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H:\PROJECTS\21-1044 OTA ACCESS PROGRAM\Exhibits\Beam Schedule\"/>
    </mc:Choice>
  </mc:AlternateContent>
  <xr:revisionPtr revIDLastSave="0" documentId="13_ncr:1_{D6432999-45B8-4C8C-B9C2-C4A718736871}" xr6:coauthVersionLast="47" xr6:coauthVersionMax="47" xr10:uidLastSave="{00000000-0000-0000-0000-000000000000}"/>
  <bookViews>
    <workbookView xWindow="-120" yWindow="-120" windowWidth="29040" windowHeight="17640" xr2:uid="{4556E6BA-8A6E-487A-B8E8-9F548D639338}"/>
  </bookViews>
  <sheets>
    <sheet name="Summary Table" sheetId="7" r:id="rId1"/>
    <sheet name="JKT" sheetId="1" r:id="rId2"/>
    <sheet name="Interchange Improvements" sheetId="3" r:id="rId3"/>
    <sheet name="East-West Connector" sheetId="4" r:id="rId4"/>
    <sheet name="Will Rogers" sheetId="5" r:id="rId5"/>
    <sheet name="Turner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89" i="7" l="1"/>
  <c r="I88" i="7" a="1"/>
  <c r="I88" i="7" s="1"/>
  <c r="H88" i="7"/>
  <c r="I84" i="7"/>
  <c r="H84" i="7"/>
  <c r="I52" i="7" a="1"/>
  <c r="I52" i="7" s="1"/>
  <c r="H52" i="7"/>
  <c r="I59" i="7" a="1"/>
  <c r="I59" i="7" s="1"/>
  <c r="H59" i="7"/>
  <c r="I58" i="7" a="1"/>
  <c r="I58" i="7" s="1"/>
  <c r="H58" i="7"/>
  <c r="I108" i="7" a="1"/>
  <c r="I108" i="7" s="1"/>
  <c r="I107" i="7" a="1"/>
  <c r="I107" i="7" s="1"/>
  <c r="I106" i="7" a="1"/>
  <c r="I106" i="7" s="1"/>
  <c r="H108" i="7"/>
  <c r="H107" i="7"/>
  <c r="H106" i="7"/>
  <c r="M97" i="6"/>
  <c r="M96" i="6"/>
  <c r="M95" i="6"/>
  <c r="M94" i="6"/>
  <c r="M93" i="6"/>
  <c r="M92" i="6"/>
  <c r="M91" i="6"/>
  <c r="M90" i="6"/>
  <c r="M89" i="6"/>
  <c r="M88" i="6"/>
  <c r="M87" i="6"/>
  <c r="M86" i="6"/>
  <c r="M85" i="6"/>
  <c r="M84" i="6"/>
  <c r="M83" i="6"/>
  <c r="H56" i="7"/>
  <c r="H55" i="7"/>
  <c r="I54" i="7" a="1"/>
  <c r="I54" i="7" s="1"/>
  <c r="H54" i="7"/>
  <c r="I53" i="7" a="1"/>
  <c r="I53" i="7" s="1"/>
  <c r="H53" i="7"/>
  <c r="I23" i="7" a="1"/>
  <c r="I23" i="7" s="1"/>
  <c r="H23" i="7"/>
  <c r="I72" i="7" a="1"/>
  <c r="I72" i="7" s="1"/>
  <c r="H72" i="7"/>
  <c r="I71" i="7" a="1"/>
  <c r="I71" i="7" s="1"/>
  <c r="H71" i="7"/>
  <c r="M35" i="5"/>
  <c r="M34" i="5"/>
  <c r="M33" i="5"/>
  <c r="M32" i="5"/>
  <c r="M31" i="5"/>
  <c r="M30" i="5"/>
  <c r="M29" i="5"/>
  <c r="M28" i="5"/>
  <c r="M27" i="5"/>
  <c r="M26" i="5"/>
  <c r="M25" i="5"/>
  <c r="M24" i="5"/>
  <c r="M23" i="5"/>
  <c r="M22" i="5"/>
  <c r="M21" i="5"/>
  <c r="M73" i="4"/>
  <c r="M72" i="4"/>
  <c r="M66" i="4"/>
  <c r="M64" i="4"/>
  <c r="M67" i="4"/>
  <c r="M92" i="4"/>
  <c r="M91" i="4"/>
  <c r="M90" i="4"/>
  <c r="M68" i="4"/>
  <c r="M65" i="4"/>
  <c r="M63" i="4"/>
  <c r="M70" i="4"/>
  <c r="M80" i="4"/>
  <c r="M79" i="4"/>
  <c r="M78" i="4"/>
  <c r="M77" i="4"/>
  <c r="M76" i="4"/>
  <c r="M75" i="4"/>
  <c r="M82" i="6"/>
  <c r="M81" i="6"/>
  <c r="M80" i="6"/>
  <c r="M79" i="6"/>
  <c r="M78" i="6"/>
  <c r="M77" i="6"/>
  <c r="M76" i="6"/>
  <c r="M75" i="6"/>
  <c r="M74" i="6"/>
  <c r="H103" i="7"/>
  <c r="H101" i="7"/>
  <c r="H100" i="7"/>
  <c r="M73" i="6"/>
  <c r="M72" i="6"/>
  <c r="M71" i="6"/>
  <c r="M70" i="6"/>
  <c r="M69" i="6"/>
  <c r="M28" i="6"/>
  <c r="M27" i="6"/>
  <c r="H85" i="7" s="1"/>
  <c r="M24" i="6"/>
  <c r="M25" i="6"/>
  <c r="M26" i="6"/>
  <c r="M4" i="1"/>
  <c r="M5" i="1"/>
  <c r="M6" i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3" i="1"/>
  <c r="M68" i="6"/>
  <c r="M67" i="6"/>
  <c r="M66" i="6"/>
  <c r="M63" i="6"/>
  <c r="M64" i="6"/>
  <c r="M65" i="6"/>
  <c r="M4" i="6"/>
  <c r="M5" i="6"/>
  <c r="M6" i="6"/>
  <c r="M7" i="6"/>
  <c r="M8" i="6"/>
  <c r="M9" i="6"/>
  <c r="M10" i="6"/>
  <c r="M11" i="6"/>
  <c r="H77" i="7" s="1"/>
  <c r="M12" i="6"/>
  <c r="M13" i="6"/>
  <c r="M14" i="6"/>
  <c r="M15" i="6"/>
  <c r="M16" i="6"/>
  <c r="M17" i="6"/>
  <c r="M18" i="6"/>
  <c r="M19" i="6"/>
  <c r="M20" i="6"/>
  <c r="M21" i="6"/>
  <c r="M22" i="6"/>
  <c r="M23" i="6"/>
  <c r="M29" i="6"/>
  <c r="M30" i="6"/>
  <c r="M31" i="6"/>
  <c r="M32" i="6"/>
  <c r="M33" i="6"/>
  <c r="M34" i="6"/>
  <c r="M35" i="6"/>
  <c r="M36" i="6"/>
  <c r="M37" i="6"/>
  <c r="M38" i="6"/>
  <c r="M39" i="6"/>
  <c r="M40" i="6"/>
  <c r="M41" i="6"/>
  <c r="M42" i="6"/>
  <c r="M43" i="6"/>
  <c r="M44" i="6"/>
  <c r="M45" i="6"/>
  <c r="M46" i="6"/>
  <c r="M47" i="6"/>
  <c r="M48" i="6"/>
  <c r="M49" i="6"/>
  <c r="M50" i="6"/>
  <c r="M51" i="6"/>
  <c r="M52" i="6"/>
  <c r="M53" i="6"/>
  <c r="M54" i="6"/>
  <c r="M55" i="6"/>
  <c r="M56" i="6"/>
  <c r="M57" i="6"/>
  <c r="H95" i="7" s="1"/>
  <c r="M58" i="6"/>
  <c r="M59" i="6"/>
  <c r="M60" i="6"/>
  <c r="M61" i="6"/>
  <c r="M62" i="6"/>
  <c r="M98" i="6"/>
  <c r="M99" i="6"/>
  <c r="M100" i="6"/>
  <c r="M101" i="6"/>
  <c r="M102" i="6"/>
  <c r="M103" i="6"/>
  <c r="M104" i="6"/>
  <c r="M105" i="6"/>
  <c r="M106" i="6"/>
  <c r="M107" i="6"/>
  <c r="M108" i="6"/>
  <c r="M109" i="6"/>
  <c r="M110" i="6"/>
  <c r="M111" i="6"/>
  <c r="M112" i="6"/>
  <c r="M113" i="6"/>
  <c r="M114" i="6"/>
  <c r="M115" i="6"/>
  <c r="M116" i="6"/>
  <c r="M117" i="6"/>
  <c r="M118" i="6"/>
  <c r="M119" i="6"/>
  <c r="M120" i="6"/>
  <c r="M121" i="6"/>
  <c r="H116" i="7" s="1"/>
  <c r="M122" i="6"/>
  <c r="M123" i="6"/>
  <c r="M124" i="6"/>
  <c r="M125" i="6"/>
  <c r="M126" i="6"/>
  <c r="M127" i="6"/>
  <c r="M3" i="6"/>
  <c r="M4" i="5"/>
  <c r="M5" i="5"/>
  <c r="M6" i="5"/>
  <c r="M7" i="5"/>
  <c r="M8" i="5"/>
  <c r="M10" i="5"/>
  <c r="M11" i="5"/>
  <c r="M16" i="5"/>
  <c r="M17" i="5"/>
  <c r="M18" i="5"/>
  <c r="M19" i="5"/>
  <c r="M20" i="5"/>
  <c r="M12" i="5"/>
  <c r="M13" i="5"/>
  <c r="M14" i="5"/>
  <c r="M15" i="5"/>
  <c r="M3" i="5"/>
  <c r="M149" i="4"/>
  <c r="M4" i="4"/>
  <c r="M5" i="4"/>
  <c r="M6" i="4"/>
  <c r="M7" i="4"/>
  <c r="M8" i="4"/>
  <c r="M9" i="4"/>
  <c r="M10" i="4"/>
  <c r="M11" i="4"/>
  <c r="M12" i="4"/>
  <c r="M13" i="4"/>
  <c r="M14" i="4"/>
  <c r="M15" i="4"/>
  <c r="M16" i="4"/>
  <c r="M17" i="4"/>
  <c r="M18" i="4"/>
  <c r="M19" i="4"/>
  <c r="M20" i="4"/>
  <c r="M21" i="4"/>
  <c r="M22" i="4"/>
  <c r="M23" i="4"/>
  <c r="M24" i="4"/>
  <c r="M25" i="4"/>
  <c r="M26" i="4"/>
  <c r="M27" i="4"/>
  <c r="M28" i="4"/>
  <c r="M29" i="4"/>
  <c r="M30" i="4"/>
  <c r="M31" i="4"/>
  <c r="M32" i="4"/>
  <c r="M33" i="4"/>
  <c r="M34" i="4"/>
  <c r="M35" i="4"/>
  <c r="M36" i="4"/>
  <c r="M37" i="4"/>
  <c r="M38" i="4"/>
  <c r="M39" i="4"/>
  <c r="M40" i="4"/>
  <c r="M41" i="4"/>
  <c r="M42" i="4"/>
  <c r="M43" i="4"/>
  <c r="M44" i="4"/>
  <c r="M45" i="4"/>
  <c r="M46" i="4"/>
  <c r="M47" i="4"/>
  <c r="M48" i="4"/>
  <c r="M49" i="4"/>
  <c r="M50" i="4"/>
  <c r="M51" i="4"/>
  <c r="M52" i="4"/>
  <c r="M53" i="4"/>
  <c r="M54" i="4"/>
  <c r="M55" i="4"/>
  <c r="M56" i="4"/>
  <c r="M57" i="4"/>
  <c r="M58" i="4"/>
  <c r="M59" i="4"/>
  <c r="M60" i="4"/>
  <c r="M61" i="4"/>
  <c r="M62" i="4"/>
  <c r="M69" i="4"/>
  <c r="M71" i="4"/>
  <c r="M74" i="4"/>
  <c r="M81" i="4"/>
  <c r="M82" i="4"/>
  <c r="M83" i="4"/>
  <c r="M84" i="4"/>
  <c r="M85" i="4"/>
  <c r="M86" i="4"/>
  <c r="M87" i="4"/>
  <c r="M88" i="4"/>
  <c r="M89" i="4"/>
  <c r="M93" i="4"/>
  <c r="M94" i="4"/>
  <c r="M95" i="4"/>
  <c r="M96" i="4"/>
  <c r="M97" i="4"/>
  <c r="M98" i="4"/>
  <c r="M99" i="4"/>
  <c r="M100" i="4"/>
  <c r="M101" i="4"/>
  <c r="M102" i="4"/>
  <c r="M103" i="4"/>
  <c r="M104" i="4"/>
  <c r="M105" i="4"/>
  <c r="M106" i="4"/>
  <c r="M107" i="4"/>
  <c r="M108" i="4"/>
  <c r="M109" i="4"/>
  <c r="M110" i="4"/>
  <c r="M111" i="4"/>
  <c r="M112" i="4"/>
  <c r="M113" i="4"/>
  <c r="M114" i="4"/>
  <c r="M115" i="4"/>
  <c r="M116" i="4"/>
  <c r="M117" i="4"/>
  <c r="M118" i="4"/>
  <c r="M119" i="4"/>
  <c r="M120" i="4"/>
  <c r="M121" i="4"/>
  <c r="M122" i="4"/>
  <c r="M123" i="4"/>
  <c r="M124" i="4"/>
  <c r="M125" i="4"/>
  <c r="M126" i="4"/>
  <c r="M127" i="4"/>
  <c r="M128" i="4"/>
  <c r="M129" i="4"/>
  <c r="M130" i="4"/>
  <c r="M131" i="4"/>
  <c r="M132" i="4"/>
  <c r="M133" i="4"/>
  <c r="M134" i="4"/>
  <c r="M135" i="4"/>
  <c r="M136" i="4"/>
  <c r="M137" i="4"/>
  <c r="M138" i="4"/>
  <c r="M139" i="4"/>
  <c r="M140" i="4"/>
  <c r="M141" i="4"/>
  <c r="M142" i="4"/>
  <c r="M143" i="4"/>
  <c r="M144" i="4"/>
  <c r="M145" i="4"/>
  <c r="M146" i="4"/>
  <c r="M147" i="4"/>
  <c r="M148" i="4"/>
  <c r="M150" i="4"/>
  <c r="M151" i="4"/>
  <c r="M152" i="4"/>
  <c r="M153" i="4"/>
  <c r="M154" i="4"/>
  <c r="M155" i="4"/>
  <c r="M156" i="4"/>
  <c r="M157" i="4"/>
  <c r="M158" i="4"/>
  <c r="M159" i="4"/>
  <c r="M160" i="4"/>
  <c r="M161" i="4"/>
  <c r="M162" i="4"/>
  <c r="M163" i="4"/>
  <c r="M164" i="4"/>
  <c r="M165" i="4"/>
  <c r="M166" i="4"/>
  <c r="M167" i="4"/>
  <c r="M168" i="4"/>
  <c r="M169" i="4"/>
  <c r="M170" i="4"/>
  <c r="M171" i="4"/>
  <c r="M172" i="4"/>
  <c r="M173" i="4"/>
  <c r="M174" i="4"/>
  <c r="M175" i="4"/>
  <c r="M176" i="4"/>
  <c r="M177" i="4"/>
  <c r="M178" i="4"/>
  <c r="M179" i="4"/>
  <c r="M180" i="4"/>
  <c r="M181" i="4"/>
  <c r="M182" i="4"/>
  <c r="M183" i="4"/>
  <c r="M184" i="4"/>
  <c r="M185" i="4"/>
  <c r="M186" i="4"/>
  <c r="M187" i="4"/>
  <c r="M188" i="4"/>
  <c r="M189" i="4"/>
  <c r="M190" i="4"/>
  <c r="M191" i="4"/>
  <c r="M192" i="4"/>
  <c r="M193" i="4"/>
  <c r="M194" i="4"/>
  <c r="M195" i="4"/>
  <c r="M196" i="4"/>
  <c r="M197" i="4"/>
  <c r="M198" i="4"/>
  <c r="M199" i="4"/>
  <c r="M200" i="4"/>
  <c r="M201" i="4"/>
  <c r="M202" i="4"/>
  <c r="M203" i="4"/>
  <c r="M204" i="4"/>
  <c r="M205" i="4"/>
  <c r="M206" i="4"/>
  <c r="M207" i="4"/>
  <c r="M208" i="4"/>
  <c r="M209" i="4"/>
  <c r="M210" i="4"/>
  <c r="M211" i="4"/>
  <c r="M212" i="4"/>
  <c r="M213" i="4"/>
  <c r="M214" i="4"/>
  <c r="M215" i="4"/>
  <c r="M216" i="4"/>
  <c r="M217" i="4"/>
  <c r="M218" i="4"/>
  <c r="M219" i="4"/>
  <c r="M220" i="4"/>
  <c r="M221" i="4"/>
  <c r="M222" i="4"/>
  <c r="M223" i="4"/>
  <c r="M224" i="4"/>
  <c r="M225" i="4"/>
  <c r="M226" i="4"/>
  <c r="M227" i="4"/>
  <c r="M228" i="4"/>
  <c r="M229" i="4"/>
  <c r="M230" i="4"/>
  <c r="M231" i="4"/>
  <c r="M232" i="4"/>
  <c r="M233" i="4"/>
  <c r="M234" i="4"/>
  <c r="M235" i="4"/>
  <c r="M236" i="4"/>
  <c r="M237" i="4"/>
  <c r="M238" i="4"/>
  <c r="M239" i="4"/>
  <c r="M240" i="4"/>
  <c r="M241" i="4"/>
  <c r="M242" i="4"/>
  <c r="M243" i="4"/>
  <c r="M244" i="4"/>
  <c r="M245" i="4"/>
  <c r="M246" i="4"/>
  <c r="M247" i="4"/>
  <c r="M248" i="4"/>
  <c r="M249" i="4"/>
  <c r="M250" i="4"/>
  <c r="M251" i="4"/>
  <c r="M252" i="4"/>
  <c r="M253" i="4"/>
  <c r="M254" i="4"/>
  <c r="M255" i="4"/>
  <c r="M256" i="4"/>
  <c r="M257" i="4"/>
  <c r="M258" i="4"/>
  <c r="M259" i="4"/>
  <c r="M260" i="4"/>
  <c r="M261" i="4"/>
  <c r="M262" i="4"/>
  <c r="M263" i="4"/>
  <c r="M264" i="4"/>
  <c r="M265" i="4"/>
  <c r="M266" i="4"/>
  <c r="M267" i="4"/>
  <c r="M268" i="4"/>
  <c r="M269" i="4"/>
  <c r="M270" i="4"/>
  <c r="M271" i="4"/>
  <c r="M272" i="4"/>
  <c r="M273" i="4"/>
  <c r="M274" i="4"/>
  <c r="M275" i="4"/>
  <c r="M276" i="4"/>
  <c r="M277" i="4"/>
  <c r="M278" i="4"/>
  <c r="M279" i="4"/>
  <c r="M280" i="4"/>
  <c r="M281" i="4"/>
  <c r="M282" i="4"/>
  <c r="M283" i="4"/>
  <c r="M284" i="4"/>
  <c r="M285" i="4"/>
  <c r="M286" i="4"/>
  <c r="M287" i="4"/>
  <c r="M288" i="4"/>
  <c r="M289" i="4"/>
  <c r="M290" i="4"/>
  <c r="M291" i="4"/>
  <c r="M292" i="4"/>
  <c r="M293" i="4"/>
  <c r="M294" i="4"/>
  <c r="M295" i="4"/>
  <c r="M296" i="4"/>
  <c r="M297" i="4"/>
  <c r="M298" i="4"/>
  <c r="M299" i="4"/>
  <c r="M300" i="4"/>
  <c r="M301" i="4"/>
  <c r="M302" i="4"/>
  <c r="M303" i="4"/>
  <c r="M304" i="4"/>
  <c r="M305" i="4"/>
  <c r="M306" i="4"/>
  <c r="M307" i="4"/>
  <c r="M308" i="4"/>
  <c r="M309" i="4"/>
  <c r="M310" i="4"/>
  <c r="M311" i="4"/>
  <c r="M312" i="4"/>
  <c r="M313" i="4"/>
  <c r="M314" i="4"/>
  <c r="M315" i="4"/>
  <c r="M316" i="4"/>
  <c r="M317" i="4"/>
  <c r="M318" i="4"/>
  <c r="M319" i="4"/>
  <c r="M320" i="4"/>
  <c r="M321" i="4"/>
  <c r="M322" i="4"/>
  <c r="M323" i="4"/>
  <c r="M324" i="4"/>
  <c r="M325" i="4"/>
  <c r="M326" i="4"/>
  <c r="M327" i="4"/>
  <c r="M328" i="4"/>
  <c r="M329" i="4"/>
  <c r="M330" i="4"/>
  <c r="M331" i="4"/>
  <c r="M332" i="4"/>
  <c r="M333" i="4"/>
  <c r="M334" i="4"/>
  <c r="M335" i="4"/>
  <c r="M336" i="4"/>
  <c r="M337" i="4"/>
  <c r="M338" i="4"/>
  <c r="M339" i="4"/>
  <c r="M340" i="4"/>
  <c r="M341" i="4"/>
  <c r="M342" i="4"/>
  <c r="M343" i="4"/>
  <c r="M344" i="4"/>
  <c r="M345" i="4"/>
  <c r="M346" i="4"/>
  <c r="M347" i="4"/>
  <c r="M348" i="4"/>
  <c r="M349" i="4"/>
  <c r="M350" i="4"/>
  <c r="M351" i="4"/>
  <c r="M352" i="4"/>
  <c r="M353" i="4"/>
  <c r="M354" i="4"/>
  <c r="M355" i="4"/>
  <c r="M356" i="4"/>
  <c r="M357" i="4"/>
  <c r="M358" i="4"/>
  <c r="M359" i="4"/>
  <c r="M360" i="4"/>
  <c r="M361" i="4"/>
  <c r="M362" i="4"/>
  <c r="M363" i="4"/>
  <c r="M364" i="4"/>
  <c r="M365" i="4"/>
  <c r="M366" i="4"/>
  <c r="M367" i="4"/>
  <c r="M368" i="4"/>
  <c r="M369" i="4"/>
  <c r="M370" i="4"/>
  <c r="M371" i="4"/>
  <c r="M372" i="4"/>
  <c r="M373" i="4"/>
  <c r="M374" i="4"/>
  <c r="M375" i="4"/>
  <c r="M376" i="4"/>
  <c r="M377" i="4"/>
  <c r="M378" i="4"/>
  <c r="M379" i="4"/>
  <c r="M380" i="4"/>
  <c r="M381" i="4"/>
  <c r="M382" i="4"/>
  <c r="M383" i="4"/>
  <c r="M384" i="4"/>
  <c r="M385" i="4"/>
  <c r="M386" i="4"/>
  <c r="M387" i="4"/>
  <c r="M388" i="4"/>
  <c r="M3" i="4"/>
  <c r="K95" i="6" a="1"/>
  <c r="K97" i="6" a="1"/>
  <c r="K96" i="6" a="1"/>
  <c r="K92" i="6" a="1"/>
  <c r="K94" i="6" a="1"/>
  <c r="K93" i="6" a="1"/>
  <c r="K89" i="6" a="1"/>
  <c r="K91" i="6" a="1"/>
  <c r="K90" i="6" a="1"/>
  <c r="K86" i="6" a="1"/>
  <c r="K88" i="6" a="1"/>
  <c r="K87" i="6" a="1"/>
  <c r="K83" i="6" a="1"/>
  <c r="K79" i="6" a="1"/>
  <c r="K70" i="6" a="1"/>
  <c r="K35" i="6" a="1"/>
  <c r="K118" i="6" a="1"/>
  <c r="K110" i="6" a="1"/>
  <c r="K20" i="6" a="1"/>
  <c r="K16" i="6" a="1"/>
  <c r="K55" i="6" a="1"/>
  <c r="K39" i="6" a="1"/>
  <c r="K127" i="6" a="1"/>
  <c r="K19" i="6" a="1"/>
  <c r="K7" i="6" a="1"/>
  <c r="K10" i="6" a="1"/>
  <c r="K30" i="6" a="1"/>
  <c r="K64" i="6" a="1"/>
  <c r="K75" i="6" a="1"/>
  <c r="K24" i="6" a="1"/>
  <c r="K115" i="6" a="1"/>
  <c r="K21" i="6" a="1"/>
  <c r="K103" i="6" a="1"/>
  <c r="K32" i="6" a="1"/>
  <c r="K45" i="6" a="1"/>
  <c r="K46" i="6" a="1"/>
  <c r="K122" i="6" a="1"/>
  <c r="K67" i="6" a="1"/>
  <c r="K101" i="6" a="1"/>
  <c r="K37" i="6" a="1"/>
  <c r="K38" i="6" a="1"/>
  <c r="K43" i="6" a="1"/>
  <c r="K65" i="6" a="1"/>
  <c r="K85" i="6" a="1"/>
  <c r="K76" i="6" a="1"/>
  <c r="K25" i="6" a="1"/>
  <c r="K121" i="6" a="1"/>
  <c r="K53" i="6" a="1"/>
  <c r="K22" i="6" a="1"/>
  <c r="K51" i="6" a="1"/>
  <c r="K52" i="6" a="1"/>
  <c r="K98" i="6" a="1"/>
  <c r="K3" i="6" a="1"/>
  <c r="K106" i="6" a="1"/>
  <c r="K125" i="6" a="1"/>
  <c r="K61" i="6" a="1"/>
  <c r="K5" i="6" a="1"/>
  <c r="K48" i="6" a="1"/>
  <c r="K71" i="6" a="1"/>
  <c r="K113" i="6" a="1"/>
  <c r="K104" i="6" a="1"/>
  <c r="K12" i="6" a="1"/>
  <c r="K82" i="6" a="1"/>
  <c r="K74" i="6" a="1"/>
  <c r="K26" i="6" a="1"/>
  <c r="K47" i="6" a="1"/>
  <c r="K68" i="6" a="1"/>
  <c r="K50" i="6" a="1"/>
  <c r="K18" i="6" a="1"/>
  <c r="K126" i="6" a="1"/>
  <c r="K33" i="6" a="1"/>
  <c r="K124" i="6" a="1"/>
  <c r="K40" i="6" a="1"/>
  <c r="K100" i="6" a="1"/>
  <c r="K41" i="6" a="1"/>
  <c r="K6" i="6" a="1"/>
  <c r="K105" i="6" a="1"/>
  <c r="K108" i="6" a="1"/>
  <c r="K111" i="6" a="1"/>
  <c r="K23" i="6" a="1"/>
  <c r="K102" i="6" a="1"/>
  <c r="K81" i="6" a="1"/>
  <c r="K72" i="6" a="1"/>
  <c r="K28" i="6" a="1"/>
  <c r="K44" i="6" a="1"/>
  <c r="K116" i="6" a="1"/>
  <c r="K8" i="6" a="1"/>
  <c r="K9" i="6" a="1"/>
  <c r="K57" i="6" a="1"/>
  <c r="K31" i="6" a="1"/>
  <c r="K29" i="6" a="1"/>
  <c r="K4" i="6" a="1"/>
  <c r="K107" i="6" a="1"/>
  <c r="K42" i="6" a="1"/>
  <c r="K58" i="6" a="1"/>
  <c r="K66" i="6" a="1"/>
  <c r="K59" i="6" a="1"/>
  <c r="K114" i="6" a="1"/>
  <c r="K120" i="6" a="1"/>
  <c r="K56" i="6" a="1"/>
  <c r="K84" i="6" a="1"/>
  <c r="K80" i="6" a="1"/>
  <c r="K73" i="6" a="1"/>
  <c r="K27" i="6" a="1"/>
  <c r="K17" i="6" a="1"/>
  <c r="K14" i="6" a="1"/>
  <c r="K15" i="6" a="1"/>
  <c r="K112" i="6" a="1"/>
  <c r="K99" i="6" a="1"/>
  <c r="K60" i="6" a="1"/>
  <c r="K36" i="6" a="1"/>
  <c r="K11" i="6" a="1"/>
  <c r="K62" i="6" a="1"/>
  <c r="K123" i="6" a="1"/>
  <c r="K13" i="6" a="1"/>
  <c r="K63" i="6" a="1"/>
  <c r="K49" i="6" a="1"/>
  <c r="K78" i="6" a="1"/>
  <c r="K119" i="6" a="1"/>
  <c r="K34" i="6" a="1"/>
  <c r="K77" i="6" a="1"/>
  <c r="K109" i="6" a="1"/>
  <c r="K54" i="6" a="1"/>
  <c r="K69" i="6" a="1"/>
  <c r="K117" i="6" a="1"/>
  <c r="N8" i="3" a="1"/>
  <c r="N12" i="3" a="1"/>
  <c r="N16" i="3" a="1"/>
  <c r="N20" i="3" a="1"/>
  <c r="N28" i="3" a="1"/>
  <c r="N32" i="3" a="1"/>
  <c r="N36" i="3" a="1"/>
  <c r="N44" i="3" a="1"/>
  <c r="N19" i="3" a="1"/>
  <c r="N31" i="3" a="1"/>
  <c r="N9" i="3" a="1"/>
  <c r="N17" i="3" a="1"/>
  <c r="N25" i="3" a="1"/>
  <c r="N29" i="3" a="1"/>
  <c r="N33" i="3" a="1"/>
  <c r="N37" i="3" a="1"/>
  <c r="N45" i="3" a="1"/>
  <c r="N6" i="3" a="1"/>
  <c r="N26" i="3" a="1"/>
  <c r="N34" i="3" a="1"/>
  <c r="N42" i="3" a="1"/>
  <c r="N11" i="3" a="1"/>
  <c r="N27" i="3" a="1"/>
  <c r="N43" i="3" a="1"/>
  <c r="N10" i="3" a="1"/>
  <c r="N18" i="3" a="1"/>
  <c r="N30" i="3" a="1"/>
  <c r="N38" i="3" a="1"/>
  <c r="N46" i="3" a="1"/>
  <c r="N7" i="3" a="1"/>
  <c r="N35" i="3" a="1"/>
  <c r="K33" i="5" a="1"/>
  <c r="K35" i="5" a="1"/>
  <c r="K34" i="5" a="1"/>
  <c r="K30" i="5" a="1"/>
  <c r="K32" i="5" a="1"/>
  <c r="K31" i="5" a="1"/>
  <c r="K27" i="5" a="1"/>
  <c r="K29" i="5" a="1"/>
  <c r="K28" i="5" a="1"/>
  <c r="K24" i="5" a="1"/>
  <c r="K26" i="5" a="1"/>
  <c r="K25" i="5" a="1"/>
  <c r="K5" i="5" a="1"/>
  <c r="K15" i="5" a="1"/>
  <c r="K8" i="5" a="1"/>
  <c r="K13" i="5" a="1"/>
  <c r="K11" i="5" a="1"/>
  <c r="K4" i="5" a="1"/>
  <c r="K3" i="5" a="1"/>
  <c r="K23" i="5" a="1"/>
  <c r="K21" i="5" a="1"/>
  <c r="K12" i="5" a="1"/>
  <c r="K14" i="5" a="1"/>
  <c r="K10" i="5" a="1"/>
  <c r="K9" i="5" a="1"/>
  <c r="K6" i="5" a="1"/>
  <c r="K16" i="5" a="1"/>
  <c r="K18" i="5" a="1"/>
  <c r="K20" i="5" a="1"/>
  <c r="K7" i="5" a="1"/>
  <c r="K17" i="5" a="1"/>
  <c r="K22" i="5" a="1"/>
  <c r="K19" i="5" a="1"/>
  <c r="O64" i="4" a="1"/>
  <c r="O68" i="4" a="1"/>
  <c r="O72" i="4" a="1"/>
  <c r="O66" i="4" a="1"/>
  <c r="O74" i="4" a="1"/>
  <c r="O63" i="4" a="1"/>
  <c r="O67" i="4" a="1"/>
  <c r="O71" i="4" a="1"/>
  <c r="O65" i="4" a="1"/>
  <c r="O69" i="4" a="1"/>
  <c r="O73" i="4" a="1"/>
  <c r="O70" i="4" a="1"/>
  <c r="K3" i="4" a="1"/>
  <c r="K72" i="4" a="1"/>
  <c r="K73" i="4" a="1"/>
  <c r="K66" i="4" a="1"/>
  <c r="K67" i="4" a="1"/>
  <c r="K92" i="4" a="1"/>
  <c r="K80" i="4" a="1"/>
  <c r="K347" i="4" a="1"/>
  <c r="K297" i="4" a="1"/>
  <c r="K222" i="4" a="1"/>
  <c r="K302" i="4" a="1"/>
  <c r="K204" i="4" a="1"/>
  <c r="K16" i="4" a="1"/>
  <c r="K305" i="4" a="1"/>
  <c r="K335" i="4" a="1"/>
  <c r="K214" i="4" a="1"/>
  <c r="K386" i="4" a="1"/>
  <c r="K20" i="4" a="1"/>
  <c r="K253" i="4" a="1"/>
  <c r="K287" i="4" a="1"/>
  <c r="K292" i="4" a="1"/>
  <c r="K249" i="4" a="1"/>
  <c r="K247" i="4" a="1"/>
  <c r="K358" i="4" a="1"/>
  <c r="K184" i="4" a="1"/>
  <c r="K195" i="4" a="1"/>
  <c r="K330" i="4" a="1"/>
  <c r="K285" i="4" a="1"/>
  <c r="K219" i="4" a="1"/>
  <c r="K369" i="4" a="1"/>
  <c r="K134" i="4" a="1"/>
  <c r="K120" i="4" a="1"/>
  <c r="K188" i="4" a="1"/>
  <c r="K105" i="4" a="1"/>
  <c r="K262" i="4" a="1"/>
  <c r="K32" i="4" a="1"/>
  <c r="K150" i="4" a="1"/>
  <c r="K360" i="4" a="1"/>
  <c r="K326" i="4" a="1"/>
  <c r="K182" i="4" a="1"/>
  <c r="K135" i="4" a="1"/>
  <c r="K121" i="4" a="1"/>
  <c r="K37" i="4" a="1"/>
  <c r="K15" i="4" a="1"/>
  <c r="K311" i="4" a="1"/>
  <c r="K18" i="4" a="1"/>
  <c r="K75" i="4" a="1"/>
  <c r="K309" i="4" a="1"/>
  <c r="K39" i="4" a="1"/>
  <c r="K97" i="4" a="1"/>
  <c r="K201" i="4" a="1"/>
  <c r="K143" i="4" a="1"/>
  <c r="K320" i="4" a="1"/>
  <c r="K58" i="4" a="1"/>
  <c r="K177" i="4" a="1"/>
  <c r="K242" i="4" a="1"/>
  <c r="K49" i="4" a="1"/>
  <c r="K118" i="4" a="1"/>
  <c r="K232" i="4" a="1"/>
  <c r="K299" i="4" a="1"/>
  <c r="K340" i="4" a="1"/>
  <c r="K45" i="4" a="1"/>
  <c r="K235" i="4" a="1"/>
  <c r="K213" i="4" a="1"/>
  <c r="K91" i="4" a="1"/>
  <c r="K79" i="4" a="1"/>
  <c r="K152" i="4" a="1"/>
  <c r="K387" i="4" a="1"/>
  <c r="K296" i="4" a="1"/>
  <c r="K33" i="4" a="1"/>
  <c r="K298" i="4" a="1"/>
  <c r="K111" i="4" a="1"/>
  <c r="K85" i="4" a="1"/>
  <c r="K240" i="4" a="1"/>
  <c r="K349" i="4" a="1"/>
  <c r="K42" i="4" a="1"/>
  <c r="K48" i="4" a="1"/>
  <c r="K196" i="4" a="1"/>
  <c r="K342" i="4" a="1"/>
  <c r="K343" i="4" a="1"/>
  <c r="K323" i="4" a="1"/>
  <c r="K11" i="4" a="1"/>
  <c r="K374" i="4" a="1"/>
  <c r="K6" i="4" a="1"/>
  <c r="K367" i="4" a="1"/>
  <c r="K175" i="4" a="1"/>
  <c r="K34" i="4" a="1"/>
  <c r="K61" i="4" a="1"/>
  <c r="K281" i="4" a="1"/>
  <c r="K216" i="4" a="1"/>
  <c r="K10" i="4" a="1"/>
  <c r="K95" i="4" a="1"/>
  <c r="K127" i="4" a="1"/>
  <c r="K169" i="4" a="1"/>
  <c r="K81" i="4" a="1"/>
  <c r="K160" i="4" a="1"/>
  <c r="K113" i="4" a="1"/>
  <c r="K282" i="4" a="1"/>
  <c r="K100" i="4" a="1"/>
  <c r="K346" i="4" a="1"/>
  <c r="K104" i="4" a="1"/>
  <c r="K174" i="4" a="1"/>
  <c r="K147" i="4" a="1"/>
  <c r="K27" i="4" a="1"/>
  <c r="K259" i="4" a="1"/>
  <c r="K158" i="4" a="1"/>
  <c r="K163" i="4" a="1"/>
  <c r="K137" i="4" a="1"/>
  <c r="K53" i="4" a="1"/>
  <c r="K86" i="4" a="1"/>
  <c r="K181" i="4" a="1"/>
  <c r="K146" i="4" a="1"/>
  <c r="K348" i="4" a="1"/>
  <c r="K52" i="4" a="1"/>
  <c r="K272" i="4" a="1"/>
  <c r="K173" i="4" a="1"/>
  <c r="K233" i="4" a="1"/>
  <c r="K248" i="4" a="1"/>
  <c r="K356" i="4" a="1"/>
  <c r="K378" i="4" a="1"/>
  <c r="K84" i="4" a="1"/>
  <c r="K354" i="4" a="1"/>
  <c r="K64" i="4" a="1"/>
  <c r="K68" i="4" a="1"/>
  <c r="K76" i="4" a="1"/>
  <c r="K172" i="4" a="1"/>
  <c r="K329" i="4" a="1"/>
  <c r="K382" i="4" a="1"/>
  <c r="K114" i="4" a="1"/>
  <c r="K252" i="4" a="1"/>
  <c r="K38" i="4" a="1"/>
  <c r="K24" i="4" a="1"/>
  <c r="K161" i="4" a="1"/>
  <c r="K31" i="4" a="1"/>
  <c r="K149" i="4" a="1"/>
  <c r="K274" i="4" a="1"/>
  <c r="K226" i="4" a="1"/>
  <c r="K9" i="4" a="1"/>
  <c r="K56" i="4" a="1"/>
  <c r="K123" i="4" a="1"/>
  <c r="K35" i="4" a="1"/>
  <c r="K209" i="4" a="1"/>
  <c r="K144" i="4" a="1"/>
  <c r="K170" i="4" a="1"/>
  <c r="K41" i="4" a="1"/>
  <c r="K19" i="4" a="1"/>
  <c r="K290" i="4" a="1"/>
  <c r="K115" i="4" a="1"/>
  <c r="K231" i="4" a="1"/>
  <c r="K14" i="4" a="1"/>
  <c r="K351" i="4" a="1"/>
  <c r="K377" i="4" a="1"/>
  <c r="K230" i="4" a="1"/>
  <c r="K191" i="4" a="1"/>
  <c r="K372" i="4" a="1"/>
  <c r="K217" i="4" a="1"/>
  <c r="K28" i="4" a="1"/>
  <c r="K380" i="4" a="1"/>
  <c r="K141" i="4" a="1"/>
  <c r="K13" i="4" a="1"/>
  <c r="K154" i="4" a="1"/>
  <c r="K192" i="4" a="1"/>
  <c r="K164" i="4" a="1"/>
  <c r="K140" i="4" a="1"/>
  <c r="K251" i="4" a="1"/>
  <c r="K303" i="4" a="1"/>
  <c r="K212" i="4" a="1"/>
  <c r="K239" i="4" a="1"/>
  <c r="K341" i="4" a="1"/>
  <c r="K112" i="4" a="1"/>
  <c r="K186" i="4" a="1"/>
  <c r="K36" i="4" a="1"/>
  <c r="K8" i="4" a="1"/>
  <c r="K62" i="4" a="1"/>
  <c r="K376" i="4" a="1"/>
  <c r="K166" i="4" a="1"/>
  <c r="K363" i="4" a="1"/>
  <c r="K304" i="4" a="1"/>
  <c r="K388" i="4" a="1"/>
  <c r="K199" i="4" a="1"/>
  <c r="K258" i="4" a="1"/>
  <c r="K119" i="4" a="1"/>
  <c r="K353" i="4" a="1"/>
  <c r="K317" i="4" a="1"/>
  <c r="K29" i="4" a="1"/>
  <c r="K269" i="4" a="1"/>
  <c r="K205" i="4" a="1"/>
  <c r="K336" i="4" a="1"/>
  <c r="K321" i="4" a="1"/>
  <c r="K17" i="4" a="1"/>
  <c r="K275" i="4" a="1"/>
  <c r="K279" i="4" a="1"/>
  <c r="K63" i="4" a="1"/>
  <c r="K77" i="4" a="1"/>
  <c r="K71" i="4" a="1"/>
  <c r="K47" i="4" a="1"/>
  <c r="K40" i="4" a="1"/>
  <c r="K189" i="4" a="1"/>
  <c r="K198" i="4" a="1"/>
  <c r="K328" i="4" a="1"/>
  <c r="K352" i="4" a="1"/>
  <c r="K171" i="4" a="1"/>
  <c r="K50" i="4" a="1"/>
  <c r="K106" i="4" a="1"/>
  <c r="K69" i="4" a="1"/>
  <c r="K168" i="4" a="1"/>
  <c r="K295" i="4" a="1"/>
  <c r="K384" i="4" a="1"/>
  <c r="K145" i="4" a="1"/>
  <c r="K21" i="4" a="1"/>
  <c r="K132" i="4" a="1"/>
  <c r="K110" i="4" a="1"/>
  <c r="K225" i="4" a="1"/>
  <c r="K267" i="4" a="1"/>
  <c r="K108" i="4" a="1"/>
  <c r="K94" i="4" a="1"/>
  <c r="K156" i="4" a="1"/>
  <c r="K101" i="4" a="1"/>
  <c r="K136" i="4" a="1"/>
  <c r="K82" i="4" a="1"/>
  <c r="K383" i="4" a="1"/>
  <c r="K124" i="4" a="1"/>
  <c r="K313" i="4" a="1"/>
  <c r="K307" i="4" a="1"/>
  <c r="K223" i="4" a="1"/>
  <c r="K301" i="4" a="1"/>
  <c r="K116" i="4" a="1"/>
  <c r="K333" i="4" a="1"/>
  <c r="K229" i="4" a="1"/>
  <c r="K74" i="4" a="1"/>
  <c r="K246" i="4" a="1"/>
  <c r="K99" i="4" a="1"/>
  <c r="K122" i="4" a="1"/>
  <c r="K30" i="4" a="1"/>
  <c r="K322" i="4" a="1"/>
  <c r="K375" i="4" a="1"/>
  <c r="K265" i="4" a="1"/>
  <c r="K308" i="4" a="1"/>
  <c r="K187" i="4" a="1"/>
  <c r="K289" i="4" a="1"/>
  <c r="K288" i="4" a="1"/>
  <c r="K125" i="4" a="1"/>
  <c r="K103" i="4" a="1"/>
  <c r="K26" i="4" a="1"/>
  <c r="K98" i="4" a="1"/>
  <c r="K255" i="4" a="1"/>
  <c r="K266" i="4" a="1"/>
  <c r="K316" i="4" a="1"/>
  <c r="K344" i="4" a="1"/>
  <c r="K254" i="4" a="1"/>
  <c r="K155" i="4" a="1"/>
  <c r="K129" i="4" a="1"/>
  <c r="K315" i="4" a="1"/>
  <c r="K331" i="4" a="1"/>
  <c r="K338" i="4" a="1"/>
  <c r="K256" i="4" a="1"/>
  <c r="K306" i="4" a="1"/>
  <c r="K133" i="4" a="1"/>
  <c r="K332" i="4" a="1"/>
  <c r="K366" i="4" a="1"/>
  <c r="K268" i="4" a="1"/>
  <c r="K260" i="4" a="1"/>
  <c r="K65" i="4" a="1"/>
  <c r="K130" i="4" a="1"/>
  <c r="K206" i="4" a="1"/>
  <c r="K180" i="4" a="1"/>
  <c r="K128" i="4" a="1"/>
  <c r="K215" i="4" a="1"/>
  <c r="K131" i="4" a="1"/>
  <c r="K365" i="4" a="1"/>
  <c r="K379" i="4" a="1"/>
  <c r="K228" i="4" a="1"/>
  <c r="K263" i="4" a="1"/>
  <c r="K364" i="4" a="1"/>
  <c r="K190" i="4" a="1"/>
  <c r="K162" i="4" a="1"/>
  <c r="K126" i="4" a="1"/>
  <c r="K270" i="4" a="1"/>
  <c r="K362" i="4" a="1"/>
  <c r="K200" i="4" a="1"/>
  <c r="K234" i="4" a="1"/>
  <c r="K88" i="4" a="1"/>
  <c r="K22" i="4" a="1"/>
  <c r="K194" i="4" a="1"/>
  <c r="K12" i="4" a="1"/>
  <c r="K44" i="4" a="1"/>
  <c r="K337" i="4" a="1"/>
  <c r="K273" i="4" a="1"/>
  <c r="K178" i="4" a="1"/>
  <c r="K57" i="4" a="1"/>
  <c r="K165" i="4" a="1"/>
  <c r="K89" i="4" a="1"/>
  <c r="K43" i="4" a="1"/>
  <c r="K359" i="4" a="1"/>
  <c r="K167" i="4" a="1"/>
  <c r="K300" i="4" a="1"/>
  <c r="K151" i="4" a="1"/>
  <c r="K245" i="4" a="1"/>
  <c r="K319" i="4" a="1"/>
  <c r="K210" i="4" a="1"/>
  <c r="K211" i="4" a="1"/>
  <c r="K87" i="4" a="1"/>
  <c r="K60" i="4" a="1"/>
  <c r="K294" i="4" a="1"/>
  <c r="K271" i="4" a="1"/>
  <c r="K107" i="4" a="1"/>
  <c r="K278" i="4" a="1"/>
  <c r="K202" i="4" a="1"/>
  <c r="K93" i="4" a="1"/>
  <c r="K153" i="4" a="1"/>
  <c r="K243" i="4" a="1"/>
  <c r="K70" i="4" a="1"/>
  <c r="K90" i="4" a="1"/>
  <c r="K78" i="4" a="1"/>
  <c r="K286" i="4" a="1"/>
  <c r="K373" i="4" a="1"/>
  <c r="K138" i="4" a="1"/>
  <c r="K208" i="4" a="1"/>
  <c r="K203" i="4" a="1"/>
  <c r="K96" i="4" a="1"/>
  <c r="K324" i="4" a="1"/>
  <c r="K244" i="4" a="1"/>
  <c r="K357" i="4" a="1"/>
  <c r="K327" i="4" a="1"/>
  <c r="K280" i="4" a="1"/>
  <c r="K157" i="4" a="1"/>
  <c r="K55" i="4" a="1"/>
  <c r="K370" i="4" a="1"/>
  <c r="K218" i="4" a="1"/>
  <c r="K293" i="4" a="1"/>
  <c r="K361" i="4" a="1"/>
  <c r="K159" i="4" a="1"/>
  <c r="K221" i="4" a="1"/>
  <c r="K197" i="4" a="1"/>
  <c r="K314" i="4" a="1"/>
  <c r="K345" i="4" a="1"/>
  <c r="K264" i="4" a="1"/>
  <c r="K368" i="4" a="1"/>
  <c r="K185" i="4" a="1"/>
  <c r="K277" i="4" a="1"/>
  <c r="K238" i="4" a="1"/>
  <c r="K310" i="4" a="1"/>
  <c r="K83" i="4" a="1"/>
  <c r="K51" i="4" a="1"/>
  <c r="K227" i="4" a="1"/>
  <c r="K283" i="4" a="1"/>
  <c r="K261" i="4" a="1"/>
  <c r="K276" i="4" a="1"/>
  <c r="K5" i="4" a="1"/>
  <c r="K312" i="4" a="1"/>
  <c r="K339" i="4" a="1"/>
  <c r="K220" i="4" a="1"/>
  <c r="K237" i="4" a="1"/>
  <c r="K139" i="4" a="1"/>
  <c r="K381" i="4" a="1"/>
  <c r="K224" i="4" a="1"/>
  <c r="K350" i="4" a="1"/>
  <c r="K318" i="4" a="1"/>
  <c r="K59" i="4" a="1"/>
  <c r="K142" i="4" a="1"/>
  <c r="K371" i="4" a="1"/>
  <c r="K334" i="4" a="1"/>
  <c r="K385" i="4" a="1"/>
  <c r="K241" i="4" a="1"/>
  <c r="K236" i="4" a="1"/>
  <c r="K148" i="4" a="1"/>
  <c r="K46" i="4" a="1"/>
  <c r="K117" i="4" a="1"/>
  <c r="K4" i="4" a="1"/>
  <c r="K7" i="4" a="1"/>
  <c r="K23" i="4" a="1"/>
  <c r="K291" i="4" a="1"/>
  <c r="K25" i="4" a="1"/>
  <c r="K325" i="4" a="1"/>
  <c r="K109" i="4" a="1"/>
  <c r="K257" i="4" a="1"/>
  <c r="K102" i="4" a="1"/>
  <c r="K250" i="4" a="1"/>
  <c r="K284" i="4" a="1"/>
  <c r="K183" i="4" a="1"/>
  <c r="K179" i="4" a="1"/>
  <c r="K54" i="4" a="1"/>
  <c r="K176" i="4" a="1"/>
  <c r="K207" i="4" a="1"/>
  <c r="K193" i="4" a="1"/>
  <c r="K355" i="4" a="1"/>
  <c r="I90" i="7" l="1" a="1"/>
  <c r="I90" i="7" s="1"/>
  <c r="H90" i="7"/>
  <c r="I89" i="7" a="1"/>
  <c r="I89" i="7" s="1"/>
  <c r="K96" i="6"/>
  <c r="K97" i="6"/>
  <c r="K95" i="6"/>
  <c r="K93" i="6"/>
  <c r="K94" i="6"/>
  <c r="K92" i="6"/>
  <c r="K90" i="6"/>
  <c r="K91" i="6"/>
  <c r="K89" i="6"/>
  <c r="K87" i="6"/>
  <c r="K88" i="6"/>
  <c r="K86" i="6"/>
  <c r="H102" i="7"/>
  <c r="H104" i="7"/>
  <c r="K84" i="6"/>
  <c r="K85" i="6"/>
  <c r="K83" i="6"/>
  <c r="N35" i="3"/>
  <c r="N7" i="3"/>
  <c r="N46" i="3"/>
  <c r="N38" i="3"/>
  <c r="N30" i="3"/>
  <c r="N18" i="3"/>
  <c r="N10" i="3"/>
  <c r="N43" i="3"/>
  <c r="N27" i="3"/>
  <c r="N11" i="3"/>
  <c r="N42" i="3"/>
  <c r="N34" i="3"/>
  <c r="N26" i="3"/>
  <c r="N6" i="3"/>
  <c r="N45" i="3"/>
  <c r="N37" i="3"/>
  <c r="N33" i="3"/>
  <c r="N29" i="3"/>
  <c r="N25" i="3"/>
  <c r="N17" i="3"/>
  <c r="N9" i="3"/>
  <c r="N31" i="3"/>
  <c r="N19" i="3"/>
  <c r="N44" i="3"/>
  <c r="N36" i="3"/>
  <c r="N32" i="3"/>
  <c r="N28" i="3"/>
  <c r="N20" i="3"/>
  <c r="N16" i="3"/>
  <c r="N12" i="3"/>
  <c r="N8" i="3"/>
  <c r="K34" i="5"/>
  <c r="K35" i="5"/>
  <c r="K33" i="5"/>
  <c r="K31" i="5"/>
  <c r="K32" i="5"/>
  <c r="K30" i="5"/>
  <c r="K28" i="5"/>
  <c r="K29" i="5"/>
  <c r="K27" i="5"/>
  <c r="K25" i="5"/>
  <c r="K26" i="5"/>
  <c r="K24" i="5"/>
  <c r="H69" i="7"/>
  <c r="H68" i="7"/>
  <c r="K22" i="5"/>
  <c r="K21" i="5"/>
  <c r="K23" i="5"/>
  <c r="O70" i="4"/>
  <c r="O73" i="4"/>
  <c r="O69" i="4"/>
  <c r="O65" i="4"/>
  <c r="O71" i="4"/>
  <c r="O67" i="4"/>
  <c r="O63" i="4"/>
  <c r="O74" i="4"/>
  <c r="O66" i="4"/>
  <c r="O72" i="4"/>
  <c r="O68" i="4"/>
  <c r="O64" i="4"/>
  <c r="K3" i="4"/>
  <c r="K73" i="4"/>
  <c r="K72" i="4"/>
  <c r="K66" i="4"/>
  <c r="K67" i="4"/>
  <c r="H38" i="7"/>
  <c r="H36" i="7"/>
  <c r="H37" i="7"/>
  <c r="H35" i="7"/>
  <c r="K91" i="4"/>
  <c r="K92" i="4"/>
  <c r="K90" i="4"/>
  <c r="H26" i="7"/>
  <c r="H60" i="7"/>
  <c r="H42" i="7"/>
  <c r="K65" i="4"/>
  <c r="K63" i="4"/>
  <c r="K68" i="4"/>
  <c r="K64" i="4"/>
  <c r="K70" i="4"/>
  <c r="H49" i="7"/>
  <c r="H48" i="7"/>
  <c r="H41" i="7"/>
  <c r="K79" i="4"/>
  <c r="K80" i="4"/>
  <c r="K78" i="4"/>
  <c r="H27" i="7"/>
  <c r="H28" i="7"/>
  <c r="H61" i="7"/>
  <c r="H40" i="7"/>
  <c r="H63" i="7"/>
  <c r="H44" i="7"/>
  <c r="H62" i="7"/>
  <c r="H50" i="7"/>
  <c r="H46" i="7"/>
  <c r="H31" i="7"/>
  <c r="H33" i="7"/>
  <c r="H45" i="7"/>
  <c r="H32" i="7"/>
  <c r="H29" i="7"/>
  <c r="K77" i="4"/>
  <c r="K76" i="4"/>
  <c r="K75" i="4"/>
  <c r="K80" i="6"/>
  <c r="K81" i="6"/>
  <c r="K82" i="6"/>
  <c r="H86" i="7"/>
  <c r="K79" i="6"/>
  <c r="K78" i="6"/>
  <c r="K77" i="6"/>
  <c r="K74" i="6"/>
  <c r="K76" i="6"/>
  <c r="K75" i="6"/>
  <c r="K71" i="6"/>
  <c r="K73" i="6"/>
  <c r="K72" i="6"/>
  <c r="K70" i="6"/>
  <c r="K69" i="6"/>
  <c r="H117" i="7"/>
  <c r="K27" i="6"/>
  <c r="K28" i="6"/>
  <c r="K26" i="6"/>
  <c r="K25" i="6"/>
  <c r="K24" i="6"/>
  <c r="H114" i="7"/>
  <c r="H119" i="7"/>
  <c r="K9" i="5"/>
  <c r="H66" i="7"/>
  <c r="H98" i="7"/>
  <c r="H118" i="7"/>
  <c r="H115" i="7"/>
  <c r="K45" i="4"/>
  <c r="H113" i="7"/>
  <c r="H111" i="7"/>
  <c r="H110" i="7"/>
  <c r="K68" i="6"/>
  <c r="K67" i="6"/>
  <c r="K66" i="6"/>
  <c r="H78" i="7"/>
  <c r="H76" i="7"/>
  <c r="K65" i="6"/>
  <c r="K64" i="6"/>
  <c r="K63" i="6"/>
  <c r="H82" i="7"/>
  <c r="H94" i="7"/>
  <c r="H96" i="7"/>
  <c r="H92" i="7"/>
  <c r="H81" i="7"/>
  <c r="H79" i="7"/>
  <c r="H75" i="7"/>
  <c r="K124" i="6"/>
  <c r="K121" i="6"/>
  <c r="K117" i="6"/>
  <c r="K114" i="6"/>
  <c r="K110" i="6"/>
  <c r="K107" i="6"/>
  <c r="K103" i="6"/>
  <c r="K99" i="6"/>
  <c r="K60" i="6"/>
  <c r="K56" i="6"/>
  <c r="K52" i="6"/>
  <c r="K48" i="6"/>
  <c r="K44" i="6"/>
  <c r="K40" i="6"/>
  <c r="K36" i="6"/>
  <c r="K32" i="6"/>
  <c r="K23" i="6"/>
  <c r="K19" i="6"/>
  <c r="K15" i="6"/>
  <c r="K11" i="6"/>
  <c r="K7" i="6"/>
  <c r="K127" i="6"/>
  <c r="K120" i="6"/>
  <c r="K116" i="6"/>
  <c r="K113" i="6"/>
  <c r="K106" i="6"/>
  <c r="K102" i="6"/>
  <c r="K98" i="6"/>
  <c r="K59" i="6"/>
  <c r="K55" i="6"/>
  <c r="K51" i="6"/>
  <c r="K47" i="6"/>
  <c r="K43" i="6"/>
  <c r="K39" i="6"/>
  <c r="K35" i="6"/>
  <c r="K31" i="6"/>
  <c r="K22" i="6"/>
  <c r="K18" i="6"/>
  <c r="K14" i="6"/>
  <c r="K10" i="6"/>
  <c r="K6" i="6"/>
  <c r="K126" i="6"/>
  <c r="K123" i="6"/>
  <c r="K119" i="6"/>
  <c r="K112" i="6"/>
  <c r="K109" i="6"/>
  <c r="K105" i="6"/>
  <c r="K101" i="6"/>
  <c r="K62" i="6"/>
  <c r="K58" i="6"/>
  <c r="K54" i="6"/>
  <c r="K50" i="6"/>
  <c r="K46" i="6"/>
  <c r="K42" i="6"/>
  <c r="K38" i="6"/>
  <c r="K34" i="6"/>
  <c r="K30" i="6"/>
  <c r="K21" i="6"/>
  <c r="K17" i="6"/>
  <c r="K13" i="6"/>
  <c r="K9" i="6"/>
  <c r="K5" i="6"/>
  <c r="K125" i="6"/>
  <c r="K122" i="6"/>
  <c r="K118" i="6"/>
  <c r="K115" i="6"/>
  <c r="K111" i="6"/>
  <c r="K108" i="6"/>
  <c r="K104" i="6"/>
  <c r="K100" i="6"/>
  <c r="K61" i="6"/>
  <c r="K57" i="6"/>
  <c r="I95" i="7" s="1" a="1"/>
  <c r="I95" i="7" s="1"/>
  <c r="K53" i="6"/>
  <c r="K49" i="6"/>
  <c r="K45" i="6"/>
  <c r="K41" i="6"/>
  <c r="K37" i="6"/>
  <c r="K33" i="6"/>
  <c r="K29" i="6"/>
  <c r="K20" i="6"/>
  <c r="K16" i="6"/>
  <c r="K12" i="6"/>
  <c r="K8" i="6"/>
  <c r="K4" i="6"/>
  <c r="K3" i="6"/>
  <c r="K15" i="5"/>
  <c r="K20" i="5"/>
  <c r="K16" i="5"/>
  <c r="K7" i="5"/>
  <c r="K14" i="5"/>
  <c r="K19" i="5"/>
  <c r="K11" i="5"/>
  <c r="K6" i="5"/>
  <c r="K13" i="5"/>
  <c r="K18" i="5"/>
  <c r="K10" i="5"/>
  <c r="K5" i="5"/>
  <c r="K12" i="5"/>
  <c r="K17" i="5"/>
  <c r="K8" i="5"/>
  <c r="K4" i="5"/>
  <c r="K3" i="5"/>
  <c r="K149" i="4"/>
  <c r="K309" i="4"/>
  <c r="K261" i="4"/>
  <c r="K233" i="4"/>
  <c r="K209" i="4"/>
  <c r="K203" i="4"/>
  <c r="K196" i="4"/>
  <c r="K189" i="4"/>
  <c r="K181" i="4"/>
  <c r="K387" i="4"/>
  <c r="K383" i="4"/>
  <c r="K379" i="4"/>
  <c r="K375" i="4"/>
  <c r="K371" i="4"/>
  <c r="K367" i="4"/>
  <c r="K363" i="4"/>
  <c r="K359" i="4"/>
  <c r="K355" i="4"/>
  <c r="K351" i="4"/>
  <c r="K347" i="4"/>
  <c r="K343" i="4"/>
  <c r="K339" i="4"/>
  <c r="K335" i="4"/>
  <c r="K330" i="4"/>
  <c r="K324" i="4"/>
  <c r="K319" i="4"/>
  <c r="K314" i="4"/>
  <c r="K308" i="4"/>
  <c r="K303" i="4"/>
  <c r="K298" i="4"/>
  <c r="K292" i="4"/>
  <c r="K287" i="4"/>
  <c r="K282" i="4"/>
  <c r="K276" i="4"/>
  <c r="K271" i="4"/>
  <c r="K266" i="4"/>
  <c r="K260" i="4"/>
  <c r="K255" i="4"/>
  <c r="K250" i="4"/>
  <c r="K244" i="4"/>
  <c r="K240" i="4"/>
  <c r="K237" i="4"/>
  <c r="K232" i="4"/>
  <c r="K225" i="4"/>
  <c r="K220" i="4"/>
  <c r="K219" i="4"/>
  <c r="K214" i="4"/>
  <c r="K208" i="4"/>
  <c r="K329" i="4"/>
  <c r="K313" i="4"/>
  <c r="K297" i="4"/>
  <c r="K281" i="4"/>
  <c r="K265" i="4"/>
  <c r="K249" i="4"/>
  <c r="K224" i="4"/>
  <c r="K213" i="4"/>
  <c r="K201" i="4"/>
  <c r="K195" i="4"/>
  <c r="K187" i="4"/>
  <c r="K179" i="4"/>
  <c r="K277" i="4"/>
  <c r="K386" i="4"/>
  <c r="K382" i="4"/>
  <c r="K378" i="4"/>
  <c r="K374" i="4"/>
  <c r="K370" i="4"/>
  <c r="K366" i="4"/>
  <c r="K362" i="4"/>
  <c r="K358" i="4"/>
  <c r="K354" i="4"/>
  <c r="K350" i="4"/>
  <c r="K346" i="4"/>
  <c r="K342" i="4"/>
  <c r="K338" i="4"/>
  <c r="K334" i="4"/>
  <c r="K328" i="4"/>
  <c r="K323" i="4"/>
  <c r="K318" i="4"/>
  <c r="K312" i="4"/>
  <c r="K307" i="4"/>
  <c r="K302" i="4"/>
  <c r="K296" i="4"/>
  <c r="K291" i="4"/>
  <c r="K286" i="4"/>
  <c r="K280" i="4"/>
  <c r="K275" i="4"/>
  <c r="K270" i="4"/>
  <c r="K264" i="4"/>
  <c r="K259" i="4"/>
  <c r="K254" i="4"/>
  <c r="K248" i="4"/>
  <c r="K239" i="4"/>
  <c r="K236" i="4"/>
  <c r="K231" i="4"/>
  <c r="K223" i="4"/>
  <c r="K218" i="4"/>
  <c r="K212" i="4"/>
  <c r="K207" i="4"/>
  <c r="K200" i="4"/>
  <c r="K333" i="4"/>
  <c r="K317" i="4"/>
  <c r="K301" i="4"/>
  <c r="K285" i="4"/>
  <c r="K269" i="4"/>
  <c r="K253" i="4"/>
  <c r="K238" i="4"/>
  <c r="K228" i="4"/>
  <c r="K217" i="4"/>
  <c r="K193" i="4"/>
  <c r="K185" i="4"/>
  <c r="K293" i="4"/>
  <c r="K385" i="4"/>
  <c r="K381" i="4"/>
  <c r="K377" i="4"/>
  <c r="K373" i="4"/>
  <c r="K369" i="4"/>
  <c r="K365" i="4"/>
  <c r="K361" i="4"/>
  <c r="K357" i="4"/>
  <c r="K353" i="4"/>
  <c r="K349" i="4"/>
  <c r="K345" i="4"/>
  <c r="K341" i="4"/>
  <c r="K337" i="4"/>
  <c r="K332" i="4"/>
  <c r="K327" i="4"/>
  <c r="K322" i="4"/>
  <c r="K316" i="4"/>
  <c r="K311" i="4"/>
  <c r="K306" i="4"/>
  <c r="K300" i="4"/>
  <c r="K295" i="4"/>
  <c r="K290" i="4"/>
  <c r="K284" i="4"/>
  <c r="K279" i="4"/>
  <c r="K274" i="4"/>
  <c r="K268" i="4"/>
  <c r="K263" i="4"/>
  <c r="K258" i="4"/>
  <c r="K252" i="4"/>
  <c r="K247" i="4"/>
  <c r="K243" i="4"/>
  <c r="K235" i="4"/>
  <c r="K230" i="4"/>
  <c r="K227" i="4"/>
  <c r="K222" i="4"/>
  <c r="K216" i="4"/>
  <c r="K211" i="4"/>
  <c r="K205" i="4"/>
  <c r="K199" i="4"/>
  <c r="K325" i="4"/>
  <c r="K321" i="4"/>
  <c r="K305" i="4"/>
  <c r="K289" i="4"/>
  <c r="K273" i="4"/>
  <c r="K257" i="4"/>
  <c r="K242" i="4"/>
  <c r="K204" i="4"/>
  <c r="K191" i="4"/>
  <c r="K183" i="4"/>
  <c r="K245" i="4"/>
  <c r="K388" i="4"/>
  <c r="K384" i="4"/>
  <c r="K380" i="4"/>
  <c r="K376" i="4"/>
  <c r="K372" i="4"/>
  <c r="K368" i="4"/>
  <c r="K364" i="4"/>
  <c r="K360" i="4"/>
  <c r="K356" i="4"/>
  <c r="K352" i="4"/>
  <c r="K348" i="4"/>
  <c r="K344" i="4"/>
  <c r="K340" i="4"/>
  <c r="K336" i="4"/>
  <c r="K331" i="4"/>
  <c r="K326" i="4"/>
  <c r="K320" i="4"/>
  <c r="K315" i="4"/>
  <c r="K310" i="4"/>
  <c r="K304" i="4"/>
  <c r="K299" i="4"/>
  <c r="K294" i="4"/>
  <c r="K288" i="4"/>
  <c r="K283" i="4"/>
  <c r="K278" i="4"/>
  <c r="K272" i="4"/>
  <c r="K267" i="4"/>
  <c r="K262" i="4"/>
  <c r="K256" i="4"/>
  <c r="K251" i="4"/>
  <c r="K246" i="4"/>
  <c r="K241" i="4"/>
  <c r="K234" i="4"/>
  <c r="K229" i="4"/>
  <c r="K226" i="4"/>
  <c r="K221" i="4"/>
  <c r="K215" i="4"/>
  <c r="K210" i="4"/>
  <c r="K197" i="4"/>
  <c r="K175" i="4"/>
  <c r="K171" i="4"/>
  <c r="K167" i="4"/>
  <c r="K163" i="4"/>
  <c r="K159" i="4"/>
  <c r="K155" i="4"/>
  <c r="K151" i="4"/>
  <c r="K146" i="4"/>
  <c r="K142" i="4"/>
  <c r="K138" i="4"/>
  <c r="K134" i="4"/>
  <c r="K130" i="4"/>
  <c r="K126" i="4"/>
  <c r="K122" i="4"/>
  <c r="K118" i="4"/>
  <c r="K116" i="4"/>
  <c r="K112" i="4"/>
  <c r="K108" i="4"/>
  <c r="K104" i="4"/>
  <c r="K100" i="4"/>
  <c r="K96" i="4"/>
  <c r="K88" i="4"/>
  <c r="K84" i="4"/>
  <c r="K74" i="4"/>
  <c r="K62" i="4"/>
  <c r="K58" i="4"/>
  <c r="K54" i="4"/>
  <c r="K50" i="4"/>
  <c r="K46" i="4"/>
  <c r="K42" i="4"/>
  <c r="K38" i="4"/>
  <c r="K34" i="4"/>
  <c r="K30" i="4"/>
  <c r="K26" i="4"/>
  <c r="K22" i="4"/>
  <c r="K18" i="4"/>
  <c r="K14" i="4"/>
  <c r="K10" i="4"/>
  <c r="K206" i="4"/>
  <c r="K202" i="4"/>
  <c r="K198" i="4"/>
  <c r="K194" i="4"/>
  <c r="K190" i="4"/>
  <c r="K186" i="4"/>
  <c r="K182" i="4"/>
  <c r="K178" i="4"/>
  <c r="K174" i="4"/>
  <c r="K170" i="4"/>
  <c r="K166" i="4"/>
  <c r="K162" i="4"/>
  <c r="K158" i="4"/>
  <c r="K154" i="4"/>
  <c r="K150" i="4"/>
  <c r="K145" i="4"/>
  <c r="K141" i="4"/>
  <c r="K137" i="4"/>
  <c r="K133" i="4"/>
  <c r="K129" i="4"/>
  <c r="K125" i="4"/>
  <c r="K121" i="4"/>
  <c r="K115" i="4"/>
  <c r="K111" i="4"/>
  <c r="K107" i="4"/>
  <c r="K103" i="4"/>
  <c r="K99" i="4"/>
  <c r="K95" i="4"/>
  <c r="K87" i="4"/>
  <c r="K83" i="4"/>
  <c r="K71" i="4"/>
  <c r="K61" i="4"/>
  <c r="K57" i="4"/>
  <c r="K53" i="4"/>
  <c r="K49" i="4"/>
  <c r="K41" i="4"/>
  <c r="K37" i="4"/>
  <c r="K33" i="4"/>
  <c r="K29" i="4"/>
  <c r="K25" i="4"/>
  <c r="K21" i="4"/>
  <c r="K17" i="4"/>
  <c r="K13" i="4"/>
  <c r="K9" i="4"/>
  <c r="K177" i="4"/>
  <c r="K173" i="4"/>
  <c r="K169" i="4"/>
  <c r="K165" i="4"/>
  <c r="K161" i="4"/>
  <c r="K157" i="4"/>
  <c r="K153" i="4"/>
  <c r="K148" i="4"/>
  <c r="K144" i="4"/>
  <c r="K140" i="4"/>
  <c r="K136" i="4"/>
  <c r="K132" i="4"/>
  <c r="K128" i="4"/>
  <c r="K124" i="4"/>
  <c r="K120" i="4"/>
  <c r="K114" i="4"/>
  <c r="K110" i="4"/>
  <c r="K106" i="4"/>
  <c r="K102" i="4"/>
  <c r="K98" i="4"/>
  <c r="K94" i="4"/>
  <c r="K86" i="4"/>
  <c r="K82" i="4"/>
  <c r="K69" i="4"/>
  <c r="K60" i="4"/>
  <c r="K56" i="4"/>
  <c r="K52" i="4"/>
  <c r="K48" i="4"/>
  <c r="K44" i="4"/>
  <c r="K40" i="4"/>
  <c r="K36" i="4"/>
  <c r="K32" i="4"/>
  <c r="K28" i="4"/>
  <c r="K24" i="4"/>
  <c r="K20" i="4"/>
  <c r="K16" i="4"/>
  <c r="K12" i="4"/>
  <c r="K8" i="4"/>
  <c r="K192" i="4"/>
  <c r="K188" i="4"/>
  <c r="K184" i="4"/>
  <c r="K180" i="4"/>
  <c r="K176" i="4"/>
  <c r="K172" i="4"/>
  <c r="K168" i="4"/>
  <c r="K164" i="4"/>
  <c r="K160" i="4"/>
  <c r="K156" i="4"/>
  <c r="K152" i="4"/>
  <c r="K147" i="4"/>
  <c r="K143" i="4"/>
  <c r="K139" i="4"/>
  <c r="K135" i="4"/>
  <c r="K131" i="4"/>
  <c r="K127" i="4"/>
  <c r="K123" i="4"/>
  <c r="K119" i="4"/>
  <c r="K117" i="4"/>
  <c r="K113" i="4"/>
  <c r="K109" i="4"/>
  <c r="K105" i="4"/>
  <c r="K101" i="4"/>
  <c r="K97" i="4"/>
  <c r="K93" i="4"/>
  <c r="K89" i="4"/>
  <c r="K85" i="4"/>
  <c r="K81" i="4"/>
  <c r="K59" i="4"/>
  <c r="K55" i="4"/>
  <c r="K51" i="4"/>
  <c r="K47" i="4"/>
  <c r="K43" i="4"/>
  <c r="K39" i="4"/>
  <c r="K35" i="4"/>
  <c r="K31" i="4"/>
  <c r="K27" i="4"/>
  <c r="K23" i="4"/>
  <c r="K19" i="4"/>
  <c r="K15" i="4"/>
  <c r="K11" i="4"/>
  <c r="K7" i="4"/>
  <c r="K6" i="4"/>
  <c r="K5" i="4"/>
  <c r="K4" i="4"/>
  <c r="I56" i="7" l="1" a="1"/>
  <c r="I56" i="7" s="1"/>
  <c r="I55" i="7" a="1"/>
  <c r="I55" i="7" s="1"/>
  <c r="I101" i="7" a="1"/>
  <c r="I101" i="7" s="1"/>
  <c r="I100" i="7" a="1"/>
  <c r="I100" i="7" s="1"/>
  <c r="I102" i="7" a="1"/>
  <c r="I102" i="7" s="1"/>
  <c r="I103" i="7" a="1"/>
  <c r="I103" i="7" s="1"/>
  <c r="I104" i="7" a="1"/>
  <c r="I104" i="7" s="1"/>
  <c r="I69" i="7" a="1"/>
  <c r="I69" i="7" s="1"/>
  <c r="I68" i="7" a="1"/>
  <c r="I68" i="7" s="1"/>
  <c r="I38" i="7" a="1"/>
  <c r="I38" i="7" s="1"/>
  <c r="I36" i="7" a="1"/>
  <c r="I36" i="7" s="1"/>
  <c r="I35" i="7" a="1"/>
  <c r="I35" i="7" s="1"/>
  <c r="I37" i="7" a="1"/>
  <c r="I37" i="7" s="1"/>
  <c r="I86" i="7" a="1"/>
  <c r="I86" i="7" s="1"/>
  <c r="I85" i="7" a="1"/>
  <c r="I85" i="7" s="1"/>
  <c r="I113" i="7" a="1"/>
  <c r="I113" i="7" s="1"/>
  <c r="I49" i="7" a="1"/>
  <c r="I49" i="7" s="1"/>
  <c r="I48" i="7" a="1"/>
  <c r="I48" i="7" s="1"/>
  <c r="I50" i="7" a="1"/>
  <c r="I50" i="7" s="1"/>
  <c r="I63" i="7" a="1"/>
  <c r="I63" i="7" s="1"/>
  <c r="I62" i="7" a="1"/>
  <c r="I62" i="7" s="1"/>
  <c r="I61" i="7" a="1"/>
  <c r="I61" i="7" s="1"/>
  <c r="I60" i="7" a="1"/>
  <c r="I60" i="7" s="1"/>
  <c r="I119" i="7" a="1"/>
  <c r="I119" i="7" s="1"/>
  <c r="I118" i="7" a="1"/>
  <c r="I118" i="7" s="1"/>
  <c r="I27" i="7" a="1"/>
  <c r="I27" i="7" s="1"/>
  <c r="I26" i="7" a="1"/>
  <c r="I26" i="7" s="1"/>
  <c r="I29" i="7" a="1"/>
  <c r="I29" i="7" s="1"/>
  <c r="I28" i="7" a="1"/>
  <c r="I28" i="7" s="1"/>
  <c r="I41" i="7" a="1"/>
  <c r="I41" i="7" s="1"/>
  <c r="I40" i="7" a="1"/>
  <c r="I40" i="7" s="1"/>
  <c r="I42" i="7" a="1"/>
  <c r="I42" i="7" s="1"/>
  <c r="I46" i="7" a="1"/>
  <c r="I46" i="7" s="1"/>
  <c r="I45" i="7" a="1"/>
  <c r="I45" i="7" s="1"/>
  <c r="I44" i="7" a="1"/>
  <c r="I44" i="7" s="1"/>
  <c r="I66" i="7" a="1"/>
  <c r="I66" i="7" s="1"/>
  <c r="I32" i="7" a="1"/>
  <c r="I32" i="7" s="1"/>
  <c r="I33" i="7" a="1"/>
  <c r="I33" i="7" s="1"/>
  <c r="I31" i="7" a="1"/>
  <c r="I31" i="7" s="1"/>
  <c r="I114" i="7" a="1"/>
  <c r="I114" i="7" s="1"/>
  <c r="I117" i="7" a="1"/>
  <c r="I117" i="7" s="1"/>
  <c r="I116" i="7" a="1"/>
  <c r="I116" i="7" s="1"/>
  <c r="I115" i="7" a="1"/>
  <c r="I115" i="7" s="1"/>
  <c r="I98" i="7" a="1"/>
  <c r="I98" i="7" s="1"/>
  <c r="I111" i="7" a="1"/>
  <c r="I111" i="7" s="1"/>
  <c r="I110" i="7" a="1"/>
  <c r="I110" i="7" s="1"/>
  <c r="I82" i="7" a="1"/>
  <c r="I82" i="7" s="1"/>
  <c r="I96" i="7" a="1"/>
  <c r="I96" i="7" s="1"/>
  <c r="I94" i="7" a="1"/>
  <c r="I94" i="7" s="1"/>
  <c r="I92" i="7" a="1"/>
  <c r="I92" i="7" s="1"/>
  <c r="I75" i="7" a="1"/>
  <c r="I75" i="7" s="1"/>
  <c r="I79" i="7" a="1"/>
  <c r="I79" i="7" s="1"/>
  <c r="I78" i="7" a="1"/>
  <c r="I78" i="7" s="1"/>
  <c r="I81" i="7" a="1"/>
  <c r="I81" i="7" s="1"/>
  <c r="I76" i="7" a="1"/>
  <c r="I76" i="7" s="1"/>
  <c r="I77" i="7" a="1"/>
  <c r="I77" i="7" s="1"/>
  <c r="H20" i="7" l="1"/>
  <c r="H19" i="7"/>
  <c r="H14" i="7"/>
  <c r="H10" i="7"/>
  <c r="H9" i="7"/>
  <c r="H8" i="7"/>
  <c r="H7" i="7"/>
  <c r="H6" i="7"/>
  <c r="J31" i="3" a="1"/>
  <c r="J41" i="3" a="1"/>
  <c r="J29" i="3" a="1"/>
  <c r="J26" i="3" a="1"/>
  <c r="J39" i="3" a="1"/>
  <c r="J11" i="3" a="1"/>
  <c r="J8" i="3" a="1"/>
  <c r="J7" i="3" a="1"/>
  <c r="J3" i="3" a="1"/>
  <c r="J23" i="3" a="1"/>
  <c r="J27" i="3" a="1"/>
  <c r="J13" i="3" a="1"/>
  <c r="J32" i="3" a="1"/>
  <c r="J15" i="3" a="1"/>
  <c r="J14" i="3" a="1"/>
  <c r="J33" i="3" a="1"/>
  <c r="J45" i="3" a="1"/>
  <c r="J35" i="3" a="1"/>
  <c r="J16" i="3" a="1"/>
  <c r="J24" i="3" a="1"/>
  <c r="J21" i="3" a="1"/>
  <c r="J28" i="3" a="1"/>
  <c r="J12" i="3" a="1"/>
  <c r="J43" i="3" a="1"/>
  <c r="J20" i="3" a="1"/>
  <c r="J10" i="3" a="1"/>
  <c r="J9" i="3" a="1"/>
  <c r="J44" i="3" a="1"/>
  <c r="J6" i="3" a="1"/>
  <c r="J30" i="3" a="1"/>
  <c r="J38" i="3" a="1"/>
  <c r="J18" i="3" a="1"/>
  <c r="J17" i="3" a="1"/>
  <c r="J36" i="3" a="1"/>
  <c r="J37" i="3" a="1"/>
  <c r="J5" i="3" a="1"/>
  <c r="J46" i="3" a="1"/>
  <c r="J40" i="3" a="1"/>
  <c r="J22" i="3" a="1"/>
  <c r="J42" i="3" a="1"/>
  <c r="J19" i="3" a="1"/>
  <c r="J25" i="3" a="1"/>
  <c r="J34" i="3" a="1"/>
  <c r="J4" i="3" a="1"/>
  <c r="J7" i="3" l="1"/>
  <c r="J43" i="3"/>
  <c r="J31" i="3"/>
  <c r="J27" i="3"/>
  <c r="J23" i="3"/>
  <c r="J19" i="3"/>
  <c r="J15" i="3"/>
  <c r="J11" i="3"/>
  <c r="J6" i="3"/>
  <c r="J42" i="3"/>
  <c r="J30" i="3"/>
  <c r="J26" i="3"/>
  <c r="J22" i="3"/>
  <c r="J18" i="3"/>
  <c r="J14" i="3"/>
  <c r="J10" i="3"/>
  <c r="J35" i="3"/>
  <c r="J34" i="3"/>
  <c r="J45" i="3"/>
  <c r="J41" i="3"/>
  <c r="J37" i="3"/>
  <c r="J33" i="3"/>
  <c r="J29" i="3"/>
  <c r="J25" i="3"/>
  <c r="J21" i="3"/>
  <c r="J17" i="3"/>
  <c r="J13" i="3"/>
  <c r="J5" i="3"/>
  <c r="J9" i="3"/>
  <c r="J39" i="3"/>
  <c r="J46" i="3"/>
  <c r="J38" i="3"/>
  <c r="J44" i="3"/>
  <c r="J40" i="3"/>
  <c r="J36" i="3"/>
  <c r="J32" i="3"/>
  <c r="J28" i="3"/>
  <c r="J24" i="3"/>
  <c r="J20" i="3"/>
  <c r="J16" i="3"/>
  <c r="J12" i="3"/>
  <c r="J8" i="3"/>
  <c r="J4" i="3"/>
  <c r="J3" i="3"/>
  <c r="L19" i="3"/>
  <c r="L11" i="3"/>
  <c r="L10" i="3"/>
  <c r="L9" i="3"/>
  <c r="L7" i="3"/>
  <c r="L38" i="3"/>
  <c r="L12" i="3"/>
  <c r="L6" i="3"/>
  <c r="K69" i="1" a="1"/>
  <c r="K71" i="1" a="1"/>
  <c r="K56" i="1" a="1"/>
  <c r="K45" i="1" a="1"/>
  <c r="K60" i="1" a="1"/>
  <c r="K17" i="1" a="1"/>
  <c r="K47" i="1" a="1"/>
  <c r="K25" i="1" a="1"/>
  <c r="K48" i="1" a="1"/>
  <c r="K62" i="1" a="1"/>
  <c r="K58" i="1" a="1"/>
  <c r="K68" i="1" a="1"/>
  <c r="K14" i="1" a="1"/>
  <c r="K11" i="1" a="1"/>
  <c r="K22" i="1" a="1"/>
  <c r="K7" i="1" a="1"/>
  <c r="K18" i="1" a="1"/>
  <c r="K54" i="1" a="1"/>
  <c r="K27" i="1" a="1"/>
  <c r="K50" i="1" a="1"/>
  <c r="K83" i="1" a="1"/>
  <c r="K15" i="1" a="1"/>
  <c r="K78" i="1" a="1"/>
  <c r="K59" i="1" a="1"/>
  <c r="K31" i="1" a="1"/>
  <c r="K51" i="1" a="1"/>
  <c r="K82" i="1" a="1"/>
  <c r="K23" i="1" a="1"/>
  <c r="K8" i="1" a="1"/>
  <c r="K75" i="1" a="1"/>
  <c r="K44" i="1" a="1"/>
  <c r="K4" i="1" a="1"/>
  <c r="K12" i="1" a="1"/>
  <c r="K21" i="1" a="1"/>
  <c r="K46" i="1" a="1"/>
  <c r="K43" i="1" a="1"/>
  <c r="K55" i="1" a="1"/>
  <c r="K19" i="1" a="1"/>
  <c r="K37" i="1" a="1"/>
  <c r="K67" i="1" a="1"/>
  <c r="K81" i="1" a="1"/>
  <c r="K53" i="1" a="1"/>
  <c r="K10" i="1" a="1"/>
  <c r="K13" i="1" a="1"/>
  <c r="K34" i="1" a="1"/>
  <c r="K76" i="1" a="1"/>
  <c r="K36" i="1" a="1"/>
  <c r="K84" i="1" a="1"/>
  <c r="K33" i="1" a="1"/>
  <c r="K79" i="1" a="1"/>
  <c r="K64" i="1" a="1"/>
  <c r="K16" i="1" a="1"/>
  <c r="K20" i="1" a="1"/>
  <c r="K73" i="1" a="1"/>
  <c r="K3" i="1" a="1"/>
  <c r="K66" i="1" a="1"/>
  <c r="K72" i="1" a="1"/>
  <c r="K74" i="1" a="1"/>
  <c r="K29" i="1" a="1"/>
  <c r="K49" i="1" a="1"/>
  <c r="K26" i="1" a="1"/>
  <c r="K61" i="1" a="1"/>
  <c r="K39" i="1" a="1"/>
  <c r="K52" i="1" a="1"/>
  <c r="K35" i="1" a="1"/>
  <c r="K63" i="1" a="1"/>
  <c r="K5" i="1" a="1"/>
  <c r="K57" i="1" a="1"/>
  <c r="K9" i="1" a="1"/>
  <c r="K32" i="1" a="1"/>
  <c r="K65" i="1" a="1"/>
  <c r="K41" i="1" a="1"/>
  <c r="K70" i="1" a="1"/>
  <c r="K6" i="1" a="1"/>
  <c r="K24" i="1" a="1"/>
  <c r="K77" i="1" a="1"/>
  <c r="K28" i="1" a="1"/>
  <c r="K38" i="1" a="1"/>
  <c r="K30" i="1" a="1"/>
  <c r="K40" i="1" a="1"/>
  <c r="K42" i="1" a="1"/>
  <c r="K80" i="1" a="1"/>
  <c r="K7" i="1" l="1"/>
  <c r="K71" i="1"/>
  <c r="K55" i="1"/>
  <c r="K43" i="1"/>
  <c r="K35" i="1"/>
  <c r="K27" i="1"/>
  <c r="K23" i="1"/>
  <c r="K19" i="1"/>
  <c r="K15" i="1"/>
  <c r="K11" i="1"/>
  <c r="K6" i="1"/>
  <c r="K77" i="1"/>
  <c r="K73" i="1"/>
  <c r="K65" i="1"/>
  <c r="K61" i="1"/>
  <c r="K57" i="1"/>
  <c r="K53" i="1"/>
  <c r="K49" i="1"/>
  <c r="K45" i="1"/>
  <c r="K41" i="1"/>
  <c r="K37" i="1"/>
  <c r="K33" i="1"/>
  <c r="K29" i="1"/>
  <c r="K25" i="1"/>
  <c r="K17" i="1"/>
  <c r="K13" i="1"/>
  <c r="K9" i="1"/>
  <c r="K5" i="1"/>
  <c r="K83" i="1"/>
  <c r="K75" i="1"/>
  <c r="K63" i="1"/>
  <c r="K51" i="1"/>
  <c r="K39" i="1"/>
  <c r="K82" i="1"/>
  <c r="K74" i="1"/>
  <c r="K66" i="1"/>
  <c r="K58" i="1"/>
  <c r="K50" i="1"/>
  <c r="K42" i="1"/>
  <c r="K34" i="1"/>
  <c r="K26" i="1"/>
  <c r="K18" i="1"/>
  <c r="K10" i="1"/>
  <c r="K81" i="1"/>
  <c r="K69" i="1"/>
  <c r="K21" i="1"/>
  <c r="K79" i="1"/>
  <c r="K67" i="1"/>
  <c r="K59" i="1"/>
  <c r="K47" i="1"/>
  <c r="K31" i="1"/>
  <c r="K78" i="1"/>
  <c r="K70" i="1"/>
  <c r="K62" i="1"/>
  <c r="K54" i="1"/>
  <c r="K46" i="1"/>
  <c r="K38" i="1"/>
  <c r="K30" i="1"/>
  <c r="K22" i="1"/>
  <c r="K14" i="1"/>
  <c r="K84" i="1"/>
  <c r="K80" i="1"/>
  <c r="K76" i="1"/>
  <c r="K72" i="1"/>
  <c r="K68" i="1"/>
  <c r="K64" i="1"/>
  <c r="K60" i="1"/>
  <c r="K56" i="1"/>
  <c r="K52" i="1"/>
  <c r="K48" i="1"/>
  <c r="K44" i="1"/>
  <c r="K40" i="1"/>
  <c r="K36" i="1"/>
  <c r="K32" i="1"/>
  <c r="K28" i="1"/>
  <c r="K24" i="1"/>
  <c r="K20" i="1"/>
  <c r="K16" i="1"/>
  <c r="K12" i="1"/>
  <c r="K8" i="1"/>
  <c r="K4" i="1"/>
  <c r="K3" i="1"/>
  <c r="I8" i="7" l="1" a="1"/>
  <c r="I8" i="7" s="1"/>
  <c r="I7" i="7" a="1"/>
  <c r="I7" i="7" s="1"/>
  <c r="I6" i="7" a="1"/>
  <c r="I6" i="7" s="1"/>
  <c r="I9" i="7" a="1"/>
  <c r="I9" i="7" s="1"/>
  <c r="I10" i="7" a="1"/>
  <c r="I10" i="7" s="1"/>
  <c r="I20" i="7" a="1"/>
  <c r="I20" i="7" s="1"/>
  <c r="I19" i="7" a="1"/>
  <c r="I19" i="7" s="1"/>
  <c r="I14" i="7" a="1"/>
  <c r="I14" i="7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<sst xmlns="http://schemas.openxmlformats.org/spreadsheetml/2006/main" count="3465" uniqueCount="679">
  <si>
    <t>Material (Concrete/Steel)</t>
  </si>
  <si>
    <t>Type of Beam</t>
  </si>
  <si>
    <t>Design Segment</t>
  </si>
  <si>
    <t>Bridge</t>
  </si>
  <si>
    <t>Standard/Non-Standard Design (Yes or No)</t>
  </si>
  <si>
    <t>Quantity of Strands (if Greater thank 56)</t>
  </si>
  <si>
    <t>Span No.</t>
  </si>
  <si>
    <t>Span Length (FT.)</t>
  </si>
  <si>
    <t>Beam Length (FT.)</t>
  </si>
  <si>
    <t>EWC-28002</t>
  </si>
  <si>
    <t>Bridge A</t>
  </si>
  <si>
    <t>Conc.</t>
  </si>
  <si>
    <t>Beam Lines</t>
  </si>
  <si>
    <t>Total Beams</t>
  </si>
  <si>
    <t>Type III</t>
  </si>
  <si>
    <t>Bridge C</t>
  </si>
  <si>
    <t>Type J</t>
  </si>
  <si>
    <t>T-26001</t>
  </si>
  <si>
    <t>T-26002</t>
  </si>
  <si>
    <t>65'-3"</t>
  </si>
  <si>
    <t>80'-0"</t>
  </si>
  <si>
    <t>55'-0"</t>
  </si>
  <si>
    <t>Steel</t>
  </si>
  <si>
    <t>90'-0"</t>
  </si>
  <si>
    <t>66'-1"</t>
  </si>
  <si>
    <t>110'-0"</t>
  </si>
  <si>
    <t>Type IV</t>
  </si>
  <si>
    <t>59'-1 5/8"</t>
  </si>
  <si>
    <t>84'-0"</t>
  </si>
  <si>
    <t>C</t>
  </si>
  <si>
    <t>81'-0"</t>
  </si>
  <si>
    <t>E</t>
  </si>
  <si>
    <t>65'-0"</t>
  </si>
  <si>
    <t>T-26004</t>
  </si>
  <si>
    <t>T-26005</t>
  </si>
  <si>
    <t>100'-10"</t>
  </si>
  <si>
    <t>100'-0"</t>
  </si>
  <si>
    <t>A</t>
  </si>
  <si>
    <t>B</t>
  </si>
  <si>
    <t>D</t>
  </si>
  <si>
    <t>43'-9 3/8"</t>
  </si>
  <si>
    <t>96'-2"</t>
  </si>
  <si>
    <t>77'-9"</t>
  </si>
  <si>
    <t>82'-4 1/2"</t>
  </si>
  <si>
    <t>130'-0"</t>
  </si>
  <si>
    <t>140'-0"</t>
  </si>
  <si>
    <t>125'-0"</t>
  </si>
  <si>
    <t>95'-0"</t>
  </si>
  <si>
    <t>70'-9"</t>
  </si>
  <si>
    <t>38'-7"</t>
  </si>
  <si>
    <t>81'-5"</t>
  </si>
  <si>
    <t>54'-9"</t>
  </si>
  <si>
    <t>T-26006</t>
  </si>
  <si>
    <t>70'-0"</t>
  </si>
  <si>
    <t>75'-10"</t>
  </si>
  <si>
    <t>J</t>
  </si>
  <si>
    <t>134'-5"</t>
  </si>
  <si>
    <t>T-26010</t>
  </si>
  <si>
    <t>T-26011</t>
  </si>
  <si>
    <t>55'-10"</t>
  </si>
  <si>
    <t>85'-0"</t>
  </si>
  <si>
    <t>105'-10"</t>
  </si>
  <si>
    <t>105'-0"</t>
  </si>
  <si>
    <t>52'-10 5/8"</t>
  </si>
  <si>
    <t>41'-4 5/8"</t>
  </si>
  <si>
    <t>80'-10 3/4"</t>
  </si>
  <si>
    <t>50'-10 3/4"</t>
  </si>
  <si>
    <t>F</t>
  </si>
  <si>
    <t>87'-0"</t>
  </si>
  <si>
    <t>87'-8"</t>
  </si>
  <si>
    <t>132'-3 7/8"</t>
  </si>
  <si>
    <t>G</t>
  </si>
  <si>
    <t>70'-10"</t>
  </si>
  <si>
    <t>Type II</t>
  </si>
  <si>
    <t>EBFR</t>
  </si>
  <si>
    <t>WBFR</t>
  </si>
  <si>
    <t>51'-1 1/2"</t>
  </si>
  <si>
    <t>50'-3 1/2"</t>
  </si>
  <si>
    <t>EWC-28010</t>
  </si>
  <si>
    <t>BB</t>
  </si>
  <si>
    <t>95'-9"</t>
  </si>
  <si>
    <t>CC</t>
  </si>
  <si>
    <t>DD</t>
  </si>
  <si>
    <t>FF</t>
  </si>
  <si>
    <t>130'-9"</t>
  </si>
  <si>
    <t>165'-0"</t>
  </si>
  <si>
    <t>93'-0"</t>
  </si>
  <si>
    <t>120'-0"</t>
  </si>
  <si>
    <t>96'-0"</t>
  </si>
  <si>
    <t>Plate Girder</t>
  </si>
  <si>
    <t>GG</t>
  </si>
  <si>
    <t>60'-10 1/4"</t>
  </si>
  <si>
    <t>122'-10 3/8"</t>
  </si>
  <si>
    <t>75'-9 3/4"</t>
  </si>
  <si>
    <t>EWC-28009</t>
  </si>
  <si>
    <t>I</t>
  </si>
  <si>
    <t>131'-7"</t>
  </si>
  <si>
    <t>K</t>
  </si>
  <si>
    <t>101'-10"</t>
  </si>
  <si>
    <t>121'-10"</t>
  </si>
  <si>
    <t>L</t>
  </si>
  <si>
    <t>O</t>
  </si>
  <si>
    <t>P</t>
  </si>
  <si>
    <t>Q</t>
  </si>
  <si>
    <t>110'-10"</t>
  </si>
  <si>
    <t>R</t>
  </si>
  <si>
    <t>80'-10 7/16"</t>
  </si>
  <si>
    <t>81'-2 3/8"</t>
  </si>
  <si>
    <t>S</t>
  </si>
  <si>
    <t>T</t>
  </si>
  <si>
    <t>80'-10 5/16"</t>
  </si>
  <si>
    <t>U</t>
  </si>
  <si>
    <t>91'-0"</t>
  </si>
  <si>
    <t>EWC-28008</t>
  </si>
  <si>
    <t>64'-0"</t>
  </si>
  <si>
    <t>78'-0"</t>
  </si>
  <si>
    <t>132'-0"</t>
  </si>
  <si>
    <t>175'-0"</t>
  </si>
  <si>
    <t>136'-5 5/8"</t>
  </si>
  <si>
    <t>77'-8 1/2"</t>
  </si>
  <si>
    <t>44'-9"</t>
  </si>
  <si>
    <t>93'-7"</t>
  </si>
  <si>
    <t>60'-9"</t>
  </si>
  <si>
    <t>EWC-28005</t>
  </si>
  <si>
    <t>92'-6"</t>
  </si>
  <si>
    <t>128'-0"</t>
  </si>
  <si>
    <t>100'-3"</t>
  </si>
  <si>
    <t>100'-1"</t>
  </si>
  <si>
    <t>H</t>
  </si>
  <si>
    <t>130'-1"</t>
  </si>
  <si>
    <t>90'-1"</t>
  </si>
  <si>
    <t>M</t>
  </si>
  <si>
    <t>70'-3"</t>
  </si>
  <si>
    <t>N</t>
  </si>
  <si>
    <t>EWC-28004</t>
  </si>
  <si>
    <t>109'-4 1/2"</t>
  </si>
  <si>
    <t>108'-3 3/4"</t>
  </si>
  <si>
    <t>116'-11 3/16"</t>
  </si>
  <si>
    <t>119'-6 1/16"</t>
  </si>
  <si>
    <t>118'-2 7/8"</t>
  </si>
  <si>
    <t>121'-4 9/16"</t>
  </si>
  <si>
    <t>121'-1"</t>
  </si>
  <si>
    <t>116'-2 15/16"</t>
  </si>
  <si>
    <t>89'-3 13/16"</t>
  </si>
  <si>
    <t>132'-7 9/16"</t>
  </si>
  <si>
    <t>167'-4 15/16"</t>
  </si>
  <si>
    <t>141'-9/16"</t>
  </si>
  <si>
    <t>178'-1 3/4"</t>
  </si>
  <si>
    <t>141'-1 9/16"</t>
  </si>
  <si>
    <t>121'-6 5/16"</t>
  </si>
  <si>
    <t>95'-11 1/8"</t>
  </si>
  <si>
    <t>108'-3 13/16"</t>
  </si>
  <si>
    <t>108'-4 1/16"</t>
  </si>
  <si>
    <t>98'-10 11/16"</t>
  </si>
  <si>
    <t>99'-7 1/2"</t>
  </si>
  <si>
    <t>124'-6 3/8"</t>
  </si>
  <si>
    <t>99'-9 1/2"</t>
  </si>
  <si>
    <t>2-3</t>
  </si>
  <si>
    <t>2-12</t>
  </si>
  <si>
    <t>13</t>
  </si>
  <si>
    <t>2</t>
  </si>
  <si>
    <t>3</t>
  </si>
  <si>
    <t>108'-0"</t>
  </si>
  <si>
    <t>1</t>
  </si>
  <si>
    <t>109'-7 1/16"</t>
  </si>
  <si>
    <t>108'-6 1/8"</t>
  </si>
  <si>
    <t>117'-5 5/8"</t>
  </si>
  <si>
    <t>3-4</t>
  </si>
  <si>
    <t>5-8</t>
  </si>
  <si>
    <t>127'-7 1/16"</t>
  </si>
  <si>
    <t>129'-4 9/16"</t>
  </si>
  <si>
    <t>124'-2 11/16"</t>
  </si>
  <si>
    <t>158'-7 15/16"</t>
  </si>
  <si>
    <t>126'-3"</t>
  </si>
  <si>
    <t>135'-1 11/16"</t>
  </si>
  <si>
    <t>9</t>
  </si>
  <si>
    <t>10</t>
  </si>
  <si>
    <t>11</t>
  </si>
  <si>
    <t>12</t>
  </si>
  <si>
    <t>14-15</t>
  </si>
  <si>
    <t>16</t>
  </si>
  <si>
    <t>17-18</t>
  </si>
  <si>
    <t>19</t>
  </si>
  <si>
    <t>119'-3 3/4"</t>
  </si>
  <si>
    <t>137'-3 5/16"</t>
  </si>
  <si>
    <t>160'-8 15/16"</t>
  </si>
  <si>
    <t>201'-4 1/4"</t>
  </si>
  <si>
    <t>158'-11"</t>
  </si>
  <si>
    <t>130'-11 11/16"</t>
  </si>
  <si>
    <t>129'-2 3/8"</t>
  </si>
  <si>
    <t>20</t>
  </si>
  <si>
    <t>21</t>
  </si>
  <si>
    <t>22</t>
  </si>
  <si>
    <t>23</t>
  </si>
  <si>
    <t>109'-5 3/16"</t>
  </si>
  <si>
    <t>119'-3 13/16"</t>
  </si>
  <si>
    <t>3-7</t>
  </si>
  <si>
    <t>8</t>
  </si>
  <si>
    <t>111'-3 5/16"</t>
  </si>
  <si>
    <t>1-2</t>
  </si>
  <si>
    <t>105'-2 7/8"</t>
  </si>
  <si>
    <t>100'-3 3/16"</t>
  </si>
  <si>
    <t>3-5</t>
  </si>
  <si>
    <t>6-9</t>
  </si>
  <si>
    <t>10-11</t>
  </si>
  <si>
    <t>12-13</t>
  </si>
  <si>
    <t>70'-0 15/16"</t>
  </si>
  <si>
    <t>98'-1 1/2"</t>
  </si>
  <si>
    <t>6</t>
  </si>
  <si>
    <t>120'-10"</t>
  </si>
  <si>
    <t>6-8</t>
  </si>
  <si>
    <t>4-5</t>
  </si>
  <si>
    <t>96'-5 1/8"</t>
  </si>
  <si>
    <t>157'-0 11/16"</t>
  </si>
  <si>
    <t>195'-10 5/16"</t>
  </si>
  <si>
    <t>117'-9 3/4"</t>
  </si>
  <si>
    <t>17</t>
  </si>
  <si>
    <t>18-19</t>
  </si>
  <si>
    <t>124'-0 1/4"</t>
  </si>
  <si>
    <t>120'-3 1/2"</t>
  </si>
  <si>
    <t>24-26</t>
  </si>
  <si>
    <t>87'-8 7/16"</t>
  </si>
  <si>
    <t>27-28</t>
  </si>
  <si>
    <t>180'-0"</t>
  </si>
  <si>
    <t>29</t>
  </si>
  <si>
    <t>30-33</t>
  </si>
  <si>
    <t>118'-6"</t>
  </si>
  <si>
    <t>34</t>
  </si>
  <si>
    <t>35</t>
  </si>
  <si>
    <t>91'-0 5/8"</t>
  </si>
  <si>
    <t>99'-4 1/4"</t>
  </si>
  <si>
    <t>36-38</t>
  </si>
  <si>
    <t>39-40</t>
  </si>
  <si>
    <t>41</t>
  </si>
  <si>
    <t>86'-5 1/2"</t>
  </si>
  <si>
    <t>7</t>
  </si>
  <si>
    <t>82'-2"</t>
  </si>
  <si>
    <t>148'-9"</t>
  </si>
  <si>
    <t>J-K</t>
  </si>
  <si>
    <t>L-M</t>
  </si>
  <si>
    <t>1-3</t>
  </si>
  <si>
    <t>1-4</t>
  </si>
  <si>
    <t>106'-2 7/16"</t>
  </si>
  <si>
    <t>100'-6 3/8"</t>
  </si>
  <si>
    <t>5-6</t>
  </si>
  <si>
    <t>147'-6 1/8"</t>
  </si>
  <si>
    <t>8-10</t>
  </si>
  <si>
    <t>138'-11 5/16"</t>
  </si>
  <si>
    <t>109'-11 3/16"</t>
  </si>
  <si>
    <t>11-13</t>
  </si>
  <si>
    <t>97'-7 1/2"</t>
  </si>
  <si>
    <t>43-44</t>
  </si>
  <si>
    <t>40-41</t>
  </si>
  <si>
    <t>30-37</t>
  </si>
  <si>
    <t>27-29</t>
  </si>
  <si>
    <t>25-26</t>
  </si>
  <si>
    <t>22-24</t>
  </si>
  <si>
    <t>11-12</t>
  </si>
  <si>
    <t>9-10</t>
  </si>
  <si>
    <t>2-6</t>
  </si>
  <si>
    <t>2-5</t>
  </si>
  <si>
    <t>4-6</t>
  </si>
  <si>
    <t>2-4</t>
  </si>
  <si>
    <t>20-24</t>
  </si>
  <si>
    <t>17-19</t>
  </si>
  <si>
    <t>10-12</t>
  </si>
  <si>
    <t>2-7</t>
  </si>
  <si>
    <t xml:space="preserve">JKT- 30001 </t>
  </si>
  <si>
    <t>Concrete</t>
  </si>
  <si>
    <t>JKT- 30001</t>
  </si>
  <si>
    <t>TPO 111.50 - NW 10th &amp; UPRR (NB)</t>
  </si>
  <si>
    <t>TPO 111.50 - NW 10th &amp; UPRR (SB)</t>
  </si>
  <si>
    <t>TPO 113.77 - NW 36TH STREET (NB)</t>
  </si>
  <si>
    <t>Type III PC Beams</t>
  </si>
  <si>
    <t>TPO 113.77 - NW 36TH STREET (SB)</t>
  </si>
  <si>
    <t>TPO 114.28 - SH - 66 (NB)</t>
  </si>
  <si>
    <t xml:space="preserve">Type IV Beams </t>
  </si>
  <si>
    <t>TPO 114.28 - SH - 66 (SB)</t>
  </si>
  <si>
    <t>JKT- 30002</t>
  </si>
  <si>
    <t>JKT- 30003</t>
  </si>
  <si>
    <t>A - COUNTY LINE ROAD INTERCHANGE</t>
  </si>
  <si>
    <t>Type IV Beams</t>
  </si>
  <si>
    <t xml:space="preserve">B (westbound) - TPO 121.43 - DEER CREEK </t>
  </si>
  <si>
    <t xml:space="preserve">C (eastbound) - TPO 121.43 - DEER CREEK </t>
  </si>
  <si>
    <t>JKT-30006</t>
  </si>
  <si>
    <t>Conc</t>
  </si>
  <si>
    <t xml:space="preserve">75' </t>
  </si>
  <si>
    <t>Bridge No. 125.19</t>
  </si>
  <si>
    <t>100'</t>
  </si>
  <si>
    <t>TYPE IV PC Beams</t>
  </si>
  <si>
    <t>57'</t>
  </si>
  <si>
    <t xml:space="preserve">128' </t>
  </si>
  <si>
    <t>140'</t>
  </si>
  <si>
    <t>156'</t>
  </si>
  <si>
    <t>131'</t>
  </si>
  <si>
    <t>120'</t>
  </si>
  <si>
    <t>95'</t>
  </si>
  <si>
    <t>EB JKT TO SB SH-74 RAMP</t>
  </si>
  <si>
    <t>NB SH-74 TO WB JKT RAMP</t>
  </si>
  <si>
    <t>11-19</t>
  </si>
  <si>
    <t>75'-0"</t>
  </si>
  <si>
    <t>155'-0"</t>
  </si>
  <si>
    <t>11-16</t>
  </si>
  <si>
    <t>292'-6"</t>
  </si>
  <si>
    <t>151'-6"</t>
  </si>
  <si>
    <t>86'-0"</t>
  </si>
  <si>
    <t>24-25</t>
  </si>
  <si>
    <t>172'-0"</t>
  </si>
  <si>
    <t>26</t>
  </si>
  <si>
    <t>78'-6"</t>
  </si>
  <si>
    <t>30-31</t>
  </si>
  <si>
    <t>32-34</t>
  </si>
  <si>
    <t>96'-1"</t>
  </si>
  <si>
    <t>CR-34001</t>
  </si>
  <si>
    <t>15.05S</t>
  </si>
  <si>
    <t xml:space="preserve">Steel </t>
  </si>
  <si>
    <t>180'</t>
  </si>
  <si>
    <t>205'</t>
  </si>
  <si>
    <t>AASHTO IV</t>
  </si>
  <si>
    <t>103'</t>
  </si>
  <si>
    <t>82'</t>
  </si>
  <si>
    <t>138'</t>
  </si>
  <si>
    <t>104'</t>
  </si>
  <si>
    <t>101'</t>
  </si>
  <si>
    <t>31-35</t>
  </si>
  <si>
    <t>EWC-28001</t>
  </si>
  <si>
    <t>plate girder</t>
  </si>
  <si>
    <t>95'-6"</t>
  </si>
  <si>
    <t>Bridge B</t>
  </si>
  <si>
    <t>99'-11 7/8"</t>
  </si>
  <si>
    <t>107'-6 6/16"</t>
  </si>
  <si>
    <t>60" plate girder</t>
  </si>
  <si>
    <t>112'- 1/16"</t>
  </si>
  <si>
    <t>46"plate girder</t>
  </si>
  <si>
    <t>90'-11 5/16"</t>
  </si>
  <si>
    <t>64"plate girder</t>
  </si>
  <si>
    <t>111'-0 3/8"</t>
  </si>
  <si>
    <t>64" plate girder</t>
  </si>
  <si>
    <t>60"plate girder</t>
  </si>
  <si>
    <t>112'-2 1/4"</t>
  </si>
  <si>
    <t>Bridge D</t>
  </si>
  <si>
    <t>70" girder spans</t>
  </si>
  <si>
    <t>150'-0"</t>
  </si>
  <si>
    <t>Bridge E</t>
  </si>
  <si>
    <t>36" plate girder</t>
  </si>
  <si>
    <t>76'-6 1/16"</t>
  </si>
  <si>
    <t>Bridge F</t>
  </si>
  <si>
    <t>48" plate girder</t>
  </si>
  <si>
    <t>76'-0"</t>
  </si>
  <si>
    <t>135'-7 7/8"</t>
  </si>
  <si>
    <t>Bridge G</t>
  </si>
  <si>
    <t>132'-3"</t>
  </si>
  <si>
    <t>97'-0"</t>
  </si>
  <si>
    <t>92'-0"</t>
  </si>
  <si>
    <t>88'-0"</t>
  </si>
  <si>
    <t>Bridge H</t>
  </si>
  <si>
    <t>109'-8"</t>
  </si>
  <si>
    <t>84'-8"</t>
  </si>
  <si>
    <t>Bridge I</t>
  </si>
  <si>
    <t>47'-0"</t>
  </si>
  <si>
    <t>Bridge J</t>
  </si>
  <si>
    <t>73'-10"</t>
  </si>
  <si>
    <t>62'-0"</t>
  </si>
  <si>
    <t>Bridge K</t>
  </si>
  <si>
    <t>111'-8"</t>
  </si>
  <si>
    <t>Girders</t>
  </si>
  <si>
    <t>135'-0"</t>
  </si>
  <si>
    <t>96" girder</t>
  </si>
  <si>
    <t>230'-0"</t>
  </si>
  <si>
    <t>17-49</t>
  </si>
  <si>
    <t xml:space="preserve">Concrete </t>
  </si>
  <si>
    <t>95'-10"</t>
  </si>
  <si>
    <t>96" girders</t>
  </si>
  <si>
    <t>EWC-28003</t>
  </si>
  <si>
    <t>Plate girder</t>
  </si>
  <si>
    <t>149'-5 3/4"</t>
  </si>
  <si>
    <t>102'-8 1/2"</t>
  </si>
  <si>
    <t>50'-10"</t>
  </si>
  <si>
    <t>50'-0"</t>
  </si>
  <si>
    <t>104'-3"</t>
  </si>
  <si>
    <t>14-16</t>
  </si>
  <si>
    <t>79'-0"</t>
  </si>
  <si>
    <t>101'-0"</t>
  </si>
  <si>
    <t>98'-0"</t>
  </si>
  <si>
    <t>115'-9 3/8"</t>
  </si>
  <si>
    <t>122'-10 1/4"</t>
  </si>
  <si>
    <t>100'-7 11/16"</t>
  </si>
  <si>
    <t>100'-7 5/16"</t>
  </si>
  <si>
    <t>153'-6"</t>
  </si>
  <si>
    <t>155'-9 15/16"</t>
  </si>
  <si>
    <t>125'-6 9/16"</t>
  </si>
  <si>
    <t>96'-10 5/8"</t>
  </si>
  <si>
    <t>130'-1 7/16"</t>
  </si>
  <si>
    <t>129'-5 3/16"</t>
  </si>
  <si>
    <t>161'-9 1/2"</t>
  </si>
  <si>
    <t>98'-8 1/4"</t>
  </si>
  <si>
    <t>97'-5 9/16"</t>
  </si>
  <si>
    <t>96'-11 15/16"</t>
  </si>
  <si>
    <t>19-23</t>
  </si>
  <si>
    <t>114'-6"</t>
  </si>
  <si>
    <t>71'-5 3/8"</t>
  </si>
  <si>
    <t>2-15</t>
  </si>
  <si>
    <t>4-11</t>
  </si>
  <si>
    <t>7-15</t>
  </si>
  <si>
    <t>4-12</t>
  </si>
  <si>
    <t>2-8</t>
  </si>
  <si>
    <t>WR-31001</t>
  </si>
  <si>
    <t>Bridge A/NO. 1.47</t>
  </si>
  <si>
    <t>105'-9"</t>
  </si>
  <si>
    <t>112'-9"</t>
  </si>
  <si>
    <t>Bridge B/NO. 2.35</t>
  </si>
  <si>
    <t>90'-10 3/4"</t>
  </si>
  <si>
    <t>56'-10 3/4"</t>
  </si>
  <si>
    <t>WR-31003</t>
  </si>
  <si>
    <t>W24x117</t>
  </si>
  <si>
    <t>W30x261</t>
  </si>
  <si>
    <t>W30x262</t>
  </si>
  <si>
    <t>W30x263</t>
  </si>
  <si>
    <t>5 to 8</t>
  </si>
  <si>
    <t>15.05N</t>
  </si>
  <si>
    <t>121'-6"</t>
  </si>
  <si>
    <t>220'</t>
  </si>
  <si>
    <t>186'-7 1/2"</t>
  </si>
  <si>
    <t>99'</t>
  </si>
  <si>
    <t>4-8</t>
  </si>
  <si>
    <t>46</t>
  </si>
  <si>
    <t>Quantity of Strands (if Greater than 56)</t>
  </si>
  <si>
    <t>26-27</t>
  </si>
  <si>
    <t>100'-3 5/8"</t>
  </si>
  <si>
    <t>104'-4 9/16"</t>
  </si>
  <si>
    <t>9-12</t>
  </si>
  <si>
    <t>14-22</t>
  </si>
  <si>
    <t>24</t>
  </si>
  <si>
    <t>103'-6 1/2"</t>
  </si>
  <si>
    <t>102'-4"</t>
  </si>
  <si>
    <t>102'-2 3/4"</t>
  </si>
  <si>
    <t>102'-2 1/16"</t>
  </si>
  <si>
    <t>101'-4 3/4"</t>
  </si>
  <si>
    <t>30-34</t>
  </si>
  <si>
    <t>99'-4 15/16"</t>
  </si>
  <si>
    <t>36</t>
  </si>
  <si>
    <t>101'-6 7/8"</t>
  </si>
  <si>
    <t>37-45</t>
  </si>
  <si>
    <t>I-Girders (84" Web)</t>
  </si>
  <si>
    <t>I-Girders (60" Web)</t>
  </si>
  <si>
    <t>5</t>
  </si>
  <si>
    <t>95'-7 15/16"</t>
  </si>
  <si>
    <t>95'-8 7/16"</t>
  </si>
  <si>
    <t>95'-9 3/16"</t>
  </si>
  <si>
    <t>95'-10 3/16"</t>
  </si>
  <si>
    <t>99'-10 3/8"</t>
  </si>
  <si>
    <t>100'-0 3/16"</t>
  </si>
  <si>
    <t>100'-2 1/4"</t>
  </si>
  <si>
    <t>100'-4 5/8"</t>
  </si>
  <si>
    <t>101'-3 9/16"</t>
  </si>
  <si>
    <t>15-23</t>
  </si>
  <si>
    <t>25</t>
  </si>
  <si>
    <t>103'-11 13/16"</t>
  </si>
  <si>
    <t>104'-9 3/4"</t>
  </si>
  <si>
    <t>102'-9 1/4"</t>
  </si>
  <si>
    <t>37</t>
  </si>
  <si>
    <t>TPO 110.48 NB/SB - RENO AVE.</t>
  </si>
  <si>
    <t>W27x84</t>
  </si>
  <si>
    <t>W27x178</t>
  </si>
  <si>
    <t>41'-3"</t>
  </si>
  <si>
    <t>69'-6"</t>
  </si>
  <si>
    <t>39'-3"</t>
  </si>
  <si>
    <t>99'-0"</t>
  </si>
  <si>
    <t>Type J Beams</t>
  </si>
  <si>
    <t>Type</t>
  </si>
  <si>
    <t>JKT-30004</t>
  </si>
  <si>
    <t>106'-9"</t>
  </si>
  <si>
    <t>Bridge No. 125.04 - NB/SB</t>
  </si>
  <si>
    <t>TYPE IV Beams</t>
  </si>
  <si>
    <t>TYPE III Beams</t>
  </si>
  <si>
    <t>I- GIRDERS (64" Web)</t>
  </si>
  <si>
    <t>7-8</t>
  </si>
  <si>
    <t>I- GIRDERS (54" Web)</t>
  </si>
  <si>
    <t>I- GIRDERS (120" Web)</t>
  </si>
  <si>
    <t>John Kilpatrick Turnpike</t>
  </si>
  <si>
    <t>JKT-30001</t>
  </si>
  <si>
    <t>JKT-30002</t>
  </si>
  <si>
    <t>JKT-30003</t>
  </si>
  <si>
    <t>Corridor</t>
  </si>
  <si>
    <t>Construction Project</t>
  </si>
  <si>
    <t>Count</t>
  </si>
  <si>
    <t>JKT-30701A</t>
  </si>
  <si>
    <t>Steel W-Beam</t>
  </si>
  <si>
    <t>42'-9"</t>
  </si>
  <si>
    <t>40'-9"</t>
  </si>
  <si>
    <t>117'-11 5/8"</t>
  </si>
  <si>
    <t>93'-6 15/16"</t>
  </si>
  <si>
    <t>47'-7 7/16"</t>
  </si>
  <si>
    <t>75'-10 15/16"</t>
  </si>
  <si>
    <t>137'-10 5/16"</t>
  </si>
  <si>
    <t>113'-4 15/16"</t>
  </si>
  <si>
    <t>58'-11 3/16"</t>
  </si>
  <si>
    <t>49'-9"</t>
  </si>
  <si>
    <t>64'-1"</t>
  </si>
  <si>
    <t>49'-7 5/8"</t>
  </si>
  <si>
    <t>41'-1 3/16"</t>
  </si>
  <si>
    <t>77'-10 11/16"</t>
  </si>
  <si>
    <t>77'-11 9/16"</t>
  </si>
  <si>
    <t>41'-10 7/16"</t>
  </si>
  <si>
    <t>56'-2 15/16"</t>
  </si>
  <si>
    <t>115'-4 3/4"</t>
  </si>
  <si>
    <t>96'-9"</t>
  </si>
  <si>
    <t>56'-9"</t>
  </si>
  <si>
    <t>95'-1 1/2"</t>
  </si>
  <si>
    <t>80'-4 13/16"</t>
  </si>
  <si>
    <t>101'-1"</t>
  </si>
  <si>
    <t>Total Length (LF)</t>
  </si>
  <si>
    <t>JKT-30701B</t>
  </si>
  <si>
    <t>JKT-30702A</t>
  </si>
  <si>
    <t>JKT-30603A</t>
  </si>
  <si>
    <t>JKT-30704A</t>
  </si>
  <si>
    <t>JKT-30606A</t>
  </si>
  <si>
    <t>Interchange Improvements</t>
  </si>
  <si>
    <t>CR-34501A</t>
  </si>
  <si>
    <t>Const. Project</t>
  </si>
  <si>
    <t>103'-6"</t>
  </si>
  <si>
    <t>86'-6"</t>
  </si>
  <si>
    <t>101'-10 11/16"</t>
  </si>
  <si>
    <t>95'-1 11/16"</t>
  </si>
  <si>
    <t>95'-2 1/16"</t>
  </si>
  <si>
    <t>95'-2 7/8"</t>
  </si>
  <si>
    <t>95'-3 7/8"</t>
  </si>
  <si>
    <t>99'-3 5/8"</t>
  </si>
  <si>
    <t>99'-5 1/8"</t>
  </si>
  <si>
    <t>99'-7 3/8"</t>
  </si>
  <si>
    <t>99'-9 3/4"</t>
  </si>
  <si>
    <t>101'-2 7/8"</t>
  </si>
  <si>
    <t>50-51</t>
  </si>
  <si>
    <t>150'-1"</t>
  </si>
  <si>
    <t>78'-11"</t>
  </si>
  <si>
    <t>88'-11"</t>
  </si>
  <si>
    <t>86'-1 11/16"</t>
  </si>
  <si>
    <t>99'-9 5/8"</t>
  </si>
  <si>
    <t>127'-5 9/16"</t>
  </si>
  <si>
    <t>194'-10 7/8"</t>
  </si>
  <si>
    <t>102'-3 1/16"</t>
  </si>
  <si>
    <t>133'-4 5/8"</t>
  </si>
  <si>
    <t>143'-8 15/16"</t>
  </si>
  <si>
    <t>139'-2 1/8"</t>
  </si>
  <si>
    <t>116'-2 3/8"</t>
  </si>
  <si>
    <t>107'-4 1/8"</t>
  </si>
  <si>
    <t>158'-1 9/16"</t>
  </si>
  <si>
    <t>Const. Proj.</t>
  </si>
  <si>
    <t>13-17</t>
  </si>
  <si>
    <t>16-18</t>
  </si>
  <si>
    <t>19-20</t>
  </si>
  <si>
    <t>4</t>
  </si>
  <si>
    <t>14</t>
  </si>
  <si>
    <t>33</t>
  </si>
  <si>
    <t>0</t>
  </si>
  <si>
    <t>Will Rogers</t>
  </si>
  <si>
    <t>Anticipated Let Year</t>
  </si>
  <si>
    <t>East-West Connector</t>
  </si>
  <si>
    <t>Turner</t>
  </si>
  <si>
    <t>T-26501A</t>
  </si>
  <si>
    <t xml:space="preserve">Type III </t>
  </si>
  <si>
    <t>T-26601A</t>
  </si>
  <si>
    <t>T-26701A</t>
  </si>
  <si>
    <t>57'-2 3/4"</t>
  </si>
  <si>
    <t>81'-11 1/2"</t>
  </si>
  <si>
    <t>T-26502A</t>
  </si>
  <si>
    <t>56'-5 3/16"</t>
  </si>
  <si>
    <t>84'-4"</t>
  </si>
  <si>
    <t>T-26702B</t>
  </si>
  <si>
    <t>121'-8 15/16"</t>
  </si>
  <si>
    <t>2 to 4</t>
  </si>
  <si>
    <t>135'</t>
  </si>
  <si>
    <t>T-26606A</t>
  </si>
  <si>
    <t>115'-6 3/8"</t>
  </si>
  <si>
    <t>T-26706B</t>
  </si>
  <si>
    <t>T-26706A</t>
  </si>
  <si>
    <t>T-26007</t>
  </si>
  <si>
    <t>2 to 3</t>
  </si>
  <si>
    <t>50'</t>
  </si>
  <si>
    <t>92'</t>
  </si>
  <si>
    <t>T-26511A</t>
  </si>
  <si>
    <t>T-26511B</t>
  </si>
  <si>
    <t>88'-5 7/8"</t>
  </si>
  <si>
    <t>T-26611A</t>
  </si>
  <si>
    <t>66'-3 13/16"</t>
  </si>
  <si>
    <t>T-26711A</t>
  </si>
  <si>
    <t>T-26811A</t>
  </si>
  <si>
    <t>Plan Submittal Milestone</t>
  </si>
  <si>
    <t>ACCESS Program Beam Schedule - Corridor Summary Table</t>
  </si>
  <si>
    <t>EWC-28802A</t>
  </si>
  <si>
    <t>EWC-28502A</t>
  </si>
  <si>
    <t>102'-9"</t>
  </si>
  <si>
    <t>W40x297</t>
  </si>
  <si>
    <t>WR-31703A</t>
  </si>
  <si>
    <t>WR-31703B</t>
  </si>
  <si>
    <t>NO. 3.80</t>
  </si>
  <si>
    <t>NO. 4.00</t>
  </si>
  <si>
    <t>I-Girder (86" Web)</t>
  </si>
  <si>
    <t>103'-8"</t>
  </si>
  <si>
    <t>I-Girder (108" Web)</t>
  </si>
  <si>
    <t>102'-0"</t>
  </si>
  <si>
    <t>136'-0"</t>
  </si>
  <si>
    <t>276'-0"</t>
  </si>
  <si>
    <t>340'-0"</t>
  </si>
  <si>
    <t>NO. 4.20</t>
  </si>
  <si>
    <t>I-Girder (54" Web)</t>
  </si>
  <si>
    <t>T-26003</t>
  </si>
  <si>
    <t>63'-3 5/8"</t>
  </si>
  <si>
    <t>133'-0"</t>
  </si>
  <si>
    <t>T-26707C</t>
  </si>
  <si>
    <t>T-26008</t>
  </si>
  <si>
    <t>100'-6"</t>
  </si>
  <si>
    <t>129'-11 1/2"</t>
  </si>
  <si>
    <t>56'-3"</t>
  </si>
  <si>
    <t>115'-0"</t>
  </si>
  <si>
    <t>N 3530 Rd.</t>
  </si>
  <si>
    <t>85'-10"</t>
  </si>
  <si>
    <t>EWC-28503A</t>
  </si>
  <si>
    <t>EWC-28603A</t>
  </si>
  <si>
    <t>EWC-28803A</t>
  </si>
  <si>
    <t>EWC-28803B</t>
  </si>
  <si>
    <t>Bridge B1</t>
  </si>
  <si>
    <t>Bridge C1</t>
  </si>
  <si>
    <t>117'-0"</t>
  </si>
  <si>
    <t>Phase 2</t>
  </si>
  <si>
    <t>Phase 3</t>
  </si>
  <si>
    <t>EWC-28804A</t>
  </si>
  <si>
    <t>Phase 4</t>
  </si>
  <si>
    <t>Phase 5</t>
  </si>
  <si>
    <t>W</t>
  </si>
  <si>
    <t>Y</t>
  </si>
  <si>
    <t>Z</t>
  </si>
  <si>
    <t>Phase 6</t>
  </si>
  <si>
    <t>V</t>
  </si>
  <si>
    <t>99'-8"</t>
  </si>
  <si>
    <t>99'-9"</t>
  </si>
  <si>
    <t>12-14</t>
  </si>
  <si>
    <t>Standard/Non-Standard Design</t>
  </si>
  <si>
    <t>WR-31004</t>
  </si>
  <si>
    <t>32'-0"</t>
  </si>
  <si>
    <t>55'-3"</t>
  </si>
  <si>
    <t>46'-1"</t>
  </si>
  <si>
    <t>45'-0"</t>
  </si>
  <si>
    <t>TPU NO. 5.48</t>
  </si>
  <si>
    <t>TPU NO. 6.76</t>
  </si>
  <si>
    <t>TPU NO. 8.14</t>
  </si>
  <si>
    <t>EW 0530 Rd. Bridge A</t>
  </si>
  <si>
    <t>TPU NO. 10.29</t>
  </si>
  <si>
    <t>95'-8"</t>
  </si>
  <si>
    <t>38-46</t>
  </si>
  <si>
    <t>104'- 13/16"</t>
  </si>
  <si>
    <t>104'-4 1/16"</t>
  </si>
  <si>
    <t>EWC-28809A</t>
  </si>
  <si>
    <t>T-26009</t>
  </si>
  <si>
    <t>60'-0"</t>
  </si>
  <si>
    <t>TPO 45.4</t>
  </si>
  <si>
    <t>TPU 45.5</t>
  </si>
  <si>
    <t>Span Count</t>
  </si>
  <si>
    <t>Beam Designation</t>
  </si>
  <si>
    <t>Measurement</t>
  </si>
  <si>
    <t>41'-4"</t>
  </si>
  <si>
    <t>TPO 46.6</t>
  </si>
  <si>
    <t>56'-2 3/4"</t>
  </si>
  <si>
    <t>56'-5 5/16"</t>
  </si>
  <si>
    <t>TPO 48.4</t>
  </si>
  <si>
    <t>81'-6"</t>
  </si>
  <si>
    <t>52'-0"</t>
  </si>
  <si>
    <t>TPU 50.5</t>
  </si>
  <si>
    <t>EWC-28810A</t>
  </si>
  <si>
    <t>75'-1"</t>
  </si>
  <si>
    <t>45'-1"</t>
  </si>
  <si>
    <t>EWC-28509A</t>
  </si>
  <si>
    <t>T-26503A</t>
  </si>
  <si>
    <t>TPO 18.5</t>
  </si>
  <si>
    <t>TPU 31.6</t>
  </si>
  <si>
    <t>TPO 28</t>
  </si>
  <si>
    <t>TPO 19.4</t>
  </si>
  <si>
    <t>T-26604A</t>
  </si>
  <si>
    <t>Plate Girder (54" Web)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</si>
</sst>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\'\ 0\&quot;"/>
  </numFmts>
  <fonts count="4" x14ac:knownFonts="1">
    <font>
      <sz val="11"/>
      <color theme="1"/>
      <name val="Aptos Narrow"/>
      <family val="2"/>
      <scheme val="minor"/>
    </font>
    <font>
      <sz val="8"/>
      <name val="Aptos Narrow"/>
      <family val="2"/>
    </font>
    <font>
      <sz val="8"/>
      <name val="Aptos Narrow"/>
      <family val="2"/>
      <scheme val="minor"/>
    </font>
    <font>
      <sz val="11"/>
      <color rgb="FF00000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FF"/>
        <bgColor rgb="FF000000"/>
      </patternFill>
    </fill>
  </fills>
  <borders count="3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3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8" xfId="0" applyBorder="1" applyAlignment="1">
      <alignment horizontal="right"/>
    </xf>
    <xf numFmtId="0" fontId="0" fillId="0" borderId="11" xfId="0" applyBorder="1" applyAlignment="1">
      <alignment horizontal="right"/>
    </xf>
    <xf numFmtId="49" fontId="0" fillId="0" borderId="0" xfId="0" applyNumberFormat="1"/>
    <xf numFmtId="0" fontId="3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3" xfId="0" applyFont="1" applyBorder="1"/>
    <xf numFmtId="0" fontId="3" fillId="0" borderId="5" xfId="0" applyFont="1" applyBorder="1"/>
    <xf numFmtId="0" fontId="3" fillId="0" borderId="6" xfId="0" applyFont="1" applyBorder="1"/>
    <xf numFmtId="0" fontId="3" fillId="0" borderId="8" xfId="0" applyFont="1" applyBorder="1"/>
    <xf numFmtId="0" fontId="3" fillId="0" borderId="9" xfId="0" applyFont="1" applyBorder="1"/>
    <xf numFmtId="0" fontId="3" fillId="0" borderId="10" xfId="0" applyFont="1" applyBorder="1"/>
    <xf numFmtId="0" fontId="3" fillId="0" borderId="11" xfId="0" applyFont="1" applyBorder="1"/>
    <xf numFmtId="0" fontId="3" fillId="0" borderId="12" xfId="0" applyFont="1" applyBorder="1"/>
    <xf numFmtId="0" fontId="3" fillId="0" borderId="4" xfId="0" applyFont="1" applyBorder="1"/>
    <xf numFmtId="49" fontId="3" fillId="0" borderId="0" xfId="0" applyNumberFormat="1" applyFont="1"/>
    <xf numFmtId="49" fontId="3" fillId="0" borderId="2" xfId="0" applyNumberFormat="1" applyFont="1" applyBorder="1"/>
    <xf numFmtId="49" fontId="3" fillId="0" borderId="5" xfId="0" applyNumberFormat="1" applyFont="1" applyBorder="1"/>
    <xf numFmtId="49" fontId="3" fillId="0" borderId="8" xfId="0" applyNumberFormat="1" applyFont="1" applyBorder="1"/>
    <xf numFmtId="0" fontId="3" fillId="2" borderId="1" xfId="0" applyFont="1" applyFill="1" applyBorder="1"/>
    <xf numFmtId="0" fontId="3" fillId="2" borderId="2" xfId="0" applyFont="1" applyFill="1" applyBorder="1"/>
    <xf numFmtId="49" fontId="3" fillId="2" borderId="2" xfId="0" applyNumberFormat="1" applyFont="1" applyFill="1" applyBorder="1"/>
    <xf numFmtId="0" fontId="3" fillId="2" borderId="3" xfId="0" applyFont="1" applyFill="1" applyBorder="1"/>
    <xf numFmtId="0" fontId="3" fillId="2" borderId="9" xfId="0" applyFont="1" applyFill="1" applyBorder="1"/>
    <xf numFmtId="0" fontId="3" fillId="3" borderId="7" xfId="0" applyFont="1" applyFill="1" applyBorder="1"/>
    <xf numFmtId="0" fontId="3" fillId="3" borderId="14" xfId="0" applyFont="1" applyFill="1" applyBorder="1"/>
    <xf numFmtId="0" fontId="3" fillId="2" borderId="11" xfId="0" applyFont="1" applyFill="1" applyBorder="1"/>
    <xf numFmtId="0" fontId="3" fillId="2" borderId="12" xfId="0" applyFont="1" applyFill="1" applyBorder="1"/>
    <xf numFmtId="0" fontId="3" fillId="2" borderId="7" xfId="0" applyFont="1" applyFill="1" applyBorder="1"/>
    <xf numFmtId="49" fontId="0" fillId="0" borderId="8" xfId="0" applyNumberFormat="1" applyBorder="1"/>
    <xf numFmtId="49" fontId="0" fillId="0" borderId="8" xfId="0" applyNumberFormat="1" applyBorder="1" applyAlignment="1">
      <alignment horizontal="left"/>
    </xf>
    <xf numFmtId="49" fontId="3" fillId="3" borderId="8" xfId="0" applyNumberFormat="1" applyFont="1" applyFill="1" applyBorder="1"/>
    <xf numFmtId="0" fontId="3" fillId="3" borderId="8" xfId="0" applyFont="1" applyFill="1" applyBorder="1"/>
    <xf numFmtId="0" fontId="3" fillId="2" borderId="8" xfId="0" applyFont="1" applyFill="1" applyBorder="1"/>
    <xf numFmtId="49" fontId="3" fillId="2" borderId="8" xfId="0" applyNumberFormat="1" applyFont="1" applyFill="1" applyBorder="1"/>
    <xf numFmtId="0" fontId="3" fillId="2" borderId="14" xfId="0" applyFont="1" applyFill="1" applyBorder="1"/>
    <xf numFmtId="0" fontId="0" fillId="2" borderId="8" xfId="0" applyFill="1" applyBorder="1"/>
    <xf numFmtId="49" fontId="0" fillId="2" borderId="8" xfId="0" applyNumberFormat="1" applyFill="1" applyBorder="1"/>
    <xf numFmtId="0" fontId="3" fillId="2" borderId="10" xfId="0" applyFont="1" applyFill="1" applyBorder="1"/>
    <xf numFmtId="49" fontId="3" fillId="2" borderId="11" xfId="0" applyNumberFormat="1" applyFont="1" applyFill="1" applyBorder="1"/>
    <xf numFmtId="0" fontId="3" fillId="3" borderId="13" xfId="0" applyFont="1" applyFill="1" applyBorder="1"/>
    <xf numFmtId="49" fontId="3" fillId="3" borderId="14" xfId="0" applyNumberFormat="1" applyFont="1" applyFill="1" applyBorder="1"/>
    <xf numFmtId="0" fontId="3" fillId="2" borderId="15" xfId="0" applyFont="1" applyFill="1" applyBorder="1"/>
    <xf numFmtId="0" fontId="3" fillId="0" borderId="14" xfId="0" applyFont="1" applyBorder="1"/>
    <xf numFmtId="0" fontId="3" fillId="0" borderId="7" xfId="0" applyFont="1" applyBorder="1"/>
    <xf numFmtId="49" fontId="3" fillId="0" borderId="11" xfId="0" applyNumberFormat="1" applyFont="1" applyBorder="1"/>
    <xf numFmtId="0" fontId="3" fillId="0" borderId="16" xfId="0" applyFont="1" applyBorder="1"/>
    <xf numFmtId="0" fontId="3" fillId="4" borderId="8" xfId="0" applyFont="1" applyFill="1" applyBorder="1"/>
    <xf numFmtId="49" fontId="0" fillId="0" borderId="11" xfId="0" applyNumberFormat="1" applyBorder="1"/>
    <xf numFmtId="0" fontId="0" fillId="0" borderId="17" xfId="0" applyBorder="1"/>
    <xf numFmtId="0" fontId="0" fillId="0" borderId="18" xfId="0" applyBorder="1"/>
    <xf numFmtId="49" fontId="0" fillId="0" borderId="18" xfId="0" applyNumberFormat="1" applyBorder="1"/>
    <xf numFmtId="0" fontId="0" fillId="0" borderId="19" xfId="0" applyBorder="1"/>
    <xf numFmtId="0" fontId="3" fillId="0" borderId="18" xfId="0" applyFont="1" applyBorder="1"/>
    <xf numFmtId="2" fontId="0" fillId="0" borderId="8" xfId="0" quotePrefix="1" applyNumberFormat="1" applyBorder="1" applyAlignment="1">
      <alignment horizontal="right"/>
    </xf>
    <xf numFmtId="49" fontId="3" fillId="0" borderId="8" xfId="0" applyNumberFormat="1" applyFont="1" applyBorder="1" applyAlignment="1">
      <alignment horizontal="right"/>
    </xf>
    <xf numFmtId="0" fontId="3" fillId="0" borderId="21" xfId="0" applyFont="1" applyBorder="1"/>
    <xf numFmtId="0" fontId="3" fillId="0" borderId="22" xfId="0" applyFont="1" applyBorder="1"/>
    <xf numFmtId="164" fontId="3" fillId="3" borderId="8" xfId="0" applyNumberFormat="1" applyFont="1" applyFill="1" applyBorder="1"/>
    <xf numFmtId="164" fontId="3" fillId="2" borderId="8" xfId="0" applyNumberFormat="1" applyFont="1" applyFill="1" applyBorder="1"/>
    <xf numFmtId="164" fontId="3" fillId="2" borderId="11" xfId="0" applyNumberFormat="1" applyFont="1" applyFill="1" applyBorder="1"/>
    <xf numFmtId="0" fontId="3" fillId="3" borderId="11" xfId="0" applyFont="1" applyFill="1" applyBorder="1"/>
    <xf numFmtId="0" fontId="3" fillId="2" borderId="23" xfId="0" applyFont="1" applyFill="1" applyBorder="1"/>
    <xf numFmtId="0" fontId="3" fillId="3" borderId="24" xfId="0" applyFont="1" applyFill="1" applyBorder="1"/>
    <xf numFmtId="0" fontId="3" fillId="3" borderId="25" xfId="0" applyFont="1" applyFill="1" applyBorder="1"/>
    <xf numFmtId="0" fontId="3" fillId="2" borderId="25" xfId="0" applyFont="1" applyFill="1" applyBorder="1"/>
    <xf numFmtId="0" fontId="3" fillId="2" borderId="26" xfId="0" applyFont="1" applyFill="1" applyBorder="1"/>
    <xf numFmtId="0" fontId="3" fillId="0" borderId="23" xfId="0" applyFont="1" applyBorder="1"/>
    <xf numFmtId="0" fontId="3" fillId="0" borderId="27" xfId="0" applyFont="1" applyBorder="1"/>
    <xf numFmtId="0" fontId="3" fillId="0" borderId="25" xfId="0" applyFont="1" applyBorder="1"/>
    <xf numFmtId="0" fontId="3" fillId="0" borderId="28" xfId="0" applyFont="1" applyBorder="1"/>
    <xf numFmtId="0" fontId="0" fillId="0" borderId="29" xfId="0" applyBorder="1"/>
    <xf numFmtId="0" fontId="0" fillId="0" borderId="25" xfId="0" applyBorder="1"/>
    <xf numFmtId="0" fontId="0" fillId="0" borderId="26" xfId="0" applyBorder="1"/>
    <xf numFmtId="49" fontId="3" fillId="0" borderId="5" xfId="0" applyNumberFormat="1" applyFont="1" applyBorder="1" applyAlignment="1">
      <alignment horizontal="center"/>
    </xf>
    <xf numFmtId="49" fontId="3" fillId="0" borderId="8" xfId="0" applyNumberFormat="1" applyFont="1" applyBorder="1" applyAlignment="1">
      <alignment horizontal="center"/>
    </xf>
    <xf numFmtId="49" fontId="3" fillId="0" borderId="11" xfId="0" applyNumberFormat="1" applyFont="1" applyBorder="1" applyAlignment="1">
      <alignment horizontal="center"/>
    </xf>
    <xf numFmtId="49" fontId="3" fillId="0" borderId="5" xfId="0" applyNumberFormat="1" applyFont="1" applyBorder="1" applyAlignment="1">
      <alignment horizontal="right"/>
    </xf>
    <xf numFmtId="49" fontId="3" fillId="0" borderId="11" xfId="0" applyNumberFormat="1" applyFont="1" applyBorder="1" applyAlignment="1">
      <alignment horizontal="right"/>
    </xf>
    <xf numFmtId="49" fontId="0" fillId="0" borderId="8" xfId="0" applyNumberFormat="1" applyBorder="1" applyAlignment="1">
      <alignment horizontal="right"/>
    </xf>
    <xf numFmtId="49" fontId="3" fillId="0" borderId="18" xfId="0" applyNumberFormat="1" applyFont="1" applyBorder="1"/>
    <xf numFmtId="0" fontId="0" fillId="0" borderId="0" xfId="0" applyAlignment="1">
      <alignment horizontal="center"/>
    </xf>
    <xf numFmtId="2" fontId="0" fillId="0" borderId="8" xfId="0" applyNumberFormat="1" applyBorder="1" applyAlignment="1">
      <alignment horizontal="right"/>
    </xf>
    <xf numFmtId="16" fontId="0" fillId="0" borderId="8" xfId="0" applyNumberFormat="1" applyBorder="1" applyAlignment="1">
      <alignment horizontal="right"/>
    </xf>
    <xf numFmtId="0" fontId="0" fillId="0" borderId="2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3" xfId="0" applyBorder="1"/>
    <xf numFmtId="0" fontId="0" fillId="0" borderId="14" xfId="0" applyBorder="1"/>
    <xf numFmtId="0" fontId="0" fillId="0" borderId="14" xfId="0" applyBorder="1" applyAlignment="1">
      <alignment horizontal="center"/>
    </xf>
    <xf numFmtId="0" fontId="0" fillId="0" borderId="15" xfId="0" applyBorder="1"/>
    <xf numFmtId="0" fontId="0" fillId="0" borderId="20" xfId="0" applyBorder="1"/>
    <xf numFmtId="0" fontId="0" fillId="0" borderId="21" xfId="0" applyBorder="1"/>
    <xf numFmtId="0" fontId="0" fillId="0" borderId="21" xfId="0" applyBorder="1" applyAlignment="1">
      <alignment horizontal="center"/>
    </xf>
    <xf numFmtId="0" fontId="0" fillId="0" borderId="22" xfId="0" applyBorder="1"/>
    <xf numFmtId="49" fontId="3" fillId="3" borderId="14" xfId="0" applyNumberFormat="1" applyFont="1" applyFill="1" applyBorder="1" applyAlignment="1">
      <alignment horizontal="right"/>
    </xf>
    <xf numFmtId="49" fontId="3" fillId="3" borderId="11" xfId="0" applyNumberFormat="1" applyFont="1" applyFill="1" applyBorder="1" applyAlignment="1">
      <alignment horizontal="right"/>
    </xf>
    <xf numFmtId="0" fontId="0" fillId="0" borderId="23" xfId="0" applyBorder="1"/>
    <xf numFmtId="0" fontId="0" fillId="0" borderId="27" xfId="0" applyBorder="1"/>
    <xf numFmtId="0" fontId="3" fillId="0" borderId="26" xfId="0" applyFont="1" applyBorder="1"/>
    <xf numFmtId="0" fontId="3" fillId="0" borderId="13" xfId="0" applyFont="1" applyBorder="1"/>
    <xf numFmtId="0" fontId="3" fillId="0" borderId="24" xfId="0" applyFont="1" applyBorder="1"/>
    <xf numFmtId="49" fontId="3" fillId="0" borderId="14" xfId="0" applyNumberFormat="1" applyFont="1" applyBorder="1"/>
    <xf numFmtId="49" fontId="3" fillId="0" borderId="14" xfId="0" applyNumberFormat="1" applyFont="1" applyBorder="1" applyAlignment="1">
      <alignment horizontal="right"/>
    </xf>
    <xf numFmtId="0" fontId="3" fillId="0" borderId="15" xfId="0" applyFont="1" applyBorder="1"/>
    <xf numFmtId="0" fontId="3" fillId="0" borderId="20" xfId="0" applyFont="1" applyBorder="1"/>
    <xf numFmtId="49" fontId="3" fillId="0" borderId="21" xfId="0" applyNumberFormat="1" applyFont="1" applyBorder="1"/>
    <xf numFmtId="0" fontId="0" fillId="0" borderId="8" xfId="0" applyBorder="1" applyAlignment="1">
      <alignment horizontal="center" vertical="center"/>
    </xf>
    <xf numFmtId="0" fontId="0" fillId="0" borderId="33" xfId="0" applyBorder="1" applyAlignment="1">
      <alignment horizontal="left"/>
    </xf>
    <xf numFmtId="0" fontId="0" fillId="0" borderId="34" xfId="0" applyBorder="1" applyAlignment="1">
      <alignment horizontal="left"/>
    </xf>
    <xf numFmtId="0" fontId="0" fillId="0" borderId="35" xfId="0" applyBorder="1" applyAlignment="1">
      <alignment horizontal="left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9" fontId="0" fillId="0" borderId="8" xfId="0" applyNumberFormat="1" applyBorder="1" applyAlignment="1">
      <alignment horizontal="center"/>
    </xf>
    <xf numFmtId="9" fontId="0" fillId="0" borderId="21" xfId="0" applyNumberFormat="1" applyBorder="1" applyAlignment="1">
      <alignment horizontal="center"/>
    </xf>
    <xf numFmtId="49" fontId="3" fillId="0" borderId="21" xfId="0" applyNumberFormat="1" applyFont="1" applyBorder="1" applyAlignment="1">
      <alignment horizontal="right"/>
    </xf>
    <xf numFmtId="1" fontId="0" fillId="0" borderId="8" xfId="0" applyNumberForma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eetMetadata" Target="metadata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15C9E8-256B-4FFA-9603-9C61D0048131}">
  <sheetPr codeName="Sheet1">
    <pageSetUpPr fitToPage="1"/>
  </sheetPr>
  <dimension ref="B1:I119"/>
  <sheetViews>
    <sheetView tabSelected="1" workbookViewId="0">
      <selection activeCell="I91" sqref="I91"/>
    </sheetView>
  </sheetViews>
  <sheetFormatPr defaultRowHeight="15" x14ac:dyDescent="0.25"/>
  <cols>
    <col min="2" max="2" width="22.5703125" bestFit="1" customWidth="1"/>
    <col min="3" max="3" width="22.7109375" bestFit="1" customWidth="1"/>
    <col min="4" max="4" width="22.7109375" customWidth="1"/>
    <col min="5" max="5" width="23.28515625" style="94" bestFit="1" customWidth="1"/>
    <col min="6" max="6" width="25.28515625" style="94" customWidth="1"/>
    <col min="7" max="7" width="13.140625" bestFit="1" customWidth="1"/>
    <col min="9" max="9" width="15.42578125" bestFit="1" customWidth="1"/>
  </cols>
  <sheetData>
    <row r="1" spans="2:9" ht="15.75" thickBot="1" x14ac:dyDescent="0.3"/>
    <row r="2" spans="2:9" ht="80.25" customHeight="1" thickBot="1" x14ac:dyDescent="0.3">
      <c r="B2" s="124" t="s">
        <v>588</v>
      </c>
      <c r="C2" s="125"/>
      <c r="D2" s="125"/>
      <c r="E2" s="125"/>
      <c r="F2" s="125"/>
      <c r="G2" s="125"/>
      <c r="H2" s="125"/>
      <c r="I2" s="126"/>
    </row>
    <row r="3" spans="2:9" ht="15.75" thickBot="1" x14ac:dyDescent="0.3">
      <c r="B3" s="1" t="s">
        <v>483</v>
      </c>
      <c r="C3" s="2" t="s">
        <v>2</v>
      </c>
      <c r="D3" s="2" t="s">
        <v>484</v>
      </c>
      <c r="E3" s="97" t="s">
        <v>587</v>
      </c>
      <c r="F3" s="97" t="s">
        <v>556</v>
      </c>
      <c r="G3" s="2" t="s">
        <v>469</v>
      </c>
      <c r="H3" s="2" t="s">
        <v>485</v>
      </c>
      <c r="I3" s="3" t="s">
        <v>511</v>
      </c>
    </row>
    <row r="4" spans="2:9" ht="15.75" thickBot="1" x14ac:dyDescent="0.3">
      <c r="B4" s="127" t="s">
        <v>479</v>
      </c>
      <c r="C4" s="128"/>
      <c r="D4" s="128"/>
      <c r="E4" s="128"/>
      <c r="F4" s="128"/>
      <c r="G4" s="128"/>
      <c r="H4" s="128"/>
      <c r="I4" s="129"/>
    </row>
    <row r="5" spans="2:9" x14ac:dyDescent="0.25">
      <c r="B5" s="100"/>
      <c r="C5" s="101" t="s">
        <v>480</v>
      </c>
      <c r="D5" s="101"/>
      <c r="E5" s="102"/>
      <c r="F5" s="102"/>
      <c r="G5" s="101"/>
      <c r="H5" s="101"/>
      <c r="I5" s="103"/>
    </row>
    <row r="6" spans="2:9" x14ac:dyDescent="0.25">
      <c r="B6" s="7"/>
      <c r="C6" s="8"/>
      <c r="D6" s="8" t="s">
        <v>486</v>
      </c>
      <c r="E6" s="130">
        <v>0.3</v>
      </c>
      <c r="F6" s="98">
        <v>2028</v>
      </c>
      <c r="G6" s="8" t="s">
        <v>487</v>
      </c>
      <c r="H6" s="8">
        <f>SUMIF(JKT!$H$3:$H$18,1,JKT!$M$3:$M$18)</f>
        <v>18</v>
      </c>
      <c r="I6" s="9" cm="1">
        <f t="array" ref="I6">ROUNDUP(SUMPRODUCT(JKT!$K$3:$K$18*JKT!$M$3:$M$18*(JKT!$H$3:$H$18=1)),0)</f>
        <v>921</v>
      </c>
    </row>
    <row r="7" spans="2:9" x14ac:dyDescent="0.25">
      <c r="B7" s="7"/>
      <c r="C7" s="8"/>
      <c r="D7" s="8" t="s">
        <v>486</v>
      </c>
      <c r="E7" s="130">
        <v>0.3</v>
      </c>
      <c r="F7" s="98">
        <v>2028</v>
      </c>
      <c r="G7" s="8" t="s">
        <v>26</v>
      </c>
      <c r="H7" s="8">
        <f>SUMIF(JKT!$H$3:$H$18,2,JKT!$M$3:$M$18)</f>
        <v>24</v>
      </c>
      <c r="I7" s="9" cm="1">
        <f t="array" ref="I7">ROUNDUP(SUMPRODUCT(JKT!$K$3:$K$18*JKT!$M$3:$M$18*(JKT!$H$3:$H$18=2)),0)</f>
        <v>2137</v>
      </c>
    </row>
    <row r="8" spans="2:9" x14ac:dyDescent="0.25">
      <c r="B8" s="7"/>
      <c r="C8" s="8"/>
      <c r="D8" s="8" t="s">
        <v>486</v>
      </c>
      <c r="E8" s="130">
        <v>0.3</v>
      </c>
      <c r="F8" s="98">
        <v>2028</v>
      </c>
      <c r="G8" s="8" t="s">
        <v>16</v>
      </c>
      <c r="H8" s="8">
        <f>SUMIF(JKT!$H$3:$H$18,3,JKT!$M$3:$M$18)</f>
        <v>3</v>
      </c>
      <c r="I8" s="9" cm="1">
        <f t="array" ref="I8">ROUNDUP(SUMPRODUCT(JKT!$K$3:$K$18*JKT!$M$3:$M$18*(JKT!$H$3:$H$18=3)),0)</f>
        <v>414</v>
      </c>
    </row>
    <row r="9" spans="2:9" x14ac:dyDescent="0.25">
      <c r="B9" s="7"/>
      <c r="C9" s="8"/>
      <c r="D9" s="8" t="s">
        <v>512</v>
      </c>
      <c r="E9" s="130">
        <v>0.3</v>
      </c>
      <c r="F9" s="98">
        <v>2027</v>
      </c>
      <c r="G9" s="8" t="s">
        <v>14</v>
      </c>
      <c r="H9" s="8">
        <f>SUMIF(JKT!$H$19:$H$32,4,JKT!$M$19:$M$32)</f>
        <v>12</v>
      </c>
      <c r="I9" s="9" cm="1">
        <f t="array" ref="I9">ROUNDUP(SUMPRODUCT(JKT!$K$19:$K$32*JKT!$M$19:$M$32*(JKT!$H$19:$H$32=4)),0)</f>
        <v>654</v>
      </c>
    </row>
    <row r="10" spans="2:9" x14ac:dyDescent="0.25">
      <c r="B10" s="7"/>
      <c r="C10" s="8"/>
      <c r="D10" s="8" t="s">
        <v>512</v>
      </c>
      <c r="E10" s="130">
        <v>0.3</v>
      </c>
      <c r="F10" s="98">
        <v>2027</v>
      </c>
      <c r="G10" s="8" t="s">
        <v>26</v>
      </c>
      <c r="H10" s="8">
        <f>SUMIF(JKT!$H$19:$H$32,2,JKT!$M$19:$M$32)</f>
        <v>16</v>
      </c>
      <c r="I10" s="9" cm="1">
        <f t="array" ref="I10">ROUNDUP(SUMPRODUCT(JKT!$K$19:$K$32*JKT!$M$19:$M$32*(JKT!$H$19:$H$32=2)),0)</f>
        <v>956</v>
      </c>
    </row>
    <row r="11" spans="2:9" x14ac:dyDescent="0.25">
      <c r="B11" s="7"/>
      <c r="C11" s="8" t="s">
        <v>481</v>
      </c>
      <c r="D11" s="8"/>
      <c r="E11" s="98"/>
      <c r="F11" s="120"/>
      <c r="G11" s="8"/>
      <c r="H11" s="8"/>
      <c r="I11" s="9"/>
    </row>
    <row r="12" spans="2:9" x14ac:dyDescent="0.25">
      <c r="B12" s="7"/>
      <c r="C12" s="8"/>
      <c r="D12" s="8" t="s">
        <v>513</v>
      </c>
      <c r="E12" s="130">
        <v>0.3</v>
      </c>
      <c r="F12" s="98">
        <v>2026</v>
      </c>
      <c r="G12" s="8"/>
      <c r="H12" s="8"/>
      <c r="I12" s="9"/>
    </row>
    <row r="13" spans="2:9" x14ac:dyDescent="0.25">
      <c r="B13" s="7"/>
      <c r="C13" s="8" t="s">
        <v>482</v>
      </c>
      <c r="D13" s="8"/>
      <c r="E13" s="98"/>
      <c r="F13" s="98"/>
      <c r="G13" s="8"/>
      <c r="H13" s="8"/>
      <c r="I13" s="9"/>
    </row>
    <row r="14" spans="2:9" x14ac:dyDescent="0.25">
      <c r="B14" s="7"/>
      <c r="C14" s="8"/>
      <c r="D14" s="8" t="s">
        <v>514</v>
      </c>
      <c r="E14" s="130">
        <v>0.6</v>
      </c>
      <c r="F14" s="98">
        <v>2026</v>
      </c>
      <c r="G14" s="8" t="s">
        <v>26</v>
      </c>
      <c r="H14" s="8">
        <f>SUMIF(JKT!$H$39:$H$45,2,JKT!$M$39:$M$45)</f>
        <v>36</v>
      </c>
      <c r="I14" s="9" cm="1">
        <f t="array" ref="I14">ROUNDUP(SUMPRODUCT(JKT!$K$39:$K$45*JKT!$M$39:$M$45*(JKT!$H$39:$H$45=2)),0)</f>
        <v>3542</v>
      </c>
    </row>
    <row r="15" spans="2:9" x14ac:dyDescent="0.25">
      <c r="B15" s="7"/>
      <c r="C15" s="8"/>
      <c r="D15" s="8"/>
      <c r="E15" s="98"/>
      <c r="F15" s="98"/>
      <c r="G15" s="8"/>
      <c r="H15" s="8"/>
      <c r="I15" s="9"/>
    </row>
    <row r="16" spans="2:9" x14ac:dyDescent="0.25">
      <c r="B16" s="7"/>
      <c r="C16" s="8" t="s">
        <v>470</v>
      </c>
      <c r="D16" s="8"/>
      <c r="E16" s="98"/>
      <c r="F16" s="98"/>
      <c r="G16" s="8"/>
      <c r="H16" s="8"/>
      <c r="I16" s="9"/>
    </row>
    <row r="17" spans="2:9" x14ac:dyDescent="0.25">
      <c r="B17" s="7"/>
      <c r="C17" s="8"/>
      <c r="D17" s="8" t="s">
        <v>515</v>
      </c>
      <c r="E17" s="130">
        <v>0.3</v>
      </c>
      <c r="F17" s="98">
        <v>2027</v>
      </c>
      <c r="G17" s="8"/>
      <c r="H17" s="8"/>
      <c r="I17" s="9"/>
    </row>
    <row r="18" spans="2:9" x14ac:dyDescent="0.25">
      <c r="B18" s="7"/>
      <c r="C18" s="8" t="s">
        <v>284</v>
      </c>
      <c r="D18" s="8"/>
      <c r="E18" s="98"/>
      <c r="F18" s="98"/>
      <c r="G18" s="8"/>
      <c r="H18" s="8"/>
      <c r="I18" s="9"/>
    </row>
    <row r="19" spans="2:9" x14ac:dyDescent="0.25">
      <c r="B19" s="7"/>
      <c r="C19" s="8"/>
      <c r="D19" s="8" t="s">
        <v>516</v>
      </c>
      <c r="E19" s="130">
        <v>0.3</v>
      </c>
      <c r="F19" s="98">
        <v>2029</v>
      </c>
      <c r="G19" s="8" t="s">
        <v>26</v>
      </c>
      <c r="H19" s="8">
        <f>SUMIF(JKT!$H$50:$H$84,2,JKT!$M$50:$M$84)</f>
        <v>184</v>
      </c>
      <c r="I19" s="9" cm="1">
        <f t="array" ref="I19">ROUNDUP(SUMPRODUCT(JKT!$K$50:$K$84*JKT!$M$50:$M$84*(JKT!$H$50:$H$84=2)),0)</f>
        <v>17097</v>
      </c>
    </row>
    <row r="20" spans="2:9" ht="15.75" thickBot="1" x14ac:dyDescent="0.3">
      <c r="B20" s="104"/>
      <c r="C20" s="105"/>
      <c r="D20" s="105"/>
      <c r="E20" s="106"/>
      <c r="F20" s="106"/>
      <c r="G20" s="105" t="s">
        <v>487</v>
      </c>
      <c r="H20" s="105">
        <f>SUMIF(JKT!$H$50:$H$84,1,JKT!$M$50:$M$84)</f>
        <v>44</v>
      </c>
      <c r="I20" s="107" cm="1">
        <f t="array" ref="I20">ROUNDUP(SUMPRODUCT(JKT!$K$50:$K$84*JKT!$M$50:$M$84*(JKT!$H$50:$H$84=1)),0)</f>
        <v>6604</v>
      </c>
    </row>
    <row r="21" spans="2:9" ht="15.75" thickBot="1" x14ac:dyDescent="0.3">
      <c r="B21" s="121" t="s">
        <v>517</v>
      </c>
      <c r="C21" s="122"/>
      <c r="D21" s="122"/>
      <c r="E21" s="122"/>
      <c r="F21" s="122"/>
      <c r="G21" s="122"/>
      <c r="H21" s="122"/>
      <c r="I21" s="123"/>
    </row>
    <row r="22" spans="2:9" x14ac:dyDescent="0.25">
      <c r="B22" s="100"/>
      <c r="C22" s="101" t="s">
        <v>313</v>
      </c>
      <c r="D22" s="101"/>
      <c r="E22" s="102"/>
      <c r="F22" s="102"/>
      <c r="G22" s="101"/>
      <c r="H22" s="101"/>
      <c r="I22" s="103"/>
    </row>
    <row r="23" spans="2:9" ht="15.75" thickBot="1" x14ac:dyDescent="0.3">
      <c r="B23" s="7"/>
      <c r="C23" s="8"/>
      <c r="D23" s="8" t="s">
        <v>518</v>
      </c>
      <c r="E23" s="130">
        <v>0.6</v>
      </c>
      <c r="F23" s="98">
        <v>2025</v>
      </c>
      <c r="G23" s="8" t="s">
        <v>26</v>
      </c>
      <c r="H23" s="8">
        <f>SUMIF('Interchange Improvements'!H3:H46,2,'Interchange Improvements'!L3:L46)</f>
        <v>487</v>
      </c>
      <c r="I23" s="9" cm="1">
        <f t="array" ref="I23">ROUNDUP(SUMPRODUCT('Interchange Improvements'!N3:N46*'Interchange Improvements'!L3:L46*('Interchange Improvements'!H3:H46=2)),0)</f>
        <v>50238</v>
      </c>
    </row>
    <row r="24" spans="2:9" ht="15.75" thickBot="1" x14ac:dyDescent="0.3">
      <c r="B24" s="121" t="s">
        <v>557</v>
      </c>
      <c r="C24" s="122"/>
      <c r="D24" s="122"/>
      <c r="E24" s="122"/>
      <c r="F24" s="122"/>
      <c r="G24" s="122"/>
      <c r="H24" s="122"/>
      <c r="I24" s="123"/>
    </row>
    <row r="25" spans="2:9" x14ac:dyDescent="0.25">
      <c r="B25" s="100"/>
      <c r="C25" s="101" t="s">
        <v>325</v>
      </c>
      <c r="D25" s="101"/>
      <c r="E25" s="102"/>
      <c r="F25" s="102"/>
      <c r="G25" s="101"/>
      <c r="H25" s="101"/>
      <c r="I25" s="103"/>
    </row>
    <row r="26" spans="2:9" x14ac:dyDescent="0.25">
      <c r="B26" s="7"/>
      <c r="C26" s="8"/>
      <c r="D26" s="8" t="s">
        <v>325</v>
      </c>
      <c r="E26" s="130">
        <v>0.3</v>
      </c>
      <c r="F26" s="98"/>
      <c r="G26" s="8" t="s">
        <v>487</v>
      </c>
      <c r="H26" s="8">
        <f>SUMIF('East-West Connector'!H3:H44,1,'East-West Connector'!M3:M44)</f>
        <v>81</v>
      </c>
      <c r="I26" s="9" cm="1">
        <f t="array" ref="I26">ROUNDUP(SUMPRODUCT('East-West Connector'!K3:K44*'East-West Connector'!M3:M44*('East-West Connector'!H3:H44=1)),0)</f>
        <v>9179</v>
      </c>
    </row>
    <row r="27" spans="2:9" x14ac:dyDescent="0.25">
      <c r="B27" s="7"/>
      <c r="C27" s="8"/>
      <c r="D27" s="8" t="s">
        <v>325</v>
      </c>
      <c r="E27" s="130">
        <v>0.3</v>
      </c>
      <c r="F27" s="98"/>
      <c r="G27" s="8" t="s">
        <v>14</v>
      </c>
      <c r="H27" s="8">
        <f>SUMIF('East-West Connector'!H3:H44,4,'East-West Connector'!M3:M44)</f>
        <v>15</v>
      </c>
      <c r="I27" s="9" cm="1">
        <f t="array" ref="I27">ROUNDUP(SUMPRODUCT('East-West Connector'!K3:K44*'East-West Connector'!M3:M44*('East-West Connector'!H3:H44=4)),0)</f>
        <v>960</v>
      </c>
    </row>
    <row r="28" spans="2:9" x14ac:dyDescent="0.25">
      <c r="B28" s="7"/>
      <c r="C28" s="8"/>
      <c r="D28" s="8" t="s">
        <v>325</v>
      </c>
      <c r="E28" s="130">
        <v>0.3</v>
      </c>
      <c r="F28" s="98"/>
      <c r="G28" s="8" t="s">
        <v>26</v>
      </c>
      <c r="H28" s="8">
        <f>SUMIF('East-West Connector'!H3:H44,3,'East-West Connector'!M3:M44)</f>
        <v>79</v>
      </c>
      <c r="I28" s="9" cm="1">
        <f t="array" ref="I28">ROUNDUP(SUMPRODUCT('East-West Connector'!K3:K44*'East-West Connector'!M3:M44*('East-West Connector'!H3:H44=3)),0)</f>
        <v>7059</v>
      </c>
    </row>
    <row r="29" spans="2:9" x14ac:dyDescent="0.25">
      <c r="B29" s="7"/>
      <c r="C29" s="8"/>
      <c r="D29" s="8" t="s">
        <v>325</v>
      </c>
      <c r="E29" s="130">
        <v>0.3</v>
      </c>
      <c r="F29" s="98"/>
      <c r="G29" s="8" t="s">
        <v>16</v>
      </c>
      <c r="H29" s="8">
        <f>SUMIF('East-West Connector'!H3:H44,2,'East-West Connector'!M3:M44)</f>
        <v>28</v>
      </c>
      <c r="I29" s="9" cm="1">
        <f t="array" ref="I29">ROUNDUP(SUMPRODUCT('East-West Connector'!K3:K44*'East-West Connector'!M3:M44*('East-West Connector'!H3:H44=2)),0)</f>
        <v>3417</v>
      </c>
    </row>
    <row r="30" spans="2:9" x14ac:dyDescent="0.25">
      <c r="B30" s="7"/>
      <c r="C30" s="8" t="s">
        <v>9</v>
      </c>
      <c r="D30" s="8"/>
      <c r="E30" s="98"/>
      <c r="F30" s="98"/>
      <c r="G30" s="8"/>
      <c r="H30" s="8"/>
      <c r="I30" s="9"/>
    </row>
    <row r="31" spans="2:9" x14ac:dyDescent="0.25">
      <c r="B31" s="7"/>
      <c r="C31" s="8"/>
      <c r="D31" s="8" t="s">
        <v>590</v>
      </c>
      <c r="E31" s="130">
        <v>0.6</v>
      </c>
      <c r="F31" s="98">
        <v>2025</v>
      </c>
      <c r="G31" s="8" t="s">
        <v>487</v>
      </c>
      <c r="H31" s="8">
        <f>SUMIF('East-West Connector'!H45:H62,1,'East-West Connector'!M45:M62)</f>
        <v>10</v>
      </c>
      <c r="I31" s="9" cm="1">
        <f t="array" ref="I31">ROUNDUP(SUMPRODUCT('East-West Connector'!K45:K62*'East-West Connector'!M45:M62*('East-West Connector'!H45:H62=1)),0)</f>
        <v>2300</v>
      </c>
    </row>
    <row r="32" spans="2:9" x14ac:dyDescent="0.25">
      <c r="B32" s="7"/>
      <c r="C32" s="8"/>
      <c r="D32" s="8"/>
      <c r="E32" s="130">
        <v>0.6</v>
      </c>
      <c r="F32" s="98">
        <v>2025</v>
      </c>
      <c r="G32" s="8" t="s">
        <v>16</v>
      </c>
      <c r="H32" s="8">
        <f>SUMIF('East-West Connector'!H45:H62,2,'East-West Connector'!M45:M62)</f>
        <v>505</v>
      </c>
      <c r="I32" s="9" cm="1">
        <f t="array" ref="I32">ROUNDUP(SUMPRODUCT('East-West Connector'!K45:K62*'East-West Connector'!M45:M62*('East-West Connector'!H45:H62=2)),0)</f>
        <v>64692</v>
      </c>
    </row>
    <row r="33" spans="2:9" x14ac:dyDescent="0.25">
      <c r="B33" s="7"/>
      <c r="C33" s="8"/>
      <c r="D33" s="8" t="s">
        <v>589</v>
      </c>
      <c r="E33" s="130">
        <v>0.6</v>
      </c>
      <c r="F33" s="98">
        <v>2025</v>
      </c>
      <c r="G33" s="8" t="s">
        <v>14</v>
      </c>
      <c r="H33" s="8">
        <f>SUMIF('East-West Connector'!H45:H62,4,'East-West Connector'!M45:M62)</f>
        <v>33</v>
      </c>
      <c r="I33" s="9" cm="1">
        <f t="array" ref="I33">ROUNDUP(SUMPRODUCT('East-West Connector'!K45:K62*'East-West Connector'!M45:M62*('East-West Connector'!H45:H62=4)),0)</f>
        <v>2356</v>
      </c>
    </row>
    <row r="34" spans="2:9" x14ac:dyDescent="0.25">
      <c r="B34" s="7"/>
      <c r="C34" s="8" t="s">
        <v>373</v>
      </c>
      <c r="D34" s="8"/>
      <c r="E34" s="98"/>
      <c r="F34" s="98"/>
      <c r="G34" s="8"/>
      <c r="H34" s="8"/>
      <c r="I34" s="9"/>
    </row>
    <row r="35" spans="2:9" x14ac:dyDescent="0.25">
      <c r="B35" s="7"/>
      <c r="C35" s="8"/>
      <c r="D35" s="8" t="s">
        <v>617</v>
      </c>
      <c r="E35" s="130">
        <v>0.6</v>
      </c>
      <c r="F35" s="98">
        <v>2026</v>
      </c>
      <c r="G35" s="8" t="s">
        <v>26</v>
      </c>
      <c r="H35" s="8">
        <f>SUMIF('East-West Connector'!H81:H86,3,'East-West Connector'!M81:M86)</f>
        <v>30</v>
      </c>
      <c r="I35" s="9" cm="1">
        <f t="array" ref="I35">ROUNDUP(SUMPRODUCT('East-West Connector'!K81:K86*'East-West Connector'!M81:M86*('East-West Connector'!H81:H86=3)),0)</f>
        <v>2717</v>
      </c>
    </row>
    <row r="36" spans="2:9" x14ac:dyDescent="0.25">
      <c r="B36" s="7"/>
      <c r="C36" s="8"/>
      <c r="D36" s="8" t="s">
        <v>618</v>
      </c>
      <c r="E36" s="130">
        <v>0.6</v>
      </c>
      <c r="F36" s="98">
        <v>2026</v>
      </c>
      <c r="G36" s="8" t="s">
        <v>26</v>
      </c>
      <c r="H36" s="8">
        <f>SUMIF('East-West Connector'!H75:H80,3,'East-West Connector'!M75:M80)</f>
        <v>30</v>
      </c>
      <c r="I36" s="9" cm="1">
        <f t="array" ref="I36">ROUNDUP(SUMPRODUCT('East-West Connector'!K75:K80*'East-West Connector'!M75:M80*('East-West Connector'!H75:H80=3)),0)</f>
        <v>2717</v>
      </c>
    </row>
    <row r="37" spans="2:9" x14ac:dyDescent="0.25">
      <c r="B37" s="7"/>
      <c r="C37" s="8"/>
      <c r="D37" s="8" t="s">
        <v>619</v>
      </c>
      <c r="E37" s="130">
        <v>0.9</v>
      </c>
      <c r="F37" s="98">
        <v>2025</v>
      </c>
      <c r="G37" s="8" t="s">
        <v>26</v>
      </c>
      <c r="H37" s="8">
        <f>SUMIF('East-West Connector'!H63:H74,3,'East-West Connector'!M63:M74)</f>
        <v>174</v>
      </c>
      <c r="I37" s="9" cm="1">
        <f t="array" ref="I37">ROUNDUP(SUMPRODUCT('East-West Connector'!K63:K74*'East-West Connector'!M63:M74*('East-West Connector'!H63:H74=3)),0)</f>
        <v>17420</v>
      </c>
    </row>
    <row r="38" spans="2:9" x14ac:dyDescent="0.25">
      <c r="B38" s="7"/>
      <c r="C38" s="8"/>
      <c r="D38" s="8" t="s">
        <v>620</v>
      </c>
      <c r="E38" s="130">
        <v>0.6</v>
      </c>
      <c r="F38" s="98">
        <v>2026</v>
      </c>
      <c r="G38" s="8" t="s">
        <v>22</v>
      </c>
      <c r="H38" s="8">
        <f>SUMIF('East-West Connector'!H87:H92,1,'East-West Connector'!M87:M92)</f>
        <v>30</v>
      </c>
      <c r="I38" s="9" cm="1">
        <f t="array" ref="I38">ROUNDUP(SUMPRODUCT('East-West Connector'!K87:K92*'East-West Connector'!M87:M92*('East-West Connector'!H87:H92=1)),0)</f>
        <v>2687</v>
      </c>
    </row>
    <row r="39" spans="2:9" x14ac:dyDescent="0.25">
      <c r="B39" s="7"/>
      <c r="C39" s="8" t="s">
        <v>134</v>
      </c>
      <c r="D39" s="8"/>
      <c r="E39" s="98"/>
      <c r="F39" s="98"/>
      <c r="G39" s="8"/>
      <c r="H39" s="8"/>
      <c r="I39" s="9"/>
    </row>
    <row r="40" spans="2:9" x14ac:dyDescent="0.25">
      <c r="B40" s="7"/>
      <c r="C40" s="8"/>
      <c r="D40" s="8" t="s">
        <v>134</v>
      </c>
      <c r="E40" s="130">
        <v>0.3</v>
      </c>
      <c r="F40" s="98">
        <v>2026</v>
      </c>
      <c r="G40" s="8" t="s">
        <v>487</v>
      </c>
      <c r="H40" s="8">
        <f>SUMIF('East-West Connector'!H93:H254,1,'East-West Connector'!M93:M254)</f>
        <v>910</v>
      </c>
      <c r="I40" s="9" cm="1">
        <f t="array" ref="I40">ROUNDUP(SUMPRODUCT('East-West Connector'!K93:K254*'East-West Connector'!M93:M254*('East-West Connector'!H93:H254=1)),0)</f>
        <v>110514</v>
      </c>
    </row>
    <row r="41" spans="2:9" x14ac:dyDescent="0.25">
      <c r="B41" s="7"/>
      <c r="C41" s="8"/>
      <c r="D41" s="8" t="s">
        <v>134</v>
      </c>
      <c r="E41" s="130">
        <v>0.3</v>
      </c>
      <c r="F41" s="98">
        <v>2026</v>
      </c>
      <c r="G41" s="8" t="s">
        <v>73</v>
      </c>
      <c r="H41" s="8">
        <f>SUMIF('East-West Connector'!H93:H254,5,'East-West Connector'!M93:M254)</f>
        <v>27</v>
      </c>
      <c r="I41" s="9" cm="1">
        <f t="array" ref="I41">ROUNDUP(SUMPRODUCT('East-West Connector'!K93:K254*'East-West Connector'!M93:M254*('East-West Connector'!H93:H254=5)),0)</f>
        <v>1365</v>
      </c>
    </row>
    <row r="42" spans="2:9" x14ac:dyDescent="0.25">
      <c r="B42" s="7"/>
      <c r="C42" s="8"/>
      <c r="D42" s="8" t="s">
        <v>134</v>
      </c>
      <c r="E42" s="130">
        <v>0.3</v>
      </c>
      <c r="F42" s="98">
        <v>2026</v>
      </c>
      <c r="G42" s="8" t="s">
        <v>26</v>
      </c>
      <c r="H42" s="8">
        <f>SUMIF('East-West Connector'!H93:H254,3,'East-West Connector'!M93:M254)</f>
        <v>252</v>
      </c>
      <c r="I42" s="9" cm="1">
        <f t="array" ref="I42">ROUNDUP(SUMPRODUCT('East-West Connector'!K93:K254*'East-West Connector'!M93:M254*('East-West Connector'!H93:H254=3)),0)</f>
        <v>24140</v>
      </c>
    </row>
    <row r="43" spans="2:9" x14ac:dyDescent="0.25">
      <c r="B43" s="7"/>
      <c r="C43" s="8" t="s">
        <v>123</v>
      </c>
      <c r="D43" s="8"/>
      <c r="E43" s="98"/>
      <c r="F43" s="98"/>
      <c r="G43" s="8"/>
      <c r="H43" s="8"/>
      <c r="I43" s="9"/>
    </row>
    <row r="44" spans="2:9" x14ac:dyDescent="0.25">
      <c r="B44" s="7"/>
      <c r="C44" s="8"/>
      <c r="D44" s="8" t="s">
        <v>123</v>
      </c>
      <c r="E44" s="130">
        <v>0.3</v>
      </c>
      <c r="F44" s="98">
        <v>2026</v>
      </c>
      <c r="G44" s="8" t="s">
        <v>487</v>
      </c>
      <c r="H44" s="8">
        <f>SUMIF('East-West Connector'!H255:H303,1,'East-West Connector'!M255:M303)</f>
        <v>60</v>
      </c>
      <c r="I44" s="9" cm="1">
        <f t="array" ref="I44">ROUNDUP(SUMPRODUCT('East-West Connector'!K255:K303*'East-West Connector'!M255:M303*('East-West Connector'!H255:H303=1)),0)</f>
        <v>6130</v>
      </c>
    </row>
    <row r="45" spans="2:9" x14ac:dyDescent="0.25">
      <c r="B45" s="7"/>
      <c r="C45" s="8"/>
      <c r="D45" s="8" t="s">
        <v>123</v>
      </c>
      <c r="E45" s="130">
        <v>0.3</v>
      </c>
      <c r="F45" s="98">
        <v>2026</v>
      </c>
      <c r="G45" s="8" t="s">
        <v>26</v>
      </c>
      <c r="H45" s="8">
        <f>SUMIF('East-West Connector'!H255:H303,3,'East-West Connector'!M255:M303)</f>
        <v>96</v>
      </c>
      <c r="I45" s="9" cm="1">
        <f t="array" ref="I45">ROUNDUP(SUMPRODUCT('East-West Connector'!K255:K303*'East-West Connector'!M255:M303*('East-West Connector'!H255:H303=3)),0)</f>
        <v>9682</v>
      </c>
    </row>
    <row r="46" spans="2:9" x14ac:dyDescent="0.25">
      <c r="B46" s="7"/>
      <c r="C46" s="8"/>
      <c r="D46" s="8" t="s">
        <v>123</v>
      </c>
      <c r="E46" s="130">
        <v>0.3</v>
      </c>
      <c r="F46" s="98">
        <v>2026</v>
      </c>
      <c r="G46" s="8" t="s">
        <v>16</v>
      </c>
      <c r="H46" s="8">
        <f>SUMIF('East-West Connector'!H255:H303,2,'East-West Connector'!M255:M303)</f>
        <v>145</v>
      </c>
      <c r="I46" s="9" cm="1">
        <f t="array" ref="I46">ROUNDUP(SUMPRODUCT('East-West Connector'!K255:K303*'East-West Connector'!M255:M303*('East-West Connector'!H255:H303=2)),0)</f>
        <v>14842</v>
      </c>
    </row>
    <row r="47" spans="2:9" x14ac:dyDescent="0.25">
      <c r="B47" s="7"/>
      <c r="C47" s="8" t="s">
        <v>113</v>
      </c>
      <c r="D47" s="8"/>
      <c r="E47" s="98"/>
      <c r="F47" s="98"/>
      <c r="G47" s="8"/>
      <c r="H47" s="8"/>
      <c r="I47" s="9"/>
    </row>
    <row r="48" spans="2:9" x14ac:dyDescent="0.25">
      <c r="B48" s="7"/>
      <c r="C48" s="8"/>
      <c r="D48" s="8" t="s">
        <v>113</v>
      </c>
      <c r="E48" s="130">
        <v>0.3</v>
      </c>
      <c r="F48" s="98"/>
      <c r="G48" s="8" t="s">
        <v>487</v>
      </c>
      <c r="H48" s="8">
        <f>SUMIF('East-West Connector'!H304:H323,1,'East-West Connector'!M304:M323)</f>
        <v>64</v>
      </c>
      <c r="I48" s="9" cm="1">
        <f t="array" ref="I48">ROUNDUP(SUMPRODUCT('East-West Connector'!K304:K323*'East-West Connector'!M304:M323*('East-West Connector'!H304:H323=1)),0)</f>
        <v>5458</v>
      </c>
    </row>
    <row r="49" spans="2:9" x14ac:dyDescent="0.25">
      <c r="B49" s="7"/>
      <c r="C49" s="8"/>
      <c r="D49" s="8"/>
      <c r="E49" s="98"/>
      <c r="F49" s="98"/>
      <c r="G49" s="8" t="s">
        <v>26</v>
      </c>
      <c r="H49" s="8">
        <f>SUMIF('East-West Connector'!H304:H323,3,'East-West Connector'!M304:M323)</f>
        <v>24</v>
      </c>
      <c r="I49" s="9" cm="1">
        <f t="array" ref="I49">ROUNDUP(SUMPRODUCT('East-West Connector'!K304:K323*'East-West Connector'!M304:M323*('East-West Connector'!H304:H323=3)),0)</f>
        <v>1756</v>
      </c>
    </row>
    <row r="50" spans="2:9" x14ac:dyDescent="0.25">
      <c r="B50" s="7"/>
      <c r="C50" s="8"/>
      <c r="D50" s="8"/>
      <c r="E50" s="98"/>
      <c r="F50" s="98"/>
      <c r="G50" s="8" t="s">
        <v>16</v>
      </c>
      <c r="H50" s="8">
        <f>SUMIF('East-West Connector'!H304:H323,2,'East-West Connector'!M304:M323)</f>
        <v>60</v>
      </c>
      <c r="I50" s="9" cm="1">
        <f t="array" ref="I50">ROUNDUP(SUMPRODUCT('East-West Connector'!K304:K323*'East-West Connector'!M304:M323*('East-West Connector'!H304:H323=2)),0)</f>
        <v>7599</v>
      </c>
    </row>
    <row r="51" spans="2:9" x14ac:dyDescent="0.25">
      <c r="B51" s="7"/>
      <c r="C51" s="8" t="s">
        <v>94</v>
      </c>
      <c r="D51" s="8"/>
      <c r="E51" s="98"/>
      <c r="F51" s="98"/>
      <c r="G51" s="8"/>
      <c r="H51" s="8"/>
      <c r="I51" s="9"/>
    </row>
    <row r="52" spans="2:9" x14ac:dyDescent="0.25">
      <c r="B52" s="7"/>
      <c r="C52" s="8"/>
      <c r="D52" s="8" t="s">
        <v>671</v>
      </c>
      <c r="E52" s="130">
        <v>0.6</v>
      </c>
      <c r="F52" s="98">
        <v>2027</v>
      </c>
      <c r="G52" s="8" t="s">
        <v>26</v>
      </c>
      <c r="H52" s="8">
        <f>SUMIF('East-West Connector'!H340:H345,3,'East-West Connector'!M340:M345)</f>
        <v>30</v>
      </c>
      <c r="I52" s="9" cm="1">
        <f t="array" ref="I52">ROUNDUP(SUMPRODUCT('East-West Connector'!K340:K345*'East-West Connector'!M340:M345*('East-West Connector'!H340:H345=3)),0)</f>
        <v>2355</v>
      </c>
    </row>
    <row r="53" spans="2:9" x14ac:dyDescent="0.25">
      <c r="B53" s="7"/>
      <c r="C53" s="8"/>
      <c r="D53" s="8" t="s">
        <v>652</v>
      </c>
      <c r="E53" s="130">
        <v>0.6</v>
      </c>
      <c r="F53" s="98">
        <v>2027</v>
      </c>
      <c r="G53" s="8" t="s">
        <v>26</v>
      </c>
      <c r="H53" s="8">
        <f>SUMIF('East-West Connector'!H324:H339,3,'East-West Connector'!M324:M339)</f>
        <v>20</v>
      </c>
      <c r="I53" s="9" cm="1">
        <f t="array" ref="I53">ROUNDUP(SUMPRODUCT('East-West Connector'!K324:K339*'East-West Connector'!M324:M339*('East-West Connector'!H324:H339=3)),0)</f>
        <v>2019</v>
      </c>
    </row>
    <row r="54" spans="2:9" x14ac:dyDescent="0.25">
      <c r="B54" s="7"/>
      <c r="C54" s="8"/>
      <c r="D54" s="8"/>
      <c r="E54" s="98"/>
      <c r="F54" s="98">
        <v>2027</v>
      </c>
      <c r="G54" s="8" t="s">
        <v>16</v>
      </c>
      <c r="H54" s="8">
        <f ca="1">SUMIF('East-West Connector'!H324:H339,2,'East-West Connector'!M339:M342)</f>
        <v>58</v>
      </c>
      <c r="I54" s="9" cm="1">
        <f t="array" ref="I54">ROUNDUP(SUMPRODUCT('East-West Connector'!K324:K339*'East-West Connector'!M324:M339*('East-West Connector'!H324:H339=2)),0)</f>
        <v>20550</v>
      </c>
    </row>
    <row r="55" spans="2:9" x14ac:dyDescent="0.25">
      <c r="B55" s="7"/>
      <c r="C55" s="8"/>
      <c r="D55" s="8" t="s">
        <v>94</v>
      </c>
      <c r="E55" s="130">
        <v>0.3</v>
      </c>
      <c r="F55" s="98"/>
      <c r="G55" s="8" t="s">
        <v>26</v>
      </c>
      <c r="H55" s="8">
        <f>SUMIF('East-West Connector'!H340:H359,3,'East-West Connector'!M340:M359)</f>
        <v>84</v>
      </c>
      <c r="I55" s="9" cm="1">
        <f t="array" ref="I55">ROUNDUP(SUMPRODUCT('East-West Connector'!K340:K359*'East-West Connector'!M340:M359*('East-West Connector'!H340:H359=3)),0)</f>
        <v>6619</v>
      </c>
    </row>
    <row r="56" spans="2:9" x14ac:dyDescent="0.25">
      <c r="B56" s="7"/>
      <c r="C56" s="8"/>
      <c r="D56" s="8"/>
      <c r="E56" s="98"/>
      <c r="F56" s="98"/>
      <c r="G56" s="8" t="s">
        <v>16</v>
      </c>
      <c r="H56" s="8">
        <f>SUMIF('East-West Connector'!H340:H359,2,'East-West Connector'!M340:M359)</f>
        <v>12</v>
      </c>
      <c r="I56" s="9" cm="1">
        <f t="array" ref="I56">ROUNDUP(SUMPRODUCT('East-West Connector'!K340:K359*'East-West Connector'!M340:M359*('East-West Connector'!H340:H359=2)),0)</f>
        <v>1327</v>
      </c>
    </row>
    <row r="57" spans="2:9" x14ac:dyDescent="0.25">
      <c r="B57" s="7"/>
      <c r="C57" s="8" t="s">
        <v>78</v>
      </c>
      <c r="D57" s="8"/>
      <c r="E57" s="98"/>
      <c r="F57" s="98"/>
      <c r="G57" s="8"/>
      <c r="H57" s="8"/>
      <c r="I57" s="9"/>
    </row>
    <row r="58" spans="2:9" x14ac:dyDescent="0.25">
      <c r="B58" s="7"/>
      <c r="C58" s="8"/>
      <c r="D58" s="8" t="s">
        <v>668</v>
      </c>
      <c r="E58" s="130">
        <v>0.6</v>
      </c>
      <c r="F58" s="98">
        <v>2027</v>
      </c>
      <c r="G58" s="8" t="s">
        <v>14</v>
      </c>
      <c r="H58" s="8">
        <f>SUMIF('East-West Connector'!H368:H371,4,'East-West Connector'!M368:M371)</f>
        <v>8</v>
      </c>
      <c r="I58" s="9" cm="1">
        <f t="array" ref="I58">ROUNDUP(SUMPRODUCT('East-West Connector'!K368:K371*'East-West Connector'!M368:M371*('East-West Connector'!H368:H371=4)),0)</f>
        <v>481</v>
      </c>
    </row>
    <row r="59" spans="2:9" x14ac:dyDescent="0.25">
      <c r="B59" s="7"/>
      <c r="C59" s="8"/>
      <c r="D59" s="8"/>
      <c r="E59" s="98"/>
      <c r="F59" s="98">
        <v>2027</v>
      </c>
      <c r="G59" s="105" t="s">
        <v>16</v>
      </c>
      <c r="H59" s="105">
        <f>SUMIF('East-West Connector'!H368:H371,2,'East-West Connector'!M368:M371)</f>
        <v>8</v>
      </c>
      <c r="I59" s="107" cm="1">
        <f t="array" ref="I59">ROUNDUP(SUMPRODUCT('East-West Connector'!K368:K371*'East-West Connector'!M368:M371*('East-West Connector'!H368:H371=2)),0)</f>
        <v>860</v>
      </c>
    </row>
    <row r="60" spans="2:9" x14ac:dyDescent="0.25">
      <c r="B60" s="7"/>
      <c r="C60" s="8"/>
      <c r="D60" s="8" t="s">
        <v>78</v>
      </c>
      <c r="E60" s="130">
        <v>0.3</v>
      </c>
      <c r="F60" s="98"/>
      <c r="G60" s="8" t="s">
        <v>487</v>
      </c>
      <c r="H60" s="8">
        <f>SUMIF('East-West Connector'!H362:H388,1,'East-West Connector'!M362:M388)</f>
        <v>8</v>
      </c>
      <c r="I60" s="9" cm="1">
        <f t="array" ref="I60">ROUNDUP(SUMPRODUCT('East-West Connector'!K362:K388*'East-West Connector'!M362:M388*('East-West Connector'!H362:H388=1)),0)</f>
        <v>1320</v>
      </c>
    </row>
    <row r="61" spans="2:9" x14ac:dyDescent="0.25">
      <c r="B61" s="7"/>
      <c r="C61" s="8"/>
      <c r="D61" s="8"/>
      <c r="E61" s="98"/>
      <c r="F61" s="98"/>
      <c r="G61" s="8" t="s">
        <v>14</v>
      </c>
      <c r="H61" s="8">
        <f>SUMIF('East-West Connector'!H362:H388,4,'East-West Connector'!M362:M388)</f>
        <v>20</v>
      </c>
      <c r="I61" s="9" cm="1">
        <f t="array" ref="I61">ROUNDUP(SUMPRODUCT('East-West Connector'!K362:K388*'East-West Connector'!M362:M388*('East-West Connector'!H362:H388=4)),0)</f>
        <v>1301</v>
      </c>
    </row>
    <row r="62" spans="2:9" x14ac:dyDescent="0.25">
      <c r="B62" s="7"/>
      <c r="C62" s="8"/>
      <c r="D62" s="8"/>
      <c r="E62" s="98"/>
      <c r="F62" s="98"/>
      <c r="G62" s="8" t="s">
        <v>26</v>
      </c>
      <c r="H62" s="8">
        <f>SUMIF('East-West Connector'!H362:H388,3,'East-West Connector'!M362:M388)</f>
        <v>80</v>
      </c>
      <c r="I62" s="9" cm="1">
        <f t="array" ref="I62">ROUNDUP(SUMPRODUCT('East-West Connector'!K362:K388*'East-West Connector'!M362:M388*('East-West Connector'!H362:H388=3)),0)</f>
        <v>7615</v>
      </c>
    </row>
    <row r="63" spans="2:9" ht="15.75" thickBot="1" x14ac:dyDescent="0.3">
      <c r="B63" s="104"/>
      <c r="C63" s="105"/>
      <c r="D63" s="105"/>
      <c r="E63" s="106"/>
      <c r="F63" s="106"/>
      <c r="G63" s="105" t="s">
        <v>16</v>
      </c>
      <c r="H63" s="105">
        <f>SUMIF('East-West Connector'!H362:H388,2,'East-West Connector'!M362:M388)</f>
        <v>118</v>
      </c>
      <c r="I63" s="107" cm="1">
        <f t="array" ref="I63">ROUNDUP(SUMPRODUCT('East-West Connector'!K362:K388*'East-West Connector'!M362:M388*('East-West Connector'!H362:H388=2)),0)</f>
        <v>14264</v>
      </c>
    </row>
    <row r="64" spans="2:9" ht="15.75" thickBot="1" x14ac:dyDescent="0.3">
      <c r="B64" s="121" t="s">
        <v>555</v>
      </c>
      <c r="C64" s="122"/>
      <c r="D64" s="122"/>
      <c r="E64" s="122"/>
      <c r="F64" s="122"/>
      <c r="G64" s="122"/>
      <c r="H64" s="122"/>
      <c r="I64" s="123"/>
    </row>
    <row r="65" spans="2:9" x14ac:dyDescent="0.25">
      <c r="B65" s="100"/>
      <c r="C65" s="101" t="s">
        <v>406</v>
      </c>
      <c r="D65" s="101"/>
      <c r="E65" s="102"/>
      <c r="F65" s="102"/>
      <c r="G65" s="101"/>
      <c r="H65" s="101"/>
      <c r="I65" s="103"/>
    </row>
    <row r="66" spans="2:9" x14ac:dyDescent="0.25">
      <c r="B66" s="7"/>
      <c r="C66" s="8"/>
      <c r="D66" s="8" t="s">
        <v>406</v>
      </c>
      <c r="E66" s="130">
        <v>0.3</v>
      </c>
      <c r="F66" s="98">
        <v>2030</v>
      </c>
      <c r="G66" s="8" t="s">
        <v>26</v>
      </c>
      <c r="H66" s="8">
        <f>SUMIF('Will Rogers'!H3:H7,1,'Will Rogers'!M3:M7)</f>
        <v>30</v>
      </c>
      <c r="I66" s="9" cm="1">
        <f t="array" ref="I66">ROUNDUP(SUMPRODUCT('East-West Connector'!K367:K393*'East-West Connector'!M367:M393*('East-West Connector'!H367:H393=3)),0)</f>
        <v>479</v>
      </c>
    </row>
    <row r="67" spans="2:9" x14ac:dyDescent="0.25">
      <c r="B67" s="7"/>
      <c r="C67" s="8" t="s">
        <v>413</v>
      </c>
      <c r="D67" s="8"/>
      <c r="E67" s="98"/>
      <c r="F67" s="98"/>
      <c r="G67" s="8"/>
      <c r="H67" s="8"/>
      <c r="I67" s="9"/>
    </row>
    <row r="68" spans="2:9" x14ac:dyDescent="0.25">
      <c r="B68" s="7"/>
      <c r="C68" s="8"/>
      <c r="D68" s="8" t="s">
        <v>593</v>
      </c>
      <c r="E68" s="130">
        <v>0.6</v>
      </c>
      <c r="F68" s="98">
        <v>2026</v>
      </c>
      <c r="G68" s="8" t="s">
        <v>22</v>
      </c>
      <c r="H68" s="8">
        <f>SUMIF('Will Rogers'!H8:H15,2,'Will Rogers'!M8:M15)</f>
        <v>154</v>
      </c>
      <c r="I68" s="9" cm="1">
        <f t="array" ref="I68">ROUNDUP(SUMPRODUCT('Will Rogers'!K8:K15*'Will Rogers'!M8:M15*('Will Rogers'!H8:H15=2)),0)</f>
        <v>18074</v>
      </c>
    </row>
    <row r="69" spans="2:9" x14ac:dyDescent="0.25">
      <c r="B69" s="104"/>
      <c r="C69" s="105"/>
      <c r="D69" s="105" t="s">
        <v>594</v>
      </c>
      <c r="E69" s="131">
        <v>0.6</v>
      </c>
      <c r="F69" s="106">
        <v>2027</v>
      </c>
      <c r="G69" s="105" t="s">
        <v>22</v>
      </c>
      <c r="H69" s="105">
        <f>SUMIF('Will Rogers'!H16:H20,2,'Will Rogers'!M16:M20)</f>
        <v>70</v>
      </c>
      <c r="I69" s="107" cm="1">
        <f t="array" ref="I69">ROUNDUP(SUMPRODUCT('Will Rogers'!K8:K16*'Will Rogers'!M8:M16*('Will Rogers'!H8:H16=2)),0)</f>
        <v>19526</v>
      </c>
    </row>
    <row r="70" spans="2:9" x14ac:dyDescent="0.25">
      <c r="B70" s="7"/>
      <c r="C70" s="8" t="s">
        <v>638</v>
      </c>
      <c r="D70" s="8"/>
      <c r="E70" s="98"/>
      <c r="F70" s="98"/>
      <c r="G70" s="8"/>
      <c r="H70" s="8"/>
      <c r="I70" s="9"/>
    </row>
    <row r="71" spans="2:9" x14ac:dyDescent="0.25">
      <c r="B71" s="7"/>
      <c r="C71" s="8"/>
      <c r="D71" s="8" t="s">
        <v>638</v>
      </c>
      <c r="E71" s="130">
        <v>0.3</v>
      </c>
      <c r="F71" s="98">
        <v>2027</v>
      </c>
      <c r="G71" s="8" t="s">
        <v>73</v>
      </c>
      <c r="H71" s="8">
        <f>SUMIF('Will Rogers'!H21:H35,3,'Will Rogers'!M21:M35)</f>
        <v>12</v>
      </c>
      <c r="I71" s="9" cm="1">
        <f t="array" ref="I71">ROUNDUP(SUMPRODUCT('Will Rogers'!K21:K35*'Will Rogers'!M21:M35*('Will Rogers'!H21:H35=3)),0)</f>
        <v>549</v>
      </c>
    </row>
    <row r="72" spans="2:9" ht="15.75" thickBot="1" x14ac:dyDescent="0.3">
      <c r="B72" s="104"/>
      <c r="C72" s="105"/>
      <c r="D72" s="105" t="s">
        <v>638</v>
      </c>
      <c r="E72" s="131">
        <v>0.3</v>
      </c>
      <c r="F72" s="106">
        <v>2027</v>
      </c>
      <c r="G72" s="105" t="s">
        <v>26</v>
      </c>
      <c r="H72" s="8">
        <f>SUMIF('Will Rogers'!H22:H36,1,'Will Rogers'!M22:M36)</f>
        <v>56</v>
      </c>
      <c r="I72" s="9" cm="1">
        <f t="array" ref="I72">ROUNDUP(SUMPRODUCT('Will Rogers'!K22:K36*'Will Rogers'!M22:M36*('Will Rogers'!H22:H36=1)),0)</f>
        <v>4394</v>
      </c>
    </row>
    <row r="73" spans="2:9" ht="15.75" thickBot="1" x14ac:dyDescent="0.3">
      <c r="B73" s="121" t="s">
        <v>558</v>
      </c>
      <c r="C73" s="122"/>
      <c r="D73" s="122"/>
      <c r="E73" s="122"/>
      <c r="F73" s="122"/>
      <c r="G73" s="122"/>
      <c r="H73" s="122"/>
      <c r="I73" s="123"/>
    </row>
    <row r="74" spans="2:9" x14ac:dyDescent="0.25">
      <c r="B74" s="100"/>
      <c r="C74" s="101" t="s">
        <v>17</v>
      </c>
      <c r="D74" s="101"/>
      <c r="E74" s="102"/>
      <c r="F74" s="102"/>
      <c r="G74" s="101"/>
      <c r="H74" s="101"/>
      <c r="I74" s="103"/>
    </row>
    <row r="75" spans="2:9" x14ac:dyDescent="0.25">
      <c r="B75" s="7"/>
      <c r="C75" s="8"/>
      <c r="D75" s="8" t="s">
        <v>559</v>
      </c>
      <c r="E75" s="130">
        <v>0.6</v>
      </c>
      <c r="F75" s="98">
        <v>2027</v>
      </c>
      <c r="G75" s="8" t="s">
        <v>560</v>
      </c>
      <c r="H75" s="8">
        <f>SUMIF(Turner!H13:H16,3,Turner!M13:M16)</f>
        <v>16</v>
      </c>
      <c r="I75" s="9" cm="1">
        <f t="array" ref="I75">ROUNDUP(SUMPRODUCT(Turner!K13:K16*Turner!M13:M16*(Turner!H13:H16=3)),0)</f>
        <v>1146</v>
      </c>
    </row>
    <row r="76" spans="2:9" x14ac:dyDescent="0.25">
      <c r="B76" s="7"/>
      <c r="C76" s="8"/>
      <c r="D76" s="8" t="s">
        <v>561</v>
      </c>
      <c r="E76" s="130">
        <v>0.6</v>
      </c>
      <c r="F76" s="98">
        <v>2028</v>
      </c>
      <c r="G76" s="8" t="s">
        <v>14</v>
      </c>
      <c r="H76" s="8">
        <f>SUMIF(Turner!H10:H12,3,Turner!M10:M12)</f>
        <v>36</v>
      </c>
      <c r="I76" s="9" cm="1">
        <f t="array" ref="I76">ROUNDUP(SUMPRODUCT(Turner!K10:K12*Turner!M10:M12*(Turner!H10:H12=3)),0)</f>
        <v>2379</v>
      </c>
    </row>
    <row r="77" spans="2:9" x14ac:dyDescent="0.25">
      <c r="B77" s="7"/>
      <c r="C77" s="8"/>
      <c r="D77" s="8"/>
      <c r="E77" s="98"/>
      <c r="F77" s="98"/>
      <c r="G77" s="8" t="s">
        <v>26</v>
      </c>
      <c r="H77" s="8">
        <f>SUMIF(Turner!H10:H12,4,Turner!M10:M12)</f>
        <v>18</v>
      </c>
      <c r="I77" s="9" cm="1">
        <f t="array" ref="I77">ROUNDUP(SUMPRODUCT(Turner!K10:K12*Turner!M10:M12*(Turner!H10:H12=4)),0)</f>
        <v>1980</v>
      </c>
    </row>
    <row r="78" spans="2:9" x14ac:dyDescent="0.25">
      <c r="B78" s="7"/>
      <c r="C78" s="8"/>
      <c r="D78" s="8" t="s">
        <v>562</v>
      </c>
      <c r="E78" s="130">
        <v>0.6</v>
      </c>
      <c r="F78" s="98">
        <v>2026</v>
      </c>
      <c r="G78" s="8" t="s">
        <v>560</v>
      </c>
      <c r="H78" s="8">
        <f>SUMIF(Turner!H3:H9,3,Turner!M3:M9)</f>
        <v>42</v>
      </c>
      <c r="I78" s="9" cm="1">
        <f t="array" ref="I78">ROUNDUP(SUMPRODUCT(Turner!K3:K9*Turner!M3:M9*(Turner!H3:H9=3)),0)</f>
        <v>2947</v>
      </c>
    </row>
    <row r="79" spans="2:9" x14ac:dyDescent="0.25">
      <c r="B79" s="7"/>
      <c r="C79" s="8"/>
      <c r="D79" s="8"/>
      <c r="E79" s="98"/>
      <c r="F79" s="98"/>
      <c r="G79" s="8" t="s">
        <v>487</v>
      </c>
      <c r="H79" s="8">
        <f>SUMIF(Turner!H3:H9,1,Turner!M3:M9)</f>
        <v>48</v>
      </c>
      <c r="I79" s="9" cm="1">
        <f t="array" ref="I79">ROUNDUP(SUMPRODUCT(Turner!K3:K9*Turner!M3:M9*(Turner!H3:H9=1)),0)</f>
        <v>3570</v>
      </c>
    </row>
    <row r="80" spans="2:9" x14ac:dyDescent="0.25">
      <c r="B80" s="7"/>
      <c r="C80" s="8" t="s">
        <v>18</v>
      </c>
      <c r="D80" s="8"/>
      <c r="E80" s="98"/>
      <c r="F80" s="98"/>
      <c r="G80" s="8"/>
      <c r="H80" s="8"/>
      <c r="I80" s="9"/>
    </row>
    <row r="81" spans="2:9" x14ac:dyDescent="0.25">
      <c r="B81" s="7"/>
      <c r="C81" s="8"/>
      <c r="D81" s="8" t="s">
        <v>565</v>
      </c>
      <c r="E81" s="130">
        <v>0.6</v>
      </c>
      <c r="F81" s="98">
        <v>2026</v>
      </c>
      <c r="G81" s="8" t="s">
        <v>560</v>
      </c>
      <c r="H81" s="8">
        <f>SUMIF(Turner!H17:H20,3,Turner!M17:M20)</f>
        <v>16</v>
      </c>
      <c r="I81" s="9" cm="1">
        <f t="array" ref="I81">ROUNDUP(SUMPRODUCT(Turner!K17:K20*Turner!M17:M20*(Turner!H17:H20=3)),0)</f>
        <v>1127</v>
      </c>
    </row>
    <row r="82" spans="2:9" x14ac:dyDescent="0.25">
      <c r="B82" s="7"/>
      <c r="C82" s="8"/>
      <c r="D82" s="8" t="s">
        <v>568</v>
      </c>
      <c r="E82" s="130">
        <v>0.6</v>
      </c>
      <c r="F82" s="98">
        <v>2027</v>
      </c>
      <c r="G82" s="8" t="s">
        <v>16</v>
      </c>
      <c r="H82" s="8">
        <f>SUMIF(Turner!H21:H23,5,Turner!M21:M23)</f>
        <v>70</v>
      </c>
      <c r="I82" s="9" cm="1">
        <f t="array" ref="I82">ROUNDUP(SUMPRODUCT(Turner!K21:K23*Turner!M21:M23*(Turner!H21:H23=5)),0)</f>
        <v>9079</v>
      </c>
    </row>
    <row r="83" spans="2:9" x14ac:dyDescent="0.25">
      <c r="B83" s="7"/>
      <c r="C83" s="8" t="s">
        <v>606</v>
      </c>
      <c r="D83" s="8"/>
      <c r="E83" s="98"/>
      <c r="F83" s="98"/>
      <c r="G83" s="8"/>
      <c r="H83" s="8"/>
      <c r="I83" s="9"/>
    </row>
    <row r="84" spans="2:9" x14ac:dyDescent="0.25">
      <c r="B84" s="7"/>
      <c r="C84" s="8"/>
      <c r="D84" s="8" t="s">
        <v>672</v>
      </c>
      <c r="E84" s="130">
        <v>0.6</v>
      </c>
      <c r="F84" s="98">
        <v>2025</v>
      </c>
      <c r="G84" s="8" t="s">
        <v>22</v>
      </c>
      <c r="H84" s="8">
        <f>SUMIF(Turner!H28,1,Turner!M28)</f>
        <v>8</v>
      </c>
      <c r="I84" s="9">
        <f>ROUNDUP(SUMPRODUCT(Turner!K28*Turner!M28*(Turner!H28=1)),0)</f>
        <v>1064</v>
      </c>
    </row>
    <row r="85" spans="2:9" x14ac:dyDescent="0.25">
      <c r="B85" s="7"/>
      <c r="C85" s="8"/>
      <c r="D85" s="8" t="s">
        <v>606</v>
      </c>
      <c r="E85" s="130">
        <v>0.3</v>
      </c>
      <c r="F85" s="98">
        <v>2031</v>
      </c>
      <c r="G85" s="8" t="s">
        <v>73</v>
      </c>
      <c r="H85" s="8">
        <f>SUMIF(Turner!H24:H28,2,Turner!M24:M28)</f>
        <v>8</v>
      </c>
      <c r="I85" s="9" cm="1">
        <f t="array" ref="I85">ROUNDUP(SUMPRODUCT(Turner!K24:K28*Turner!M24:M28*(Turner!H24:H28=2)),0)</f>
        <v>507</v>
      </c>
    </row>
    <row r="86" spans="2:9" x14ac:dyDescent="0.25">
      <c r="B86" s="7"/>
      <c r="C86" s="8"/>
      <c r="D86" s="8" t="s">
        <v>606</v>
      </c>
      <c r="E86" s="130">
        <v>0.3</v>
      </c>
      <c r="F86" s="98">
        <v>2031</v>
      </c>
      <c r="G86" s="8" t="s">
        <v>26</v>
      </c>
      <c r="H86" s="8">
        <f>SUMIF(Turner!H24:H28,4,Turner!M24:M28)</f>
        <v>48</v>
      </c>
      <c r="I86" s="9" cm="1">
        <f t="array" ref="I86">ROUNDUP(SUMPRODUCT(Turner!K24:K28*Turner!M24:M28*(Turner!H24:H28=4)),0)</f>
        <v>3867</v>
      </c>
    </row>
    <row r="87" spans="2:9" x14ac:dyDescent="0.25">
      <c r="B87" s="7"/>
      <c r="C87" s="8" t="s">
        <v>33</v>
      </c>
      <c r="D87" s="8"/>
      <c r="E87" s="98"/>
      <c r="F87" s="98"/>
      <c r="G87" s="8"/>
      <c r="H87" s="8"/>
      <c r="I87" s="9"/>
    </row>
    <row r="88" spans="2:9" x14ac:dyDescent="0.25">
      <c r="B88" s="7"/>
      <c r="C88" s="8"/>
      <c r="D88" s="8" t="s">
        <v>677</v>
      </c>
      <c r="E88" s="130">
        <v>0.6</v>
      </c>
      <c r="F88" s="98">
        <v>2026</v>
      </c>
      <c r="G88" s="8" t="s">
        <v>26</v>
      </c>
      <c r="H88" s="8">
        <f>SUMIF(Turner!H29:H34,4,Turner!M29:M34)</f>
        <v>60</v>
      </c>
      <c r="I88" s="9" cm="1">
        <f t="array" ref="I88">ROUNDUP(SUMPRODUCT(Turner!K29:K34*Turner!M29:M34*(Turner!H29:H34=4)),0)</f>
        <v>6034</v>
      </c>
    </row>
    <row r="89" spans="2:9" x14ac:dyDescent="0.25">
      <c r="B89" s="7"/>
      <c r="C89" s="8"/>
      <c r="D89" s="8" t="s">
        <v>33</v>
      </c>
      <c r="E89" s="130">
        <v>0.3</v>
      </c>
      <c r="F89" s="98">
        <v>2026</v>
      </c>
      <c r="G89" s="8" t="s">
        <v>487</v>
      </c>
      <c r="H89" s="8">
        <f>SUMIF(Turner!H35:H41,1,Turner!M35:M41)</f>
        <v>16</v>
      </c>
      <c r="I89" s="9" cm="1">
        <f t="array" ref="I89">ROUNDUP(SUMPRODUCT(Turner!K35:K41*Turner!M35:M41*(Turner!H35:H41=1)),0)</f>
        <v>1120</v>
      </c>
    </row>
    <row r="90" spans="2:9" x14ac:dyDescent="0.25">
      <c r="B90" s="7"/>
      <c r="C90" s="8"/>
      <c r="D90" s="8"/>
      <c r="E90" s="130">
        <v>0.3</v>
      </c>
      <c r="F90" s="98">
        <v>2026</v>
      </c>
      <c r="G90" s="8" t="s">
        <v>26</v>
      </c>
      <c r="H90" s="8">
        <f>SUMIF(Turner!H35:H41,4,Turner!M35:M41)</f>
        <v>48</v>
      </c>
      <c r="I90" s="9" cm="1">
        <f t="array" ref="I90">ROUNDUP(SUMPRODUCT(Turner!K35:K41*Turner!M35:M41*(Turner!H35:H41=4)),0)</f>
        <v>4827</v>
      </c>
    </row>
    <row r="91" spans="2:9" x14ac:dyDescent="0.25">
      <c r="B91" s="7"/>
      <c r="C91" s="8" t="s">
        <v>34</v>
      </c>
      <c r="D91" s="8"/>
      <c r="E91" s="98"/>
      <c r="F91" s="98"/>
      <c r="G91" s="8"/>
      <c r="H91" s="8"/>
      <c r="I91" s="9"/>
    </row>
    <row r="92" spans="2:9" x14ac:dyDescent="0.25">
      <c r="B92" s="7"/>
      <c r="C92" s="8"/>
      <c r="D92" s="8" t="s">
        <v>34</v>
      </c>
      <c r="E92" s="130">
        <v>0.3</v>
      </c>
      <c r="F92" s="98">
        <v>2025</v>
      </c>
      <c r="G92" s="8" t="s">
        <v>26</v>
      </c>
      <c r="H92" s="8">
        <f>SUMIF(Turner!H42:H56,4,Turner!M42:M56)</f>
        <v>236</v>
      </c>
      <c r="I92" s="9" cm="1">
        <f t="array" ref="I92">ROUNDUP(SUMPRODUCT(Turner!K42:K56*Turner!M42:M56*(Turner!H42:H56=4)),0)</f>
        <v>25343</v>
      </c>
    </row>
    <row r="93" spans="2:9" x14ac:dyDescent="0.25">
      <c r="B93" s="7"/>
      <c r="C93" s="8" t="s">
        <v>52</v>
      </c>
      <c r="D93" s="8"/>
      <c r="E93" s="98"/>
      <c r="F93" s="98"/>
      <c r="G93" s="8"/>
      <c r="H93" s="8"/>
      <c r="I93" s="9"/>
    </row>
    <row r="94" spans="2:9" x14ac:dyDescent="0.25">
      <c r="B94" s="7"/>
      <c r="C94" s="8"/>
      <c r="D94" s="8" t="s">
        <v>572</v>
      </c>
      <c r="E94" s="130">
        <v>0.6</v>
      </c>
      <c r="F94" s="98">
        <v>2026</v>
      </c>
      <c r="G94" s="8" t="s">
        <v>26</v>
      </c>
      <c r="H94" s="8">
        <f>SUMIF(Turner!H43:H57,4,Turner!M43:M57)</f>
        <v>220</v>
      </c>
      <c r="I94" s="9" cm="1">
        <f t="array" ref="I94">ROUNDUP(SUMPRODUCT(Turner!K43:K57*Turner!M43:M57*(Turner!H43:H57=4)),0)</f>
        <v>24099</v>
      </c>
    </row>
    <row r="95" spans="2:9" x14ac:dyDescent="0.25">
      <c r="B95" s="7"/>
      <c r="C95" s="8"/>
      <c r="D95" s="8" t="s">
        <v>575</v>
      </c>
      <c r="E95" s="130">
        <v>0.6</v>
      </c>
      <c r="F95" s="98">
        <v>2030</v>
      </c>
      <c r="G95" s="8" t="s">
        <v>560</v>
      </c>
      <c r="H95" s="8">
        <f>SUMIF(Turner!H57:H57,3,Turner!M57:M57)</f>
        <v>16</v>
      </c>
      <c r="I95" s="9" cm="1">
        <f t="array" ref="I95">ROUNDUP(SUMPRODUCT(Turner!K57:K57*Turner!M57:M57*(Turner!H57:H57=3)),0)</f>
        <v>1120</v>
      </c>
    </row>
    <row r="96" spans="2:9" x14ac:dyDescent="0.25">
      <c r="B96" s="7"/>
      <c r="C96" s="8"/>
      <c r="D96" s="8" t="s">
        <v>574</v>
      </c>
      <c r="E96" s="130">
        <v>0.6</v>
      </c>
      <c r="F96" s="98">
        <v>2026</v>
      </c>
      <c r="G96" s="8" t="s">
        <v>26</v>
      </c>
      <c r="H96" s="8">
        <f>SUMIF(Turner!H58:H60,4,Turner!M58:M60)</f>
        <v>48</v>
      </c>
      <c r="I96" s="9" cm="1">
        <f t="array" ref="I96">ROUNDUP(SUMPRODUCT(Turner!K58:K60*Turner!M58:M60*(Turner!H58:H60=4)),0)</f>
        <v>4027</v>
      </c>
    </row>
    <row r="97" spans="2:9" x14ac:dyDescent="0.25">
      <c r="B97" s="7"/>
      <c r="C97" s="8" t="s">
        <v>576</v>
      </c>
      <c r="D97" s="8"/>
      <c r="E97" s="98"/>
      <c r="F97" s="98"/>
      <c r="G97" s="8"/>
      <c r="H97" s="8"/>
      <c r="I97" s="9"/>
    </row>
    <row r="98" spans="2:9" x14ac:dyDescent="0.25">
      <c r="B98" s="7"/>
      <c r="C98" s="8"/>
      <c r="D98" s="8" t="s">
        <v>576</v>
      </c>
      <c r="E98" s="130">
        <v>0.3</v>
      </c>
      <c r="F98" s="98">
        <v>2028</v>
      </c>
      <c r="G98" s="8" t="s">
        <v>26</v>
      </c>
      <c r="H98" s="8">
        <f>SUMIF(Turner!H63:H68,4,Turner!M63:M68)</f>
        <v>32</v>
      </c>
      <c r="I98" s="9" cm="1">
        <f t="array" ref="I98">ROUNDUP(SUMPRODUCT(Turner!K63:K68*Turner!M63:M68*(Turner!H63:H68=4)),0)</f>
        <v>2272</v>
      </c>
    </row>
    <row r="99" spans="2:9" x14ac:dyDescent="0.25">
      <c r="B99" s="7"/>
      <c r="C99" s="8" t="s">
        <v>610</v>
      </c>
      <c r="D99" s="8"/>
      <c r="E99" s="98"/>
      <c r="F99" s="98"/>
      <c r="G99" s="8"/>
      <c r="H99" s="8"/>
      <c r="I99" s="9"/>
    </row>
    <row r="100" spans="2:9" x14ac:dyDescent="0.25">
      <c r="B100" s="7"/>
      <c r="C100" s="8"/>
      <c r="D100" s="8" t="s">
        <v>610</v>
      </c>
      <c r="E100" s="130">
        <v>0.3</v>
      </c>
      <c r="F100" s="98">
        <v>2029</v>
      </c>
      <c r="G100" s="8" t="s">
        <v>73</v>
      </c>
      <c r="H100" s="8">
        <f>SUMIF(Turner!H69:H82,2,Turner!M69:M82)</f>
        <v>0</v>
      </c>
      <c r="I100" s="9" cm="1">
        <f t="array" ref="I100">ROUNDUP(SUMPRODUCT(Turner!K69:K82*Turner!M69:M82*(Turner!H69:H82=2)),0)</f>
        <v>0</v>
      </c>
    </row>
    <row r="101" spans="2:9" x14ac:dyDescent="0.25">
      <c r="B101" s="7"/>
      <c r="C101" s="8"/>
      <c r="D101" s="8" t="s">
        <v>610</v>
      </c>
      <c r="E101" s="130">
        <v>0.3</v>
      </c>
      <c r="F101" s="98">
        <v>2029</v>
      </c>
      <c r="G101" s="8" t="s">
        <v>14</v>
      </c>
      <c r="H101" s="8">
        <f>SUMIF(Turner!H69:H82,3,Turner!M69:M82)</f>
        <v>0</v>
      </c>
      <c r="I101" s="9" cm="1">
        <f t="array" ref="I101">ROUNDUP(SUMPRODUCT(Turner!K69:K82*Turner!M69:M82*(Turner!H69:H82=3)),0)</f>
        <v>0</v>
      </c>
    </row>
    <row r="102" spans="2:9" x14ac:dyDescent="0.25">
      <c r="B102" s="7"/>
      <c r="C102" s="8"/>
      <c r="D102" s="8" t="s">
        <v>610</v>
      </c>
      <c r="E102" s="130">
        <v>0.3</v>
      </c>
      <c r="F102" s="98">
        <v>2029</v>
      </c>
      <c r="G102" s="8" t="s">
        <v>26</v>
      </c>
      <c r="H102" s="8">
        <f>SUMIF(Turner!H69:H82,4,Turner!M69:M82)</f>
        <v>55</v>
      </c>
      <c r="I102" s="9" cm="1">
        <f t="array" ref="I102">ROUNDUP(SUMPRODUCT(Turner!K69:K82*Turner!M69:M82*(Turner!H69:H82=4)),0)</f>
        <v>4575</v>
      </c>
    </row>
    <row r="103" spans="2:9" x14ac:dyDescent="0.25">
      <c r="B103" s="7"/>
      <c r="C103" s="8"/>
      <c r="D103" s="8" t="s">
        <v>610</v>
      </c>
      <c r="E103" s="130">
        <v>0.3</v>
      </c>
      <c r="F103" s="98">
        <v>2029</v>
      </c>
      <c r="G103" s="8" t="s">
        <v>16</v>
      </c>
      <c r="H103" s="8">
        <f>SUMIF(Turner!H69:H82,5,Turner!M69:M82)</f>
        <v>0</v>
      </c>
      <c r="I103" s="9" cm="1">
        <f t="array" ref="I103">ROUNDUP(SUMPRODUCT(Turner!K69:K82*Turner!M69:M82*(Turner!H69:H82=5)),0)</f>
        <v>0</v>
      </c>
    </row>
    <row r="104" spans="2:9" x14ac:dyDescent="0.25">
      <c r="B104" s="7"/>
      <c r="C104" s="8"/>
      <c r="D104" s="8" t="s">
        <v>610</v>
      </c>
      <c r="E104" s="130">
        <v>0.3</v>
      </c>
      <c r="F104" s="98">
        <v>2029</v>
      </c>
      <c r="G104" s="8" t="s">
        <v>22</v>
      </c>
      <c r="H104" s="8">
        <f>SUMIF(Turner!H69:H82,1,Turner!M69:M82)</f>
        <v>56</v>
      </c>
      <c r="I104" s="9" cm="1">
        <f t="array" ref="I104">ROUNDUP(SUMPRODUCT(Turner!K69:K82*Turner!M69:M82*(Turner!H69:H82=1)),0)</f>
        <v>5848</v>
      </c>
    </row>
    <row r="105" spans="2:9" x14ac:dyDescent="0.25">
      <c r="B105" s="7"/>
      <c r="C105" s="8" t="s">
        <v>653</v>
      </c>
      <c r="D105" s="8"/>
      <c r="E105" s="98"/>
      <c r="F105" s="98"/>
      <c r="G105" s="8"/>
      <c r="H105" s="8"/>
      <c r="I105" s="9"/>
    </row>
    <row r="106" spans="2:9" x14ac:dyDescent="0.25">
      <c r="B106" s="7"/>
      <c r="C106" s="8"/>
      <c r="D106" s="8" t="s">
        <v>653</v>
      </c>
      <c r="E106" s="130">
        <v>0.3</v>
      </c>
      <c r="F106" s="98">
        <v>2028</v>
      </c>
      <c r="G106" s="8" t="s">
        <v>14</v>
      </c>
      <c r="H106" s="8">
        <f>SUMIF(Turner!H83:H97,3,Turner!M83:M97)</f>
        <v>108</v>
      </c>
      <c r="I106" s="9" cm="1">
        <f t="array" ref="I106">ROUNDUP(SUMPRODUCT(Turner!K83:K97*Turner!M83:M97*(Turner!H83:H97=3)),0)</f>
        <v>6199</v>
      </c>
    </row>
    <row r="107" spans="2:9" x14ac:dyDescent="0.25">
      <c r="B107" s="7"/>
      <c r="C107" s="8"/>
      <c r="D107" s="8" t="s">
        <v>653</v>
      </c>
      <c r="E107" s="130">
        <v>0.3</v>
      </c>
      <c r="F107" s="98">
        <v>2028</v>
      </c>
      <c r="G107" s="8" t="s">
        <v>26</v>
      </c>
      <c r="H107" s="8">
        <f>SUMIF(Turner!H83:H97,4,Turner!M83:M97)</f>
        <v>64</v>
      </c>
      <c r="I107" s="9" cm="1">
        <f t="array" ref="I107">ROUNDUP(SUMPRODUCT(Turner!K83:K97*Turner!M83:M97*(Turner!H83:H97=4)),0)</f>
        <v>5179</v>
      </c>
    </row>
    <row r="108" spans="2:9" x14ac:dyDescent="0.25">
      <c r="B108" s="7"/>
      <c r="C108" s="8"/>
      <c r="D108" s="8" t="s">
        <v>653</v>
      </c>
      <c r="E108" s="130">
        <v>0.3</v>
      </c>
      <c r="F108" s="98">
        <v>2028</v>
      </c>
      <c r="G108" s="8" t="s">
        <v>22</v>
      </c>
      <c r="H108" s="8">
        <f>SUMIF(Turner!H83:H97,1,Turner!M83:M97)</f>
        <v>16</v>
      </c>
      <c r="I108" s="9" cm="1">
        <f t="array" ref="I108">ROUNDUP(SUMPRODUCT(Turner!K83:K97*Turner!M83:M97*(Turner!H83:H97=1)),0)</f>
        <v>1368</v>
      </c>
    </row>
    <row r="109" spans="2:9" x14ac:dyDescent="0.25">
      <c r="B109" s="7"/>
      <c r="C109" s="8" t="s">
        <v>57</v>
      </c>
      <c r="D109" s="8"/>
      <c r="E109" s="98"/>
      <c r="F109" s="98"/>
      <c r="G109" s="8"/>
      <c r="H109" s="8"/>
      <c r="I109" s="9"/>
    </row>
    <row r="110" spans="2:9" x14ac:dyDescent="0.25">
      <c r="B110" s="7"/>
      <c r="C110" s="8"/>
      <c r="D110" s="8" t="s">
        <v>57</v>
      </c>
      <c r="E110" s="130">
        <v>0.3</v>
      </c>
      <c r="F110" s="98">
        <v>2030</v>
      </c>
      <c r="G110" s="8" t="s">
        <v>560</v>
      </c>
      <c r="H110" s="8">
        <f>SUMIF(Turner!H98:H107,3,Turner!M98:M107)</f>
        <v>44</v>
      </c>
      <c r="I110" s="9" cm="1">
        <f t="array" ref="I110">ROUNDUP(SUMPRODUCT(Turner!K98:K107*Turner!M98:M107*(Turner!H98:H107=3)),0)</f>
        <v>2430</v>
      </c>
    </row>
    <row r="111" spans="2:9" x14ac:dyDescent="0.25">
      <c r="B111" s="7"/>
      <c r="C111" s="8"/>
      <c r="D111" s="8"/>
      <c r="E111" s="98"/>
      <c r="F111" s="98"/>
      <c r="G111" s="8" t="s">
        <v>26</v>
      </c>
      <c r="H111" s="8">
        <f>SUMIF(Turner!H98:H107,4,Turner!M98:M107)</f>
        <v>76</v>
      </c>
      <c r="I111" s="9" cm="1">
        <f t="array" ref="I111">ROUNDUP(SUMPRODUCT(Turner!K98:K107*Turner!M98:M107*(Turner!H98:H107=4)),0)</f>
        <v>7687</v>
      </c>
    </row>
    <row r="112" spans="2:9" x14ac:dyDescent="0.25">
      <c r="B112" s="7"/>
      <c r="C112" s="8" t="s">
        <v>58</v>
      </c>
      <c r="D112" s="8"/>
      <c r="E112" s="98"/>
      <c r="F112" s="98"/>
      <c r="G112" s="8"/>
      <c r="H112" s="8"/>
      <c r="I112" s="9"/>
    </row>
    <row r="113" spans="2:9" x14ac:dyDescent="0.25">
      <c r="B113" s="7"/>
      <c r="C113" s="8"/>
      <c r="D113" s="8" t="s">
        <v>580</v>
      </c>
      <c r="E113" s="130">
        <v>0.6</v>
      </c>
      <c r="F113" s="98">
        <v>2027</v>
      </c>
      <c r="G113" s="8" t="s">
        <v>560</v>
      </c>
      <c r="H113" s="8">
        <f>SUMIF(Turner!H108:H110,3,Turner!M108:M110)</f>
        <v>12</v>
      </c>
      <c r="I113" s="9" cm="1">
        <f t="array" ref="I113">ROUNDUP(SUMPRODUCT(Turner!K108:K110*Turner!M108:M110*(Turner!H108:H110=3)),0)</f>
        <v>793</v>
      </c>
    </row>
    <row r="114" spans="2:9" x14ac:dyDescent="0.25">
      <c r="B114" s="7"/>
      <c r="C114" s="8"/>
      <c r="D114" s="8" t="s">
        <v>581</v>
      </c>
      <c r="E114" s="130">
        <v>0.6</v>
      </c>
      <c r="F114" s="98">
        <v>2026</v>
      </c>
      <c r="G114" s="8" t="s">
        <v>26</v>
      </c>
      <c r="H114" s="8">
        <f>SUMIF(Turner!H114:H116,4,Turner!M114:M116)</f>
        <v>36</v>
      </c>
      <c r="I114" s="9" cm="1">
        <f t="array" ref="I114">ROUNDUP(SUMPRODUCT(Turner!K114:K116*Turner!M114:M116*(Turner!H114:H116=4)),0)</f>
        <v>2897</v>
      </c>
    </row>
    <row r="115" spans="2:9" x14ac:dyDescent="0.25">
      <c r="B115" s="7"/>
      <c r="C115" s="8"/>
      <c r="D115" s="8" t="s">
        <v>583</v>
      </c>
      <c r="E115" s="130">
        <v>0.6</v>
      </c>
      <c r="F115" s="98">
        <v>2026</v>
      </c>
      <c r="G115" s="8" t="s">
        <v>26</v>
      </c>
      <c r="H115" s="8">
        <f>SUMIF(Turner!H117:H121,4,Turner!M117:M121)</f>
        <v>64</v>
      </c>
      <c r="I115" s="9" cm="1">
        <f t="array" ref="I115">ROUNDUP(SUMPRODUCT(Turner!K117:K121*Turner!M117:M121*(Turner!H117:H121=4)),0)</f>
        <v>5811</v>
      </c>
    </row>
    <row r="116" spans="2:9" x14ac:dyDescent="0.25">
      <c r="B116" s="7"/>
      <c r="C116" s="8"/>
      <c r="D116" s="8"/>
      <c r="E116" s="98"/>
      <c r="F116" s="98"/>
      <c r="G116" s="8" t="s">
        <v>16</v>
      </c>
      <c r="H116" s="8">
        <f>SUMIF(Turner!H117:H121,5,Turner!M117:M121)</f>
        <v>16</v>
      </c>
      <c r="I116" s="9" cm="1">
        <f t="array" ref="I116">ROUNDUP(SUMPRODUCT(Turner!K117:K121*Turner!M117:M121*(Turner!H117:H121=5)),0)</f>
        <v>2118</v>
      </c>
    </row>
    <row r="117" spans="2:9" x14ac:dyDescent="0.25">
      <c r="B117" s="7"/>
      <c r="C117" s="8"/>
      <c r="D117" s="8" t="s">
        <v>585</v>
      </c>
      <c r="E117" s="130">
        <v>0.6</v>
      </c>
      <c r="F117" s="98">
        <v>2028</v>
      </c>
      <c r="G117" s="8" t="s">
        <v>26</v>
      </c>
      <c r="H117" s="8">
        <f>SUMIF(Turner!H111:H113,4,Turner!M111:M113)</f>
        <v>48</v>
      </c>
      <c r="I117" s="9" cm="1">
        <f t="array" ref="I117">ROUNDUP(SUMPRODUCT(Turner!K111:K113*Turner!M111:M113*(Turner!H111:H113=4)),0)</f>
        <v>3723</v>
      </c>
    </row>
    <row r="118" spans="2:9" x14ac:dyDescent="0.25">
      <c r="B118" s="7"/>
      <c r="C118" s="8"/>
      <c r="D118" s="8" t="s">
        <v>586</v>
      </c>
      <c r="E118" s="130">
        <v>0.6</v>
      </c>
      <c r="F118" s="98">
        <v>2027</v>
      </c>
      <c r="G118" s="8" t="s">
        <v>560</v>
      </c>
      <c r="H118" s="8">
        <f>SUMIF(Turner!H122:H127,3,Turner!M122:M127)</f>
        <v>12</v>
      </c>
      <c r="I118" s="9" cm="1">
        <f t="array" ref="I118">ROUNDUP(SUMPRODUCT(Turner!K122:K127*Turner!M122:M127*(Turner!H122:H127=3)),0)</f>
        <v>611</v>
      </c>
    </row>
    <row r="119" spans="2:9" ht="15.75" thickBot="1" x14ac:dyDescent="0.3">
      <c r="B119" s="10"/>
      <c r="C119" s="11"/>
      <c r="D119" s="11"/>
      <c r="E119" s="99"/>
      <c r="F119" s="99"/>
      <c r="G119" s="11" t="s">
        <v>16</v>
      </c>
      <c r="H119" s="11">
        <f>SUMIF(Turner!H122:H127,5,Turner!M122:M127)</f>
        <v>16</v>
      </c>
      <c r="I119" s="12" cm="1">
        <f t="array" ref="I119">ROUNDUP(SUMPRODUCT(Turner!K122:K127*Turner!M122:M127*(Turner!H122:H127=5)),0)</f>
        <v>1407</v>
      </c>
    </row>
  </sheetData>
  <mergeCells count="6">
    <mergeCell ref="B73:I73"/>
    <mergeCell ref="B2:I2"/>
    <mergeCell ref="B4:I4"/>
    <mergeCell ref="B21:I21"/>
    <mergeCell ref="B24:I24"/>
    <mergeCell ref="B64:I64"/>
  </mergeCells>
  <phoneticPr fontId="2" type="noConversion"/>
  <pageMargins left="0.25" right="0.25" top="0.75" bottom="0.75" header="0.3" footer="0.3"/>
  <pageSetup scale="62" fitToHeight="0" orientation="portrait" r:id="rId1"/>
  <ignoredErrors>
    <ignoredError sqref="I81:I82 I60:I63 I91:I98 I65:I67 I74:I79 I110:I119 I85:I86 I100:I104 I26:I51 I57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9D21E4-67DD-42AE-9608-E857C7AAC19A}">
  <sheetPr codeName="Sheet2"/>
  <dimension ref="A1:P97"/>
  <sheetViews>
    <sheetView topLeftCell="A12" workbookViewId="0">
      <selection activeCell="H33" sqref="H33"/>
    </sheetView>
  </sheetViews>
  <sheetFormatPr defaultRowHeight="15" x14ac:dyDescent="0.25"/>
  <cols>
    <col min="2" max="2" width="15" bestFit="1" customWidth="1"/>
    <col min="3" max="3" width="19.140625" bestFit="1" customWidth="1"/>
    <col min="4" max="4" width="38.140625" bestFit="1" customWidth="1"/>
    <col min="5" max="5" width="9" style="15"/>
    <col min="6" max="6" width="9.140625" style="15" customWidth="1"/>
    <col min="7" max="7" width="23.140625" bestFit="1" customWidth="1"/>
    <col min="8" max="8" width="23.140625" customWidth="1"/>
    <col min="9" max="9" width="20.28515625" bestFit="1" customWidth="1"/>
    <col min="10" max="10" width="16.140625" bestFit="1" customWidth="1"/>
    <col min="11" max="14" width="16.140625" customWidth="1"/>
    <col min="15" max="15" width="39.7109375" bestFit="1" customWidth="1"/>
    <col min="16" max="16" width="36.28515625" bestFit="1" customWidth="1"/>
  </cols>
  <sheetData>
    <row r="1" spans="1:16" ht="15.75" thickBot="1" x14ac:dyDescent="0.3">
      <c r="A1" s="16"/>
      <c r="B1" s="16"/>
      <c r="C1" s="16"/>
      <c r="D1" s="16"/>
      <c r="E1" s="28"/>
      <c r="F1" s="28"/>
      <c r="G1" s="16"/>
      <c r="H1" s="16"/>
      <c r="I1" s="16"/>
      <c r="J1" s="16"/>
      <c r="K1" s="16"/>
      <c r="L1" s="16"/>
      <c r="M1" s="16"/>
      <c r="N1" s="16"/>
      <c r="O1" s="16"/>
      <c r="P1" s="16"/>
    </row>
    <row r="2" spans="1:16" ht="15.75" thickBot="1" x14ac:dyDescent="0.3">
      <c r="A2" s="16"/>
      <c r="B2" s="32" t="s">
        <v>2</v>
      </c>
      <c r="C2" s="75" t="s">
        <v>484</v>
      </c>
      <c r="D2" s="33" t="s">
        <v>3</v>
      </c>
      <c r="E2" s="34" t="s">
        <v>6</v>
      </c>
      <c r="F2" s="34"/>
      <c r="G2" s="33" t="s">
        <v>0</v>
      </c>
      <c r="H2" s="33"/>
      <c r="I2" s="33" t="s">
        <v>1</v>
      </c>
      <c r="J2" s="33" t="s">
        <v>7</v>
      </c>
      <c r="K2" s="33"/>
      <c r="L2" s="33" t="s">
        <v>12</v>
      </c>
      <c r="M2" s="33" t="s">
        <v>13</v>
      </c>
      <c r="N2" s="33" t="s">
        <v>8</v>
      </c>
      <c r="O2" s="33" t="s">
        <v>4</v>
      </c>
      <c r="P2" s="35" t="s">
        <v>5</v>
      </c>
    </row>
    <row r="3" spans="1:16" x14ac:dyDescent="0.25">
      <c r="A3" s="16"/>
      <c r="B3" s="53" t="s">
        <v>267</v>
      </c>
      <c r="C3" s="76" t="s">
        <v>486</v>
      </c>
      <c r="D3" s="38" t="s">
        <v>461</v>
      </c>
      <c r="E3" s="54">
        <v>1</v>
      </c>
      <c r="F3" s="54" t="s">
        <v>163</v>
      </c>
      <c r="G3" s="38" t="s">
        <v>22</v>
      </c>
      <c r="H3" s="38">
        <v>1</v>
      </c>
      <c r="I3" s="38" t="s">
        <v>462</v>
      </c>
      <c r="J3" s="38" t="s">
        <v>488</v>
      </c>
      <c r="K3" s="38" cm="1">
        <f t="array" ref="K3">stringtoft(J3)</f>
        <v>42.75</v>
      </c>
      <c r="L3" s="38">
        <v>6</v>
      </c>
      <c r="M3" s="108">
        <f>F3*L3</f>
        <v>6</v>
      </c>
      <c r="N3" s="48" t="s">
        <v>464</v>
      </c>
      <c r="O3" s="48"/>
      <c r="P3" s="55"/>
    </row>
    <row r="4" spans="1:16" x14ac:dyDescent="0.25">
      <c r="A4" s="16"/>
      <c r="B4" s="37"/>
      <c r="C4" s="76"/>
      <c r="D4" s="38"/>
      <c r="E4" s="44">
        <v>2</v>
      </c>
      <c r="F4" s="44" t="s">
        <v>163</v>
      </c>
      <c r="G4" s="45" t="s">
        <v>22</v>
      </c>
      <c r="H4" s="45">
        <v>1</v>
      </c>
      <c r="I4" s="45" t="s">
        <v>463</v>
      </c>
      <c r="J4" s="71" t="s">
        <v>53</v>
      </c>
      <c r="K4" s="38" cm="1">
        <f t="array" ref="K4">stringtoft(J4)</f>
        <v>70</v>
      </c>
      <c r="L4" s="45">
        <v>6</v>
      </c>
      <c r="M4" s="108">
        <f t="shared" ref="M4:M67" si="0">F4*L4</f>
        <v>6</v>
      </c>
      <c r="N4" s="46" t="s">
        <v>465</v>
      </c>
      <c r="O4" s="46"/>
      <c r="P4" s="36"/>
    </row>
    <row r="5" spans="1:16" x14ac:dyDescent="0.25">
      <c r="A5" s="16"/>
      <c r="B5" s="37"/>
      <c r="C5" s="76"/>
      <c r="D5" s="38"/>
      <c r="E5" s="44">
        <v>3</v>
      </c>
      <c r="F5" s="44" t="s">
        <v>163</v>
      </c>
      <c r="G5" s="45" t="s">
        <v>22</v>
      </c>
      <c r="H5" s="45">
        <v>1</v>
      </c>
      <c r="I5" s="45" t="s">
        <v>462</v>
      </c>
      <c r="J5" s="71" t="s">
        <v>489</v>
      </c>
      <c r="K5" s="38" cm="1">
        <f t="array" ref="K5">stringtoft(J5)</f>
        <v>40.75</v>
      </c>
      <c r="L5" s="45">
        <v>6</v>
      </c>
      <c r="M5" s="108">
        <f t="shared" si="0"/>
        <v>6</v>
      </c>
      <c r="N5" s="46" t="s">
        <v>466</v>
      </c>
      <c r="O5" s="46"/>
      <c r="P5" s="36"/>
    </row>
    <row r="6" spans="1:16" x14ac:dyDescent="0.25">
      <c r="A6" s="16"/>
      <c r="B6" s="37" t="s">
        <v>267</v>
      </c>
      <c r="C6" s="76" t="s">
        <v>486</v>
      </c>
      <c r="D6" s="45" t="s">
        <v>270</v>
      </c>
      <c r="E6" s="44">
        <v>1</v>
      </c>
      <c r="F6" s="44" t="s">
        <v>163</v>
      </c>
      <c r="G6" s="45" t="s">
        <v>268</v>
      </c>
      <c r="H6" s="45">
        <v>2</v>
      </c>
      <c r="I6" s="45" t="s">
        <v>276</v>
      </c>
      <c r="J6" s="71" t="s">
        <v>490</v>
      </c>
      <c r="K6" s="38" cm="1">
        <f t="array" ref="K6">stringtoft(J6)</f>
        <v>117.96875</v>
      </c>
      <c r="L6" s="45">
        <v>2</v>
      </c>
      <c r="M6" s="108">
        <f t="shared" si="0"/>
        <v>2</v>
      </c>
      <c r="N6" s="46"/>
      <c r="O6" s="46"/>
      <c r="P6" s="36"/>
    </row>
    <row r="7" spans="1:16" x14ac:dyDescent="0.25">
      <c r="A7" s="16"/>
      <c r="B7" s="37"/>
      <c r="C7" s="76"/>
      <c r="D7" s="45"/>
      <c r="E7" s="44">
        <v>2</v>
      </c>
      <c r="F7" s="44" t="s">
        <v>163</v>
      </c>
      <c r="G7" s="45" t="s">
        <v>268</v>
      </c>
      <c r="H7" s="45">
        <v>2</v>
      </c>
      <c r="I7" s="45" t="s">
        <v>276</v>
      </c>
      <c r="J7" s="71" t="s">
        <v>491</v>
      </c>
      <c r="K7" s="38" cm="1">
        <f t="array" ref="K7">stringtoft(J7)</f>
        <v>93.578125</v>
      </c>
      <c r="L7" s="45">
        <v>2</v>
      </c>
      <c r="M7" s="108">
        <f t="shared" si="0"/>
        <v>2</v>
      </c>
      <c r="N7" s="46"/>
      <c r="O7" s="46"/>
      <c r="P7" s="36"/>
    </row>
    <row r="8" spans="1:16" x14ac:dyDescent="0.25">
      <c r="A8" s="16"/>
      <c r="B8" s="37"/>
      <c r="C8" s="76"/>
      <c r="D8" s="45"/>
      <c r="E8" s="44">
        <v>3</v>
      </c>
      <c r="F8" s="44" t="s">
        <v>163</v>
      </c>
      <c r="G8" s="45" t="s">
        <v>268</v>
      </c>
      <c r="H8" s="45">
        <v>2</v>
      </c>
      <c r="I8" s="45" t="s">
        <v>276</v>
      </c>
      <c r="J8" s="71" t="s">
        <v>53</v>
      </c>
      <c r="K8" s="38" cm="1">
        <f t="array" ref="K8">stringtoft(J8)</f>
        <v>70</v>
      </c>
      <c r="L8" s="45">
        <v>2</v>
      </c>
      <c r="M8" s="108">
        <f t="shared" si="0"/>
        <v>2</v>
      </c>
      <c r="N8" s="46"/>
      <c r="O8" s="46"/>
      <c r="P8" s="36"/>
    </row>
    <row r="9" spans="1:16" x14ac:dyDescent="0.25">
      <c r="A9" s="16"/>
      <c r="B9" s="37"/>
      <c r="C9" s="76"/>
      <c r="D9" s="45"/>
      <c r="E9" s="44">
        <v>4</v>
      </c>
      <c r="F9" s="44" t="s">
        <v>163</v>
      </c>
      <c r="G9" s="45" t="s">
        <v>268</v>
      </c>
      <c r="H9" s="45">
        <v>2</v>
      </c>
      <c r="I9" s="45" t="s">
        <v>276</v>
      </c>
      <c r="J9" s="71" t="s">
        <v>492</v>
      </c>
      <c r="K9" s="38" cm="1">
        <f t="array" ref="K9">stringtoft(J9)</f>
        <v>47.619791666666664</v>
      </c>
      <c r="L9" s="45">
        <v>2</v>
      </c>
      <c r="M9" s="108">
        <f t="shared" si="0"/>
        <v>2</v>
      </c>
      <c r="N9" s="46"/>
      <c r="O9" s="46"/>
      <c r="P9" s="36"/>
    </row>
    <row r="10" spans="1:16" x14ac:dyDescent="0.25">
      <c r="A10" s="16"/>
      <c r="B10" s="37"/>
      <c r="C10" s="76"/>
      <c r="D10" s="45"/>
      <c r="E10" s="44">
        <v>5</v>
      </c>
      <c r="F10" s="44" t="s">
        <v>163</v>
      </c>
      <c r="G10" s="45" t="s">
        <v>268</v>
      </c>
      <c r="H10" s="45">
        <v>2</v>
      </c>
      <c r="I10" s="45" t="s">
        <v>276</v>
      </c>
      <c r="J10" s="71" t="s">
        <v>467</v>
      </c>
      <c r="K10" s="38" cm="1">
        <f t="array" ref="K10">stringtoft(J10)</f>
        <v>99</v>
      </c>
      <c r="L10" s="45">
        <v>2</v>
      </c>
      <c r="M10" s="108">
        <f t="shared" si="0"/>
        <v>2</v>
      </c>
      <c r="N10" s="46"/>
      <c r="O10" s="46"/>
      <c r="P10" s="36"/>
    </row>
    <row r="11" spans="1:16" x14ac:dyDescent="0.25">
      <c r="A11" s="16"/>
      <c r="B11" s="37"/>
      <c r="C11" s="76"/>
      <c r="D11" s="45"/>
      <c r="E11" s="44">
        <v>6</v>
      </c>
      <c r="F11" s="44" t="s">
        <v>163</v>
      </c>
      <c r="G11" s="45" t="s">
        <v>268</v>
      </c>
      <c r="H11" s="45">
        <v>2</v>
      </c>
      <c r="I11" s="45" t="s">
        <v>276</v>
      </c>
      <c r="J11" s="71" t="s">
        <v>467</v>
      </c>
      <c r="K11" s="38" cm="1">
        <f t="array" ref="K11">stringtoft(J11)</f>
        <v>99</v>
      </c>
      <c r="L11" s="45">
        <v>2</v>
      </c>
      <c r="M11" s="108">
        <f t="shared" si="0"/>
        <v>2</v>
      </c>
      <c r="N11" s="46"/>
      <c r="O11" s="46"/>
      <c r="P11" s="36"/>
    </row>
    <row r="12" spans="1:16" x14ac:dyDescent="0.25">
      <c r="A12" s="16"/>
      <c r="B12" s="37"/>
      <c r="C12" s="76"/>
      <c r="D12" s="45"/>
      <c r="E12" s="44">
        <v>7</v>
      </c>
      <c r="F12" s="44" t="s">
        <v>163</v>
      </c>
      <c r="G12" s="45" t="s">
        <v>268</v>
      </c>
      <c r="H12" s="45">
        <v>2</v>
      </c>
      <c r="I12" s="45" t="s">
        <v>276</v>
      </c>
      <c r="J12" s="71" t="s">
        <v>493</v>
      </c>
      <c r="K12" s="38" cm="1">
        <f t="array" ref="K12">stringtoft(J12)</f>
        <v>75.911458333333329</v>
      </c>
      <c r="L12" s="45">
        <v>2</v>
      </c>
      <c r="M12" s="108">
        <f t="shared" si="0"/>
        <v>2</v>
      </c>
      <c r="N12" s="46"/>
      <c r="O12" s="46"/>
      <c r="P12" s="36"/>
    </row>
    <row r="13" spans="1:16" x14ac:dyDescent="0.25">
      <c r="A13" s="16"/>
      <c r="B13" s="37" t="s">
        <v>269</v>
      </c>
      <c r="C13" s="76" t="s">
        <v>486</v>
      </c>
      <c r="D13" s="45" t="s">
        <v>271</v>
      </c>
      <c r="E13" s="44">
        <v>1</v>
      </c>
      <c r="F13" s="44" t="s">
        <v>163</v>
      </c>
      <c r="G13" s="45" t="s">
        <v>268</v>
      </c>
      <c r="H13" s="45">
        <v>2</v>
      </c>
      <c r="I13" s="45" t="s">
        <v>276</v>
      </c>
      <c r="J13" s="71" t="s">
        <v>490</v>
      </c>
      <c r="K13" s="38" cm="1">
        <f t="array" ref="K13">stringtoft(J13)</f>
        <v>117.96875</v>
      </c>
      <c r="L13" s="45">
        <v>2</v>
      </c>
      <c r="M13" s="108">
        <f t="shared" si="0"/>
        <v>2</v>
      </c>
      <c r="N13" s="46"/>
      <c r="O13" s="46"/>
      <c r="P13" s="36"/>
    </row>
    <row r="14" spans="1:16" x14ac:dyDescent="0.25">
      <c r="A14" s="16"/>
      <c r="B14" s="37"/>
      <c r="C14" s="76"/>
      <c r="D14" s="45"/>
      <c r="E14" s="44">
        <v>2</v>
      </c>
      <c r="F14" s="44" t="s">
        <v>163</v>
      </c>
      <c r="G14" s="45" t="s">
        <v>268</v>
      </c>
      <c r="H14" s="45">
        <v>3</v>
      </c>
      <c r="I14" s="45" t="s">
        <v>468</v>
      </c>
      <c r="J14" s="71" t="s">
        <v>494</v>
      </c>
      <c r="K14" s="38" cm="1">
        <f t="array" ref="K14">stringtoft(J14)</f>
        <v>137.859375</v>
      </c>
      <c r="L14" s="45">
        <v>3</v>
      </c>
      <c r="M14" s="108">
        <f t="shared" si="0"/>
        <v>3</v>
      </c>
      <c r="N14" s="46"/>
      <c r="O14" s="46"/>
      <c r="P14" s="36"/>
    </row>
    <row r="15" spans="1:16" x14ac:dyDescent="0.25">
      <c r="A15" s="16"/>
      <c r="B15" s="37"/>
      <c r="C15" s="76"/>
      <c r="D15" s="45"/>
      <c r="E15" s="44">
        <v>3</v>
      </c>
      <c r="F15" s="44" t="s">
        <v>163</v>
      </c>
      <c r="G15" s="45" t="s">
        <v>268</v>
      </c>
      <c r="H15" s="45">
        <v>2</v>
      </c>
      <c r="I15" s="45" t="s">
        <v>276</v>
      </c>
      <c r="J15" s="71" t="s">
        <v>495</v>
      </c>
      <c r="K15" s="38" cm="1">
        <f t="array" ref="K15">stringtoft(J15)</f>
        <v>113.41145833333333</v>
      </c>
      <c r="L15" s="45">
        <v>2</v>
      </c>
      <c r="M15" s="108">
        <f t="shared" si="0"/>
        <v>2</v>
      </c>
      <c r="N15" s="46"/>
      <c r="O15" s="46"/>
      <c r="P15" s="36"/>
    </row>
    <row r="16" spans="1:16" x14ac:dyDescent="0.25">
      <c r="A16" s="16"/>
      <c r="B16" s="37"/>
      <c r="C16" s="76"/>
      <c r="D16" s="45"/>
      <c r="E16" s="44">
        <v>4</v>
      </c>
      <c r="F16" s="44" t="s">
        <v>163</v>
      </c>
      <c r="G16" s="45" t="s">
        <v>268</v>
      </c>
      <c r="H16" s="45">
        <v>2</v>
      </c>
      <c r="I16" s="45" t="s">
        <v>276</v>
      </c>
      <c r="J16" s="71" t="s">
        <v>496</v>
      </c>
      <c r="K16" s="38" cm="1">
        <f t="array" ref="K16">stringtoft(J16)</f>
        <v>58.932291666666664</v>
      </c>
      <c r="L16" s="45">
        <v>2</v>
      </c>
      <c r="M16" s="108">
        <f t="shared" si="0"/>
        <v>2</v>
      </c>
      <c r="N16" s="46"/>
      <c r="O16" s="46"/>
      <c r="P16" s="36"/>
    </row>
    <row r="17" spans="1:16" x14ac:dyDescent="0.25">
      <c r="A17" s="16"/>
      <c r="B17" s="37"/>
      <c r="C17" s="76"/>
      <c r="D17" s="45"/>
      <c r="E17" s="44">
        <v>5</v>
      </c>
      <c r="F17" s="44" t="s">
        <v>163</v>
      </c>
      <c r="G17" s="45" t="s">
        <v>268</v>
      </c>
      <c r="H17" s="45">
        <v>2</v>
      </c>
      <c r="I17" s="45" t="s">
        <v>276</v>
      </c>
      <c r="J17" s="71" t="s">
        <v>467</v>
      </c>
      <c r="K17" s="38" cm="1">
        <f t="array" ref="K17">stringtoft(J17)</f>
        <v>99</v>
      </c>
      <c r="L17" s="45">
        <v>2</v>
      </c>
      <c r="M17" s="108">
        <f t="shared" si="0"/>
        <v>2</v>
      </c>
      <c r="N17" s="46"/>
      <c r="O17" s="46"/>
      <c r="P17" s="36"/>
    </row>
    <row r="18" spans="1:16" x14ac:dyDescent="0.25">
      <c r="A18" s="16"/>
      <c r="B18" s="37"/>
      <c r="C18" s="76"/>
      <c r="D18" s="45"/>
      <c r="E18" s="44" t="s">
        <v>208</v>
      </c>
      <c r="F18" s="44" t="s">
        <v>163</v>
      </c>
      <c r="G18" s="45" t="s">
        <v>268</v>
      </c>
      <c r="H18" s="45">
        <v>2</v>
      </c>
      <c r="I18" s="45" t="s">
        <v>276</v>
      </c>
      <c r="J18" s="71" t="s">
        <v>493</v>
      </c>
      <c r="K18" s="38" cm="1">
        <f t="array" ref="K18">stringtoft(J18)</f>
        <v>75.911458333333329</v>
      </c>
      <c r="L18" s="45">
        <v>2</v>
      </c>
      <c r="M18" s="108">
        <f t="shared" si="0"/>
        <v>2</v>
      </c>
      <c r="N18" s="46"/>
      <c r="O18" s="46"/>
      <c r="P18" s="36"/>
    </row>
    <row r="19" spans="1:16" x14ac:dyDescent="0.25">
      <c r="A19" s="16"/>
      <c r="B19" s="37" t="s">
        <v>269</v>
      </c>
      <c r="C19" s="77" t="s">
        <v>512</v>
      </c>
      <c r="D19" s="45" t="s">
        <v>272</v>
      </c>
      <c r="E19" s="44">
        <v>1</v>
      </c>
      <c r="F19" s="44" t="s">
        <v>163</v>
      </c>
      <c r="G19" s="45" t="s">
        <v>268</v>
      </c>
      <c r="H19" s="45">
        <v>4</v>
      </c>
      <c r="I19" s="45" t="s">
        <v>273</v>
      </c>
      <c r="J19" s="71" t="s">
        <v>497</v>
      </c>
      <c r="K19" s="38" cm="1">
        <f t="array" ref="K19">stringtoft(J19)</f>
        <v>49.75</v>
      </c>
      <c r="L19" s="45">
        <v>2</v>
      </c>
      <c r="M19" s="108">
        <f t="shared" si="0"/>
        <v>2</v>
      </c>
      <c r="N19" s="46"/>
      <c r="O19" s="46"/>
      <c r="P19" s="36"/>
    </row>
    <row r="20" spans="1:16" x14ac:dyDescent="0.25">
      <c r="A20" s="16"/>
      <c r="B20" s="37"/>
      <c r="C20" s="77"/>
      <c r="D20" s="45"/>
      <c r="E20" s="44">
        <v>2</v>
      </c>
      <c r="F20" s="44" t="s">
        <v>163</v>
      </c>
      <c r="G20" s="45" t="s">
        <v>268</v>
      </c>
      <c r="H20" s="45">
        <v>4</v>
      </c>
      <c r="I20" s="45" t="s">
        <v>273</v>
      </c>
      <c r="J20" s="71" t="s">
        <v>498</v>
      </c>
      <c r="K20" s="38" cm="1">
        <f t="array" ref="K20">stringtoft(J20)</f>
        <v>64.083333333333329</v>
      </c>
      <c r="L20" s="45">
        <v>2</v>
      </c>
      <c r="M20" s="108">
        <f t="shared" si="0"/>
        <v>2</v>
      </c>
      <c r="N20" s="46"/>
      <c r="O20" s="46"/>
      <c r="P20" s="36"/>
    </row>
    <row r="21" spans="1:16" x14ac:dyDescent="0.25">
      <c r="A21" s="16"/>
      <c r="B21" s="37"/>
      <c r="C21" s="77"/>
      <c r="D21" s="45"/>
      <c r="E21" s="44">
        <v>3</v>
      </c>
      <c r="F21" s="44" t="s">
        <v>163</v>
      </c>
      <c r="G21" s="45" t="s">
        <v>268</v>
      </c>
      <c r="H21" s="45">
        <v>4</v>
      </c>
      <c r="I21" s="45" t="s">
        <v>273</v>
      </c>
      <c r="J21" s="71" t="s">
        <v>499</v>
      </c>
      <c r="K21" s="38" cm="1">
        <f t="array" ref="K21">stringtoft(J21)</f>
        <v>49.635416666666664</v>
      </c>
      <c r="L21" s="45">
        <v>2</v>
      </c>
      <c r="M21" s="108">
        <f t="shared" si="0"/>
        <v>2</v>
      </c>
      <c r="N21" s="46"/>
      <c r="O21" s="46"/>
      <c r="P21" s="36"/>
    </row>
    <row r="22" spans="1:16" x14ac:dyDescent="0.25">
      <c r="A22" s="16"/>
      <c r="B22" s="37" t="s">
        <v>269</v>
      </c>
      <c r="C22" s="77" t="s">
        <v>512</v>
      </c>
      <c r="D22" s="45" t="s">
        <v>274</v>
      </c>
      <c r="E22" s="44">
        <v>1</v>
      </c>
      <c r="F22" s="44" t="s">
        <v>163</v>
      </c>
      <c r="G22" s="45" t="s">
        <v>268</v>
      </c>
      <c r="H22" s="45">
        <v>4</v>
      </c>
      <c r="I22" s="45" t="s">
        <v>273</v>
      </c>
      <c r="J22" s="71" t="s">
        <v>497</v>
      </c>
      <c r="K22" s="38" cm="1">
        <f t="array" ref="K22">stringtoft(J22)</f>
        <v>49.75</v>
      </c>
      <c r="L22" s="45">
        <v>2</v>
      </c>
      <c r="M22" s="108">
        <f t="shared" si="0"/>
        <v>2</v>
      </c>
      <c r="N22" s="46"/>
      <c r="O22" s="46"/>
      <c r="P22" s="36"/>
    </row>
    <row r="23" spans="1:16" x14ac:dyDescent="0.25">
      <c r="A23" s="16"/>
      <c r="B23" s="37"/>
      <c r="C23" s="77"/>
      <c r="D23" s="45"/>
      <c r="E23" s="44">
        <v>2</v>
      </c>
      <c r="F23" s="44" t="s">
        <v>163</v>
      </c>
      <c r="G23" s="45" t="s">
        <v>268</v>
      </c>
      <c r="H23" s="45">
        <v>4</v>
      </c>
      <c r="I23" s="45" t="s">
        <v>273</v>
      </c>
      <c r="J23" s="71" t="s">
        <v>498</v>
      </c>
      <c r="K23" s="38" cm="1">
        <f t="array" ref="K23">stringtoft(J23)</f>
        <v>64.083333333333329</v>
      </c>
      <c r="L23" s="45">
        <v>2</v>
      </c>
      <c r="M23" s="108">
        <f t="shared" si="0"/>
        <v>2</v>
      </c>
      <c r="N23" s="46"/>
      <c r="O23" s="46"/>
      <c r="P23" s="36"/>
    </row>
    <row r="24" spans="1:16" x14ac:dyDescent="0.25">
      <c r="A24" s="16"/>
      <c r="B24" s="37"/>
      <c r="C24" s="77"/>
      <c r="D24" s="45"/>
      <c r="E24" s="44">
        <v>3</v>
      </c>
      <c r="F24" s="44" t="s">
        <v>163</v>
      </c>
      <c r="G24" s="45" t="s">
        <v>268</v>
      </c>
      <c r="H24" s="45">
        <v>4</v>
      </c>
      <c r="I24" s="45" t="s">
        <v>273</v>
      </c>
      <c r="J24" s="71" t="s">
        <v>499</v>
      </c>
      <c r="K24" s="38" cm="1">
        <f t="array" ref="K24">stringtoft(J24)</f>
        <v>49.635416666666664</v>
      </c>
      <c r="L24" s="45">
        <v>2</v>
      </c>
      <c r="M24" s="108">
        <f t="shared" si="0"/>
        <v>2</v>
      </c>
      <c r="N24" s="46"/>
      <c r="O24" s="46"/>
      <c r="P24" s="36"/>
    </row>
    <row r="25" spans="1:16" x14ac:dyDescent="0.25">
      <c r="A25" s="16"/>
      <c r="B25" s="37" t="s">
        <v>269</v>
      </c>
      <c r="C25" s="77" t="s">
        <v>512</v>
      </c>
      <c r="D25" s="45" t="s">
        <v>275</v>
      </c>
      <c r="E25" s="44">
        <v>1</v>
      </c>
      <c r="F25" s="44" t="s">
        <v>163</v>
      </c>
      <c r="G25" s="45" t="s">
        <v>268</v>
      </c>
      <c r="H25" s="45">
        <v>2</v>
      </c>
      <c r="I25" s="45" t="s">
        <v>276</v>
      </c>
      <c r="J25" s="71" t="s">
        <v>500</v>
      </c>
      <c r="K25" s="38" cm="1">
        <f t="array" ref="K25">stringtoft(J25)</f>
        <v>41.098958333333336</v>
      </c>
      <c r="L25" s="45">
        <v>2</v>
      </c>
      <c r="M25" s="108">
        <f t="shared" si="0"/>
        <v>2</v>
      </c>
      <c r="N25" s="46"/>
      <c r="O25" s="46"/>
      <c r="P25" s="36"/>
    </row>
    <row r="26" spans="1:16" x14ac:dyDescent="0.25">
      <c r="A26" s="16"/>
      <c r="B26" s="37"/>
      <c r="C26" s="77"/>
      <c r="D26" s="45"/>
      <c r="E26" s="44">
        <v>2</v>
      </c>
      <c r="F26" s="44" t="s">
        <v>163</v>
      </c>
      <c r="G26" s="45" t="s">
        <v>268</v>
      </c>
      <c r="H26" s="45">
        <v>2</v>
      </c>
      <c r="I26" s="45" t="s">
        <v>276</v>
      </c>
      <c r="J26" s="71" t="s">
        <v>501</v>
      </c>
      <c r="K26" s="38" cm="1">
        <f t="array" ref="K26">stringtoft(J26)</f>
        <v>77.890625</v>
      </c>
      <c r="L26" s="45">
        <v>2</v>
      </c>
      <c r="M26" s="108">
        <f t="shared" si="0"/>
        <v>2</v>
      </c>
      <c r="N26" s="46"/>
      <c r="O26" s="46"/>
      <c r="P26" s="36"/>
    </row>
    <row r="27" spans="1:16" x14ac:dyDescent="0.25">
      <c r="A27" s="16"/>
      <c r="B27" s="37"/>
      <c r="C27" s="77"/>
      <c r="D27" s="45"/>
      <c r="E27" s="44">
        <v>3</v>
      </c>
      <c r="F27" s="44" t="s">
        <v>163</v>
      </c>
      <c r="G27" s="45" t="s">
        <v>268</v>
      </c>
      <c r="H27" s="45">
        <v>2</v>
      </c>
      <c r="I27" s="45" t="s">
        <v>276</v>
      </c>
      <c r="J27" s="71" t="s">
        <v>502</v>
      </c>
      <c r="K27" s="38" cm="1">
        <f t="array" ref="K27">stringtoft(J27)</f>
        <v>77.963541666666671</v>
      </c>
      <c r="L27" s="45">
        <v>2</v>
      </c>
      <c r="M27" s="108">
        <f t="shared" si="0"/>
        <v>2</v>
      </c>
      <c r="N27" s="46"/>
      <c r="O27" s="46"/>
      <c r="P27" s="36"/>
    </row>
    <row r="28" spans="1:16" x14ac:dyDescent="0.25">
      <c r="A28" s="16"/>
      <c r="B28" s="37"/>
      <c r="C28" s="77"/>
      <c r="D28" s="45"/>
      <c r="E28" s="44">
        <v>4</v>
      </c>
      <c r="F28" s="44" t="s">
        <v>163</v>
      </c>
      <c r="G28" s="45" t="s">
        <v>268</v>
      </c>
      <c r="H28" s="45">
        <v>2</v>
      </c>
      <c r="I28" s="45" t="s">
        <v>276</v>
      </c>
      <c r="J28" s="71" t="s">
        <v>503</v>
      </c>
      <c r="K28" s="38" cm="1">
        <f t="array" ref="K28">stringtoft(J28)</f>
        <v>41.869791666666664</v>
      </c>
      <c r="L28" s="45">
        <v>2</v>
      </c>
      <c r="M28" s="108">
        <f t="shared" si="0"/>
        <v>2</v>
      </c>
      <c r="N28" s="46"/>
      <c r="O28" s="46"/>
      <c r="P28" s="36"/>
    </row>
    <row r="29" spans="1:16" x14ac:dyDescent="0.25">
      <c r="A29" s="16"/>
      <c r="B29" s="37" t="s">
        <v>269</v>
      </c>
      <c r="C29" s="77" t="s">
        <v>512</v>
      </c>
      <c r="D29" s="45" t="s">
        <v>277</v>
      </c>
      <c r="E29" s="44">
        <v>1</v>
      </c>
      <c r="F29" s="44" t="s">
        <v>163</v>
      </c>
      <c r="G29" s="45" t="s">
        <v>268</v>
      </c>
      <c r="H29" s="45">
        <v>2</v>
      </c>
      <c r="I29" s="45" t="s">
        <v>276</v>
      </c>
      <c r="J29" s="71" t="s">
        <v>500</v>
      </c>
      <c r="K29" s="38" cm="1">
        <f t="array" ref="K29">stringtoft(J29)</f>
        <v>41.098958333333336</v>
      </c>
      <c r="L29" s="45">
        <v>2</v>
      </c>
      <c r="M29" s="108">
        <f t="shared" si="0"/>
        <v>2</v>
      </c>
      <c r="N29" s="46"/>
      <c r="O29" s="46"/>
      <c r="P29" s="36"/>
    </row>
    <row r="30" spans="1:16" x14ac:dyDescent="0.25">
      <c r="A30" s="16"/>
      <c r="B30" s="37"/>
      <c r="C30" s="77"/>
      <c r="D30" s="45"/>
      <c r="E30" s="44">
        <v>2</v>
      </c>
      <c r="F30" s="44" t="s">
        <v>163</v>
      </c>
      <c r="G30" s="45" t="s">
        <v>268</v>
      </c>
      <c r="H30" s="45">
        <v>2</v>
      </c>
      <c r="I30" s="45" t="s">
        <v>276</v>
      </c>
      <c r="J30" s="71" t="s">
        <v>501</v>
      </c>
      <c r="K30" s="38" cm="1">
        <f t="array" ref="K30">stringtoft(J30)</f>
        <v>77.890625</v>
      </c>
      <c r="L30" s="45">
        <v>2</v>
      </c>
      <c r="M30" s="108">
        <f t="shared" si="0"/>
        <v>2</v>
      </c>
      <c r="N30" s="46"/>
      <c r="O30" s="46"/>
      <c r="P30" s="36"/>
    </row>
    <row r="31" spans="1:16" x14ac:dyDescent="0.25">
      <c r="A31" s="16"/>
      <c r="B31" s="37"/>
      <c r="C31" s="77"/>
      <c r="D31" s="45"/>
      <c r="E31" s="44">
        <v>3</v>
      </c>
      <c r="F31" s="44" t="s">
        <v>163</v>
      </c>
      <c r="G31" s="45" t="s">
        <v>268</v>
      </c>
      <c r="H31" s="45">
        <v>2</v>
      </c>
      <c r="I31" s="45" t="s">
        <v>276</v>
      </c>
      <c r="J31" s="71" t="s">
        <v>502</v>
      </c>
      <c r="K31" s="38" cm="1">
        <f t="array" ref="K31">stringtoft(J31)</f>
        <v>77.963541666666671</v>
      </c>
      <c r="L31" s="45">
        <v>2</v>
      </c>
      <c r="M31" s="108">
        <f t="shared" si="0"/>
        <v>2</v>
      </c>
      <c r="N31" s="46"/>
      <c r="O31" s="46"/>
      <c r="P31" s="36"/>
    </row>
    <row r="32" spans="1:16" x14ac:dyDescent="0.25">
      <c r="A32" s="16"/>
      <c r="B32" s="37"/>
      <c r="C32" s="77"/>
      <c r="D32" s="45"/>
      <c r="E32" s="44">
        <v>4</v>
      </c>
      <c r="F32" s="44" t="s">
        <v>163</v>
      </c>
      <c r="G32" s="45" t="s">
        <v>268</v>
      </c>
      <c r="H32" s="45">
        <v>2</v>
      </c>
      <c r="I32" s="45" t="s">
        <v>276</v>
      </c>
      <c r="J32" s="71" t="s">
        <v>503</v>
      </c>
      <c r="K32" s="38" cm="1">
        <f t="array" ref="K32">stringtoft(J32)</f>
        <v>41.869791666666664</v>
      </c>
      <c r="L32" s="45">
        <v>2</v>
      </c>
      <c r="M32" s="108">
        <f t="shared" si="0"/>
        <v>2</v>
      </c>
      <c r="N32" s="46"/>
      <c r="O32" s="46"/>
      <c r="P32" s="36"/>
    </row>
    <row r="33" spans="1:16" x14ac:dyDescent="0.25">
      <c r="A33" s="16"/>
      <c r="B33" s="41" t="s">
        <v>278</v>
      </c>
      <c r="C33" s="78" t="s">
        <v>513</v>
      </c>
      <c r="D33" s="46" t="s">
        <v>37</v>
      </c>
      <c r="E33" s="47">
        <v>1</v>
      </c>
      <c r="F33" s="44" t="s">
        <v>163</v>
      </c>
      <c r="G33" s="46" t="s">
        <v>268</v>
      </c>
      <c r="H33" s="46"/>
      <c r="I33" s="46"/>
      <c r="J33" s="72" t="s">
        <v>504</v>
      </c>
      <c r="K33" s="38" cm="1">
        <f t="array" ref="K33">stringtoft(J33)</f>
        <v>56.244791666666664</v>
      </c>
      <c r="L33" s="45"/>
      <c r="M33" s="108">
        <f t="shared" si="0"/>
        <v>0</v>
      </c>
      <c r="N33" s="46"/>
      <c r="O33" s="46"/>
      <c r="P33" s="36"/>
    </row>
    <row r="34" spans="1:16" x14ac:dyDescent="0.25">
      <c r="A34" s="16"/>
      <c r="B34" s="41"/>
      <c r="C34" s="78"/>
      <c r="D34" s="46"/>
      <c r="E34" s="47">
        <v>2</v>
      </c>
      <c r="F34" s="44" t="s">
        <v>163</v>
      </c>
      <c r="G34" s="46" t="s">
        <v>268</v>
      </c>
      <c r="H34" s="46"/>
      <c r="I34" s="46"/>
      <c r="J34" s="72" t="s">
        <v>505</v>
      </c>
      <c r="K34" s="38" cm="1">
        <f t="array" ref="K34">stringtoft(J34)</f>
        <v>115.39583333333333</v>
      </c>
      <c r="L34" s="45"/>
      <c r="M34" s="108">
        <f t="shared" si="0"/>
        <v>0</v>
      </c>
      <c r="N34" s="46"/>
      <c r="O34" s="46"/>
      <c r="P34" s="36"/>
    </row>
    <row r="35" spans="1:16" x14ac:dyDescent="0.25">
      <c r="A35" s="16"/>
      <c r="B35" s="41"/>
      <c r="C35" s="78"/>
      <c r="D35" s="46"/>
      <c r="E35" s="47">
        <v>3</v>
      </c>
      <c r="F35" s="44" t="s">
        <v>163</v>
      </c>
      <c r="G35" s="46" t="s">
        <v>268</v>
      </c>
      <c r="H35" s="46"/>
      <c r="I35" s="46"/>
      <c r="J35" s="72" t="s">
        <v>504</v>
      </c>
      <c r="K35" s="38" cm="1">
        <f t="array" ref="K35">stringtoft(J35)</f>
        <v>56.244791666666664</v>
      </c>
      <c r="L35" s="45"/>
      <c r="M35" s="108">
        <f t="shared" si="0"/>
        <v>0</v>
      </c>
      <c r="N35" s="46"/>
      <c r="O35" s="46"/>
      <c r="P35" s="36"/>
    </row>
    <row r="36" spans="1:16" x14ac:dyDescent="0.25">
      <c r="A36" s="16"/>
      <c r="B36" s="41" t="s">
        <v>278</v>
      </c>
      <c r="C36" s="78" t="s">
        <v>513</v>
      </c>
      <c r="D36" s="46" t="s">
        <v>38</v>
      </c>
      <c r="E36" s="47">
        <v>1</v>
      </c>
      <c r="F36" s="44" t="s">
        <v>163</v>
      </c>
      <c r="G36" s="46" t="s">
        <v>268</v>
      </c>
      <c r="H36" s="46"/>
      <c r="I36" s="46"/>
      <c r="J36" s="72" t="s">
        <v>504</v>
      </c>
      <c r="K36" s="38" cm="1">
        <f t="array" ref="K36">stringtoft(J36)</f>
        <v>56.244791666666664</v>
      </c>
      <c r="L36" s="45"/>
      <c r="M36" s="108">
        <f t="shared" si="0"/>
        <v>0</v>
      </c>
      <c r="N36" s="46"/>
      <c r="O36" s="46"/>
      <c r="P36" s="36"/>
    </row>
    <row r="37" spans="1:16" x14ac:dyDescent="0.25">
      <c r="A37" s="16"/>
      <c r="B37" s="41"/>
      <c r="C37" s="78"/>
      <c r="D37" s="46"/>
      <c r="E37" s="47">
        <v>2</v>
      </c>
      <c r="F37" s="44" t="s">
        <v>163</v>
      </c>
      <c r="G37" s="46" t="s">
        <v>268</v>
      </c>
      <c r="H37" s="46"/>
      <c r="I37" s="46"/>
      <c r="J37" s="72" t="s">
        <v>505</v>
      </c>
      <c r="K37" s="38" cm="1">
        <f t="array" ref="K37">stringtoft(J37)</f>
        <v>115.39583333333333</v>
      </c>
      <c r="L37" s="45"/>
      <c r="M37" s="108">
        <f t="shared" si="0"/>
        <v>0</v>
      </c>
      <c r="N37" s="46"/>
      <c r="O37" s="46"/>
      <c r="P37" s="36"/>
    </row>
    <row r="38" spans="1:16" x14ac:dyDescent="0.25">
      <c r="A38" s="16"/>
      <c r="B38" s="41"/>
      <c r="C38" s="78"/>
      <c r="D38" s="46"/>
      <c r="E38" s="47">
        <v>3</v>
      </c>
      <c r="F38" s="44" t="s">
        <v>163</v>
      </c>
      <c r="G38" s="46" t="s">
        <v>268</v>
      </c>
      <c r="H38" s="46"/>
      <c r="I38" s="46"/>
      <c r="J38" s="72" t="s">
        <v>504</v>
      </c>
      <c r="K38" s="38" cm="1">
        <f t="array" ref="K38">stringtoft(J38)</f>
        <v>56.244791666666664</v>
      </c>
      <c r="L38" s="45"/>
      <c r="M38" s="108">
        <f t="shared" si="0"/>
        <v>0</v>
      </c>
      <c r="N38" s="46"/>
      <c r="O38" s="46"/>
      <c r="P38" s="36"/>
    </row>
    <row r="39" spans="1:16" x14ac:dyDescent="0.25">
      <c r="A39" s="16"/>
      <c r="B39" s="41" t="s">
        <v>279</v>
      </c>
      <c r="C39" s="78" t="s">
        <v>514</v>
      </c>
      <c r="D39" s="46" t="s">
        <v>280</v>
      </c>
      <c r="E39" s="47" t="s">
        <v>199</v>
      </c>
      <c r="F39" s="47" t="s">
        <v>160</v>
      </c>
      <c r="G39" s="46" t="s">
        <v>268</v>
      </c>
      <c r="H39" s="46">
        <v>2</v>
      </c>
      <c r="I39" s="46" t="s">
        <v>281</v>
      </c>
      <c r="J39" s="72" t="s">
        <v>162</v>
      </c>
      <c r="K39" s="38" cm="1">
        <f t="array" ref="K39">stringtoft(J39)</f>
        <v>108</v>
      </c>
      <c r="L39" s="46">
        <v>8</v>
      </c>
      <c r="M39" s="108">
        <f t="shared" si="0"/>
        <v>16</v>
      </c>
      <c r="N39" s="46"/>
      <c r="O39" s="46"/>
      <c r="P39" s="36"/>
    </row>
    <row r="40" spans="1:16" x14ac:dyDescent="0.25">
      <c r="A40" s="16"/>
      <c r="B40" s="41" t="s">
        <v>279</v>
      </c>
      <c r="C40" s="78" t="s">
        <v>514</v>
      </c>
      <c r="D40" s="46" t="s">
        <v>282</v>
      </c>
      <c r="E40" s="47" t="s">
        <v>199</v>
      </c>
      <c r="F40" s="47" t="s">
        <v>160</v>
      </c>
      <c r="G40" s="46" t="s">
        <v>268</v>
      </c>
      <c r="H40" s="46">
        <v>2</v>
      </c>
      <c r="I40" s="46" t="s">
        <v>281</v>
      </c>
      <c r="J40" s="72" t="s">
        <v>36</v>
      </c>
      <c r="K40" s="38" cm="1">
        <f t="array" ref="K40">stringtoft(J40)</f>
        <v>100</v>
      </c>
      <c r="L40" s="46">
        <v>3</v>
      </c>
      <c r="M40" s="108">
        <f t="shared" si="0"/>
        <v>6</v>
      </c>
      <c r="N40" s="46"/>
      <c r="O40" s="46"/>
      <c r="P40" s="36"/>
    </row>
    <row r="41" spans="1:16" x14ac:dyDescent="0.25">
      <c r="A41" s="16"/>
      <c r="B41" s="41" t="s">
        <v>279</v>
      </c>
      <c r="C41" s="78" t="s">
        <v>514</v>
      </c>
      <c r="D41" s="46" t="s">
        <v>283</v>
      </c>
      <c r="E41" s="47" t="s">
        <v>199</v>
      </c>
      <c r="F41" s="47" t="s">
        <v>160</v>
      </c>
      <c r="G41" s="46" t="s">
        <v>268</v>
      </c>
      <c r="H41" s="46">
        <v>2</v>
      </c>
      <c r="I41" s="46" t="s">
        <v>281</v>
      </c>
      <c r="J41" s="72" t="s">
        <v>36</v>
      </c>
      <c r="K41" s="38" cm="1">
        <f t="array" ref="K41">stringtoft(J41)</f>
        <v>100</v>
      </c>
      <c r="L41" s="46">
        <v>3</v>
      </c>
      <c r="M41" s="108">
        <f t="shared" si="0"/>
        <v>6</v>
      </c>
      <c r="N41" s="46"/>
      <c r="O41" s="46"/>
      <c r="P41" s="36"/>
    </row>
    <row r="42" spans="1:16" x14ac:dyDescent="0.25">
      <c r="A42" s="16"/>
      <c r="B42" s="41" t="s">
        <v>279</v>
      </c>
      <c r="C42" s="78" t="s">
        <v>514</v>
      </c>
      <c r="D42" s="46" t="s">
        <v>67</v>
      </c>
      <c r="E42" s="47">
        <v>1</v>
      </c>
      <c r="F42" s="47" t="s">
        <v>163</v>
      </c>
      <c r="G42" s="46" t="s">
        <v>268</v>
      </c>
      <c r="H42" s="46">
        <v>2</v>
      </c>
      <c r="I42" s="46" t="s">
        <v>281</v>
      </c>
      <c r="J42" s="72" t="s">
        <v>506</v>
      </c>
      <c r="K42" s="38" cm="1">
        <f t="array" ref="K42">stringtoft(J42)</f>
        <v>96.75</v>
      </c>
      <c r="L42" s="46">
        <v>2</v>
      </c>
      <c r="M42" s="108">
        <f t="shared" si="0"/>
        <v>2</v>
      </c>
      <c r="N42" s="46"/>
      <c r="O42" s="46"/>
      <c r="P42" s="36"/>
    </row>
    <row r="43" spans="1:16" x14ac:dyDescent="0.25">
      <c r="A43" s="16"/>
      <c r="B43" s="41"/>
      <c r="C43" s="78"/>
      <c r="D43" s="46"/>
      <c r="E43" s="47">
        <v>2</v>
      </c>
      <c r="F43" s="47" t="s">
        <v>163</v>
      </c>
      <c r="G43" s="46" t="s">
        <v>268</v>
      </c>
      <c r="H43" s="46">
        <v>2</v>
      </c>
      <c r="I43" s="46" t="s">
        <v>281</v>
      </c>
      <c r="J43" s="72" t="s">
        <v>507</v>
      </c>
      <c r="K43" s="38" cm="1">
        <f t="array" ref="K43">stringtoft(J43)</f>
        <v>56.75</v>
      </c>
      <c r="L43" s="46">
        <v>2</v>
      </c>
      <c r="M43" s="108">
        <f t="shared" si="0"/>
        <v>2</v>
      </c>
      <c r="N43" s="46"/>
      <c r="O43" s="46"/>
      <c r="P43" s="36"/>
    </row>
    <row r="44" spans="1:16" x14ac:dyDescent="0.25">
      <c r="A44" s="16"/>
      <c r="B44" s="41" t="s">
        <v>279</v>
      </c>
      <c r="C44" s="78" t="s">
        <v>514</v>
      </c>
      <c r="D44" s="46" t="s">
        <v>71</v>
      </c>
      <c r="E44" s="47">
        <v>1</v>
      </c>
      <c r="F44" s="47" t="s">
        <v>163</v>
      </c>
      <c r="G44" s="46" t="s">
        <v>268</v>
      </c>
      <c r="H44" s="46">
        <v>2</v>
      </c>
      <c r="I44" s="46" t="s">
        <v>281</v>
      </c>
      <c r="J44" s="72" t="s">
        <v>506</v>
      </c>
      <c r="K44" s="38" cm="1">
        <f t="array" ref="K44">stringtoft(J44)</f>
        <v>96.75</v>
      </c>
      <c r="L44" s="46">
        <v>2</v>
      </c>
      <c r="M44" s="108">
        <f t="shared" si="0"/>
        <v>2</v>
      </c>
      <c r="N44" s="46"/>
      <c r="O44" s="46"/>
      <c r="P44" s="36"/>
    </row>
    <row r="45" spans="1:16" x14ac:dyDescent="0.25">
      <c r="A45" s="16"/>
      <c r="B45" s="41"/>
      <c r="C45" s="78"/>
      <c r="D45" s="46"/>
      <c r="E45" s="47">
        <v>2</v>
      </c>
      <c r="F45" s="47" t="s">
        <v>163</v>
      </c>
      <c r="G45" s="46" t="s">
        <v>268</v>
      </c>
      <c r="H45" s="46">
        <v>2</v>
      </c>
      <c r="I45" s="46" t="s">
        <v>281</v>
      </c>
      <c r="J45" s="72" t="s">
        <v>507</v>
      </c>
      <c r="K45" s="38" cm="1">
        <f t="array" ref="K45">stringtoft(J45)</f>
        <v>56.75</v>
      </c>
      <c r="L45" s="46">
        <v>2</v>
      </c>
      <c r="M45" s="108">
        <f t="shared" si="0"/>
        <v>2</v>
      </c>
      <c r="N45" s="46"/>
      <c r="O45" s="46"/>
      <c r="P45" s="36"/>
    </row>
    <row r="46" spans="1:16" x14ac:dyDescent="0.25">
      <c r="A46" s="16"/>
      <c r="B46" s="41" t="s">
        <v>470</v>
      </c>
      <c r="C46" s="78" t="s">
        <v>515</v>
      </c>
      <c r="D46" s="46" t="s">
        <v>37</v>
      </c>
      <c r="E46" s="47" t="s">
        <v>163</v>
      </c>
      <c r="F46" s="47" t="s">
        <v>163</v>
      </c>
      <c r="G46" s="46" t="s">
        <v>268</v>
      </c>
      <c r="H46" s="46"/>
      <c r="I46" s="46"/>
      <c r="J46" s="72" t="s">
        <v>471</v>
      </c>
      <c r="K46" s="38" cm="1">
        <f t="array" ref="K46">stringtoft(J46)</f>
        <v>106.75</v>
      </c>
      <c r="L46" s="46"/>
      <c r="M46" s="108">
        <f t="shared" si="0"/>
        <v>0</v>
      </c>
      <c r="N46" s="46"/>
      <c r="O46" s="46"/>
      <c r="P46" s="36"/>
    </row>
    <row r="47" spans="1:16" x14ac:dyDescent="0.25">
      <c r="A47" s="16"/>
      <c r="B47" s="41" t="s">
        <v>470</v>
      </c>
      <c r="C47" s="78" t="s">
        <v>515</v>
      </c>
      <c r="D47" s="46" t="s">
        <v>38</v>
      </c>
      <c r="E47" s="47" t="s">
        <v>163</v>
      </c>
      <c r="F47" s="47" t="s">
        <v>163</v>
      </c>
      <c r="G47" s="46" t="s">
        <v>268</v>
      </c>
      <c r="H47" s="46"/>
      <c r="I47" s="46"/>
      <c r="J47" s="72" t="s">
        <v>471</v>
      </c>
      <c r="K47" s="38" cm="1">
        <f t="array" ref="K47">stringtoft(J47)</f>
        <v>106.75</v>
      </c>
      <c r="L47" s="46"/>
      <c r="M47" s="108">
        <f t="shared" si="0"/>
        <v>0</v>
      </c>
      <c r="N47" s="46"/>
      <c r="O47" s="46"/>
      <c r="P47" s="36"/>
    </row>
    <row r="48" spans="1:16" x14ac:dyDescent="0.25">
      <c r="A48" s="16"/>
      <c r="B48" s="41" t="s">
        <v>284</v>
      </c>
      <c r="C48" s="78" t="s">
        <v>516</v>
      </c>
      <c r="D48" s="46" t="s">
        <v>472</v>
      </c>
      <c r="E48" s="47" t="s">
        <v>240</v>
      </c>
      <c r="F48" s="47" t="s">
        <v>161</v>
      </c>
      <c r="G48" s="46" t="s">
        <v>268</v>
      </c>
      <c r="H48" s="46">
        <v>4</v>
      </c>
      <c r="I48" s="46" t="s">
        <v>474</v>
      </c>
      <c r="J48" s="72" t="s">
        <v>286</v>
      </c>
      <c r="K48" s="38" cm="1">
        <f t="array" ref="K48">stringtoft(J48)</f>
        <v>75</v>
      </c>
      <c r="L48" s="46"/>
      <c r="M48" s="108">
        <f t="shared" si="0"/>
        <v>0</v>
      </c>
      <c r="N48" s="46"/>
      <c r="O48" s="46"/>
      <c r="P48" s="36"/>
    </row>
    <row r="49" spans="1:16" x14ac:dyDescent="0.25">
      <c r="A49" s="16"/>
      <c r="B49" s="41" t="s">
        <v>284</v>
      </c>
      <c r="C49" s="78" t="s">
        <v>516</v>
      </c>
      <c r="D49" s="46" t="s">
        <v>287</v>
      </c>
      <c r="E49" s="47" t="s">
        <v>199</v>
      </c>
      <c r="F49" s="47" t="s">
        <v>160</v>
      </c>
      <c r="G49" s="46" t="s">
        <v>268</v>
      </c>
      <c r="H49" s="46">
        <v>2</v>
      </c>
      <c r="I49" s="46" t="s">
        <v>473</v>
      </c>
      <c r="J49" s="72" t="s">
        <v>288</v>
      </c>
      <c r="K49" s="38" cm="1">
        <f t="array" ref="K49">stringtoft(J49)</f>
        <v>100</v>
      </c>
      <c r="L49" s="46"/>
      <c r="M49" s="108">
        <f t="shared" si="0"/>
        <v>0</v>
      </c>
      <c r="N49" s="46"/>
      <c r="O49" s="46"/>
      <c r="P49" s="36"/>
    </row>
    <row r="50" spans="1:16" x14ac:dyDescent="0.25">
      <c r="A50" s="16"/>
      <c r="B50" s="41" t="s">
        <v>284</v>
      </c>
      <c r="C50" s="78" t="s">
        <v>516</v>
      </c>
      <c r="D50" s="46" t="s">
        <v>297</v>
      </c>
      <c r="E50" s="47" t="s">
        <v>199</v>
      </c>
      <c r="F50" s="47" t="s">
        <v>160</v>
      </c>
      <c r="G50" s="46" t="s">
        <v>268</v>
      </c>
      <c r="H50" s="46">
        <v>2</v>
      </c>
      <c r="I50" s="46" t="s">
        <v>289</v>
      </c>
      <c r="J50" s="72" t="s">
        <v>288</v>
      </c>
      <c r="K50" s="38" cm="1">
        <f t="array" ref="K50">stringtoft(J50)</f>
        <v>100</v>
      </c>
      <c r="L50" s="46">
        <v>4</v>
      </c>
      <c r="M50" s="108">
        <f t="shared" si="0"/>
        <v>8</v>
      </c>
      <c r="N50" s="46"/>
      <c r="O50" s="46"/>
      <c r="P50" s="36"/>
    </row>
    <row r="51" spans="1:16" x14ac:dyDescent="0.25">
      <c r="A51" s="16"/>
      <c r="B51" s="41"/>
      <c r="C51" s="78"/>
      <c r="D51" s="46"/>
      <c r="E51" s="47">
        <v>3</v>
      </c>
      <c r="F51" s="47" t="s">
        <v>163</v>
      </c>
      <c r="G51" s="46" t="s">
        <v>268</v>
      </c>
      <c r="H51" s="46">
        <v>2</v>
      </c>
      <c r="I51" s="46" t="s">
        <v>289</v>
      </c>
      <c r="J51" s="72" t="s">
        <v>290</v>
      </c>
      <c r="K51" s="38" cm="1">
        <f t="array" ref="K51">stringtoft(J51)</f>
        <v>57</v>
      </c>
      <c r="L51" s="46">
        <v>4</v>
      </c>
      <c r="M51" s="108">
        <f t="shared" si="0"/>
        <v>4</v>
      </c>
      <c r="N51" s="46"/>
      <c r="O51" s="46"/>
      <c r="P51" s="36"/>
    </row>
    <row r="52" spans="1:16" x14ac:dyDescent="0.25">
      <c r="A52" s="16"/>
      <c r="B52" s="41"/>
      <c r="C52" s="78"/>
      <c r="D52" s="46"/>
      <c r="E52" s="47">
        <v>4</v>
      </c>
      <c r="F52" s="47" t="s">
        <v>163</v>
      </c>
      <c r="G52" s="46" t="s">
        <v>22</v>
      </c>
      <c r="H52" s="46">
        <v>1</v>
      </c>
      <c r="I52" s="46" t="s">
        <v>475</v>
      </c>
      <c r="J52" s="72" t="s">
        <v>291</v>
      </c>
      <c r="K52" s="38" cm="1">
        <f t="array" ref="K52">stringtoft(J52)</f>
        <v>128</v>
      </c>
      <c r="L52" s="46">
        <v>4</v>
      </c>
      <c r="M52" s="108">
        <f t="shared" si="0"/>
        <v>4</v>
      </c>
      <c r="N52" s="46"/>
      <c r="O52" s="46"/>
      <c r="P52" s="36"/>
    </row>
    <row r="53" spans="1:16" x14ac:dyDescent="0.25">
      <c r="A53" s="16"/>
      <c r="B53" s="41"/>
      <c r="C53" s="78"/>
      <c r="D53" s="46"/>
      <c r="E53" s="47">
        <v>5</v>
      </c>
      <c r="F53" s="47" t="s">
        <v>163</v>
      </c>
      <c r="G53" s="46" t="s">
        <v>22</v>
      </c>
      <c r="H53" s="46">
        <v>1</v>
      </c>
      <c r="I53" s="46" t="s">
        <v>475</v>
      </c>
      <c r="J53" s="72" t="s">
        <v>292</v>
      </c>
      <c r="K53" s="38" cm="1">
        <f t="array" ref="K53">stringtoft(J53)</f>
        <v>140</v>
      </c>
      <c r="L53" s="46">
        <v>4</v>
      </c>
      <c r="M53" s="108">
        <f t="shared" si="0"/>
        <v>4</v>
      </c>
      <c r="N53" s="46"/>
      <c r="O53" s="46"/>
      <c r="P53" s="36"/>
    </row>
    <row r="54" spans="1:16" x14ac:dyDescent="0.25">
      <c r="A54" s="16"/>
      <c r="B54" s="41"/>
      <c r="C54" s="78"/>
      <c r="D54" s="46"/>
      <c r="E54" s="47">
        <v>6</v>
      </c>
      <c r="F54" s="47" t="s">
        <v>163</v>
      </c>
      <c r="G54" s="46" t="s">
        <v>22</v>
      </c>
      <c r="H54" s="46">
        <v>1</v>
      </c>
      <c r="I54" s="46" t="s">
        <v>475</v>
      </c>
      <c r="J54" s="72" t="s">
        <v>293</v>
      </c>
      <c r="K54" s="38" cm="1">
        <f t="array" ref="K54">stringtoft(J54)</f>
        <v>156</v>
      </c>
      <c r="L54" s="46">
        <v>4</v>
      </c>
      <c r="M54" s="108">
        <f t="shared" si="0"/>
        <v>4</v>
      </c>
      <c r="N54" s="46"/>
      <c r="O54" s="46"/>
      <c r="P54" s="36"/>
    </row>
    <row r="55" spans="1:16" x14ac:dyDescent="0.25">
      <c r="A55" s="16"/>
      <c r="B55" s="41"/>
      <c r="C55" s="78"/>
      <c r="D55" s="46"/>
      <c r="E55" s="47" t="s">
        <v>476</v>
      </c>
      <c r="F55" s="47" t="s">
        <v>160</v>
      </c>
      <c r="G55" s="46" t="s">
        <v>268</v>
      </c>
      <c r="H55" s="46">
        <v>2</v>
      </c>
      <c r="I55" s="46" t="s">
        <v>281</v>
      </c>
      <c r="J55" s="72" t="s">
        <v>288</v>
      </c>
      <c r="K55" s="38" cm="1">
        <f t="array" ref="K55">stringtoft(J55)</f>
        <v>100</v>
      </c>
      <c r="L55" s="46">
        <v>4</v>
      </c>
      <c r="M55" s="108">
        <f t="shared" si="0"/>
        <v>8</v>
      </c>
      <c r="N55" s="46"/>
      <c r="O55" s="46"/>
      <c r="P55" s="36"/>
    </row>
    <row r="56" spans="1:16" x14ac:dyDescent="0.25">
      <c r="A56" s="16"/>
      <c r="B56" s="41"/>
      <c r="C56" s="78"/>
      <c r="D56" s="46"/>
      <c r="E56" s="47">
        <v>9</v>
      </c>
      <c r="F56" s="47" t="s">
        <v>163</v>
      </c>
      <c r="G56" s="46" t="s">
        <v>22</v>
      </c>
      <c r="H56" s="46">
        <v>1</v>
      </c>
      <c r="I56" s="46" t="s">
        <v>477</v>
      </c>
      <c r="J56" s="72" t="s">
        <v>294</v>
      </c>
      <c r="K56" s="38" cm="1">
        <f t="array" ref="K56">stringtoft(J56)</f>
        <v>131</v>
      </c>
      <c r="L56" s="46">
        <v>4</v>
      </c>
      <c r="M56" s="108">
        <f t="shared" si="0"/>
        <v>4</v>
      </c>
      <c r="N56" s="46"/>
      <c r="O56" s="46"/>
      <c r="P56" s="36"/>
    </row>
    <row r="57" spans="1:16" x14ac:dyDescent="0.25">
      <c r="A57" s="16"/>
      <c r="B57" s="41"/>
      <c r="C57" s="78"/>
      <c r="D57" s="46"/>
      <c r="E57" s="47">
        <v>10</v>
      </c>
      <c r="F57" s="47" t="s">
        <v>163</v>
      </c>
      <c r="G57" s="46" t="s">
        <v>22</v>
      </c>
      <c r="H57" s="46">
        <v>1</v>
      </c>
      <c r="I57" s="46" t="s">
        <v>477</v>
      </c>
      <c r="J57" s="72" t="s">
        <v>295</v>
      </c>
      <c r="K57" s="38" cm="1">
        <f t="array" ref="K57">stringtoft(J57)</f>
        <v>120</v>
      </c>
      <c r="L57" s="46">
        <v>4</v>
      </c>
      <c r="M57" s="108">
        <f t="shared" si="0"/>
        <v>4</v>
      </c>
      <c r="N57" s="46"/>
      <c r="O57" s="46"/>
      <c r="P57" s="36"/>
    </row>
    <row r="58" spans="1:16" x14ac:dyDescent="0.25">
      <c r="A58" s="16"/>
      <c r="B58" s="41"/>
      <c r="C58" s="78"/>
      <c r="D58" s="46"/>
      <c r="E58" s="47" t="s">
        <v>299</v>
      </c>
      <c r="F58" s="47" t="s">
        <v>175</v>
      </c>
      <c r="G58" s="46" t="s">
        <v>268</v>
      </c>
      <c r="H58" s="46">
        <v>2</v>
      </c>
      <c r="I58" s="46" t="s">
        <v>281</v>
      </c>
      <c r="J58" s="72" t="s">
        <v>296</v>
      </c>
      <c r="K58" s="38" cm="1">
        <f t="array" ref="K58">stringtoft(J58)</f>
        <v>95</v>
      </c>
      <c r="L58" s="46">
        <v>4</v>
      </c>
      <c r="M58" s="108">
        <f t="shared" si="0"/>
        <v>36</v>
      </c>
      <c r="N58" s="46"/>
      <c r="O58" s="46"/>
      <c r="P58" s="36"/>
    </row>
    <row r="59" spans="1:16" x14ac:dyDescent="0.25">
      <c r="A59" s="16"/>
      <c r="B59" s="41"/>
      <c r="C59" s="78"/>
      <c r="D59" s="46"/>
      <c r="E59" s="47">
        <v>20</v>
      </c>
      <c r="F59" s="47" t="s">
        <v>163</v>
      </c>
      <c r="G59" s="46" t="s">
        <v>268</v>
      </c>
      <c r="H59" s="46">
        <v>2</v>
      </c>
      <c r="I59" s="46" t="s">
        <v>281</v>
      </c>
      <c r="J59" s="72" t="s">
        <v>508</v>
      </c>
      <c r="K59" s="38" cm="1">
        <f t="array" ref="K59">stringtoft(J59)</f>
        <v>95.125</v>
      </c>
      <c r="L59" s="46">
        <v>4</v>
      </c>
      <c r="M59" s="108">
        <f t="shared" si="0"/>
        <v>4</v>
      </c>
      <c r="N59" s="46"/>
      <c r="O59" s="46"/>
      <c r="P59" s="36"/>
    </row>
    <row r="60" spans="1:16" x14ac:dyDescent="0.25">
      <c r="A60" s="16"/>
      <c r="B60" s="41"/>
      <c r="C60" s="78"/>
      <c r="D60" s="46"/>
      <c r="E60" s="47">
        <v>21</v>
      </c>
      <c r="F60" s="47" t="s">
        <v>163</v>
      </c>
      <c r="G60" s="46" t="s">
        <v>268</v>
      </c>
      <c r="H60" s="46">
        <v>2</v>
      </c>
      <c r="I60" s="46" t="s">
        <v>281</v>
      </c>
      <c r="J60" s="72" t="s">
        <v>509</v>
      </c>
      <c r="K60" s="38" cm="1">
        <f t="array" ref="K60">stringtoft(J60)</f>
        <v>80.401041666666671</v>
      </c>
      <c r="L60" s="46">
        <v>4</v>
      </c>
      <c r="M60" s="108">
        <f t="shared" si="0"/>
        <v>4</v>
      </c>
      <c r="N60" s="46"/>
      <c r="O60" s="46"/>
      <c r="P60" s="36"/>
    </row>
    <row r="61" spans="1:16" x14ac:dyDescent="0.25">
      <c r="A61" s="16"/>
      <c r="B61" s="41"/>
      <c r="C61" s="78"/>
      <c r="D61" s="46"/>
      <c r="E61" s="47">
        <v>22</v>
      </c>
      <c r="F61" s="47" t="s">
        <v>163</v>
      </c>
      <c r="G61" s="46" t="s">
        <v>268</v>
      </c>
      <c r="H61" s="46">
        <v>2</v>
      </c>
      <c r="I61" s="46" t="s">
        <v>281</v>
      </c>
      <c r="J61" s="72" t="s">
        <v>510</v>
      </c>
      <c r="K61" s="38" cm="1">
        <f t="array" ref="K61">stringtoft(J61)</f>
        <v>101.08333333333333</v>
      </c>
      <c r="L61" s="46">
        <v>4</v>
      </c>
      <c r="M61" s="108">
        <f t="shared" si="0"/>
        <v>4</v>
      </c>
      <c r="N61" s="46"/>
      <c r="O61" s="46"/>
      <c r="P61" s="36"/>
    </row>
    <row r="62" spans="1:16" x14ac:dyDescent="0.25">
      <c r="A62" s="16"/>
      <c r="B62" s="41" t="s">
        <v>284</v>
      </c>
      <c r="C62" s="78" t="s">
        <v>516</v>
      </c>
      <c r="D62" s="46" t="s">
        <v>298</v>
      </c>
      <c r="E62" s="47">
        <v>1</v>
      </c>
      <c r="F62" s="47" t="s">
        <v>163</v>
      </c>
      <c r="G62" s="46" t="s">
        <v>268</v>
      </c>
      <c r="H62" s="46">
        <v>2</v>
      </c>
      <c r="I62" s="46" t="s">
        <v>281</v>
      </c>
      <c r="J62" s="72" t="s">
        <v>36</v>
      </c>
      <c r="K62" s="38" cm="1">
        <f t="array" ref="K62">stringtoft(J62)</f>
        <v>100</v>
      </c>
      <c r="L62" s="46">
        <v>4</v>
      </c>
      <c r="M62" s="108">
        <f t="shared" si="0"/>
        <v>4</v>
      </c>
      <c r="N62" s="49"/>
      <c r="O62" s="46"/>
      <c r="P62" s="36"/>
    </row>
    <row r="63" spans="1:16" x14ac:dyDescent="0.25">
      <c r="A63" s="16"/>
      <c r="B63" s="41"/>
      <c r="C63" s="78"/>
      <c r="D63" s="46"/>
      <c r="E63" s="47">
        <v>2</v>
      </c>
      <c r="F63" s="47" t="s">
        <v>163</v>
      </c>
      <c r="G63" s="46" t="s">
        <v>268</v>
      </c>
      <c r="H63" s="46">
        <v>2</v>
      </c>
      <c r="I63" s="46" t="s">
        <v>281</v>
      </c>
      <c r="J63" s="72" t="s">
        <v>23</v>
      </c>
      <c r="K63" s="38" cm="1">
        <f t="array" ref="K63">stringtoft(J63)</f>
        <v>90</v>
      </c>
      <c r="L63" s="46">
        <v>4</v>
      </c>
      <c r="M63" s="108">
        <f t="shared" si="0"/>
        <v>4</v>
      </c>
      <c r="N63" s="46"/>
      <c r="O63" s="46"/>
      <c r="P63" s="36"/>
    </row>
    <row r="64" spans="1:16" x14ac:dyDescent="0.25">
      <c r="A64" s="16"/>
      <c r="B64" s="41"/>
      <c r="C64" s="78"/>
      <c r="D64" s="46"/>
      <c r="E64" s="47">
        <v>3</v>
      </c>
      <c r="F64" s="47" t="s">
        <v>163</v>
      </c>
      <c r="G64" s="46" t="s">
        <v>268</v>
      </c>
      <c r="H64" s="46">
        <v>2</v>
      </c>
      <c r="I64" s="46" t="s">
        <v>281</v>
      </c>
      <c r="J64" s="72" t="s">
        <v>300</v>
      </c>
      <c r="K64" s="38" cm="1">
        <f t="array" ref="K64">stringtoft(J64)</f>
        <v>75</v>
      </c>
      <c r="L64" s="46">
        <v>4</v>
      </c>
      <c r="M64" s="108">
        <f t="shared" si="0"/>
        <v>4</v>
      </c>
      <c r="N64" s="46"/>
      <c r="O64" s="46"/>
      <c r="P64" s="36"/>
    </row>
    <row r="65" spans="1:16" x14ac:dyDescent="0.25">
      <c r="A65" s="16"/>
      <c r="B65" s="41"/>
      <c r="C65" s="78"/>
      <c r="D65" s="46"/>
      <c r="E65" s="47">
        <v>4</v>
      </c>
      <c r="F65" s="47" t="s">
        <v>163</v>
      </c>
      <c r="G65" s="46" t="s">
        <v>268</v>
      </c>
      <c r="H65" s="46">
        <v>2</v>
      </c>
      <c r="I65" s="46" t="s">
        <v>281</v>
      </c>
      <c r="J65" s="72" t="s">
        <v>47</v>
      </c>
      <c r="K65" s="38" cm="1">
        <f t="array" ref="K65">stringtoft(J65)</f>
        <v>95</v>
      </c>
      <c r="L65" s="46">
        <v>4</v>
      </c>
      <c r="M65" s="108">
        <f t="shared" si="0"/>
        <v>4</v>
      </c>
      <c r="N65" s="46"/>
      <c r="O65" s="46"/>
      <c r="P65" s="36"/>
    </row>
    <row r="66" spans="1:16" x14ac:dyDescent="0.25">
      <c r="A66" s="16"/>
      <c r="B66" s="41"/>
      <c r="C66" s="78"/>
      <c r="D66" s="46"/>
      <c r="E66" s="47">
        <v>5</v>
      </c>
      <c r="F66" s="47" t="s">
        <v>163</v>
      </c>
      <c r="G66" s="46" t="s">
        <v>22</v>
      </c>
      <c r="H66" s="46">
        <v>1</v>
      </c>
      <c r="I66" s="46" t="s">
        <v>477</v>
      </c>
      <c r="J66" s="72" t="s">
        <v>301</v>
      </c>
      <c r="K66" s="38" cm="1">
        <f t="array" ref="K66">stringtoft(J66)</f>
        <v>155</v>
      </c>
      <c r="L66" s="46">
        <v>4</v>
      </c>
      <c r="M66" s="108">
        <f t="shared" si="0"/>
        <v>4</v>
      </c>
      <c r="N66" s="46"/>
      <c r="O66" s="46"/>
      <c r="P66" s="36"/>
    </row>
    <row r="67" spans="1:16" x14ac:dyDescent="0.25">
      <c r="A67" s="16"/>
      <c r="B67" s="41"/>
      <c r="C67" s="78"/>
      <c r="D67" s="46"/>
      <c r="E67" s="47">
        <v>6</v>
      </c>
      <c r="F67" s="47" t="s">
        <v>163</v>
      </c>
      <c r="G67" s="46" t="s">
        <v>268</v>
      </c>
      <c r="H67" s="46">
        <v>2</v>
      </c>
      <c r="I67" s="46" t="s">
        <v>281</v>
      </c>
      <c r="J67" s="72" t="s">
        <v>23</v>
      </c>
      <c r="K67" s="38" cm="1">
        <f t="array" ref="K67">stringtoft(J67)</f>
        <v>90</v>
      </c>
      <c r="L67" s="46">
        <v>4</v>
      </c>
      <c r="M67" s="108">
        <f t="shared" si="0"/>
        <v>4</v>
      </c>
      <c r="N67" s="46"/>
      <c r="O67" s="46"/>
      <c r="P67" s="36"/>
    </row>
    <row r="68" spans="1:16" x14ac:dyDescent="0.25">
      <c r="B68" s="41"/>
      <c r="C68" s="78"/>
      <c r="D68" s="46"/>
      <c r="E68" s="47">
        <v>7</v>
      </c>
      <c r="F68" s="47" t="s">
        <v>163</v>
      </c>
      <c r="G68" s="46" t="s">
        <v>268</v>
      </c>
      <c r="H68" s="46">
        <v>2</v>
      </c>
      <c r="I68" s="46" t="s">
        <v>281</v>
      </c>
      <c r="J68" s="72" t="s">
        <v>60</v>
      </c>
      <c r="K68" s="38" cm="1">
        <f t="array" ref="K68">stringtoft(J68)</f>
        <v>85</v>
      </c>
      <c r="L68" s="46">
        <v>4</v>
      </c>
      <c r="M68" s="108">
        <f t="shared" ref="M68:M84" si="1">F68*L68</f>
        <v>4</v>
      </c>
      <c r="N68" s="46"/>
      <c r="O68" s="46"/>
      <c r="P68" s="36"/>
    </row>
    <row r="69" spans="1:16" x14ac:dyDescent="0.25">
      <c r="B69" s="41"/>
      <c r="C69" s="78"/>
      <c r="D69" s="46"/>
      <c r="E69" s="47">
        <v>8</v>
      </c>
      <c r="F69" s="47" t="s">
        <v>163</v>
      </c>
      <c r="G69" s="46" t="s">
        <v>22</v>
      </c>
      <c r="H69" s="46">
        <v>1</v>
      </c>
      <c r="I69" s="46" t="s">
        <v>477</v>
      </c>
      <c r="J69" s="72" t="s">
        <v>87</v>
      </c>
      <c r="K69" s="38" cm="1">
        <f t="array" ref="K69">stringtoft(J69)</f>
        <v>120</v>
      </c>
      <c r="L69" s="46">
        <v>4</v>
      </c>
      <c r="M69" s="108">
        <f t="shared" si="1"/>
        <v>4</v>
      </c>
      <c r="N69" s="46"/>
      <c r="O69" s="46"/>
      <c r="P69" s="36"/>
    </row>
    <row r="70" spans="1:16" x14ac:dyDescent="0.25">
      <c r="B70" s="41"/>
      <c r="C70" s="78"/>
      <c r="D70" s="46"/>
      <c r="E70" s="47" t="s">
        <v>258</v>
      </c>
      <c r="F70" s="47" t="s">
        <v>160</v>
      </c>
      <c r="G70" s="46" t="s">
        <v>268</v>
      </c>
      <c r="H70" s="46">
        <v>2</v>
      </c>
      <c r="I70" s="46" t="s">
        <v>281</v>
      </c>
      <c r="J70" s="72" t="s">
        <v>60</v>
      </c>
      <c r="K70" s="38" cm="1">
        <f t="array" ref="K70">stringtoft(J70)</f>
        <v>85</v>
      </c>
      <c r="L70" s="46">
        <v>4</v>
      </c>
      <c r="M70" s="108">
        <f t="shared" si="1"/>
        <v>8</v>
      </c>
      <c r="N70" s="46"/>
      <c r="O70" s="46"/>
      <c r="P70" s="36"/>
    </row>
    <row r="71" spans="1:16" x14ac:dyDescent="0.25">
      <c r="A71" s="16"/>
      <c r="B71" s="41"/>
      <c r="C71" s="78"/>
      <c r="D71" s="46"/>
      <c r="E71" s="47" t="s">
        <v>302</v>
      </c>
      <c r="F71" s="47" t="s">
        <v>208</v>
      </c>
      <c r="G71" s="46" t="s">
        <v>268</v>
      </c>
      <c r="H71" s="46">
        <v>2</v>
      </c>
      <c r="I71" s="46" t="s">
        <v>281</v>
      </c>
      <c r="J71" s="72" t="s">
        <v>36</v>
      </c>
      <c r="K71" s="38" cm="1">
        <f t="array" ref="K71">stringtoft(J71)</f>
        <v>100</v>
      </c>
      <c r="L71" s="46">
        <v>4</v>
      </c>
      <c r="M71" s="108">
        <f t="shared" si="1"/>
        <v>24</v>
      </c>
      <c r="N71" s="46"/>
      <c r="O71" s="46"/>
      <c r="P71" s="36"/>
    </row>
    <row r="72" spans="1:16" x14ac:dyDescent="0.25">
      <c r="A72" s="16"/>
      <c r="B72" s="41"/>
      <c r="C72" s="78"/>
      <c r="D72" s="46"/>
      <c r="E72" s="47" t="s">
        <v>181</v>
      </c>
      <c r="F72" s="47" t="s">
        <v>160</v>
      </c>
      <c r="G72" s="46" t="s">
        <v>268</v>
      </c>
      <c r="H72" s="46">
        <v>2</v>
      </c>
      <c r="I72" s="46" t="s">
        <v>281</v>
      </c>
      <c r="J72" s="72" t="s">
        <v>53</v>
      </c>
      <c r="K72" s="38" cm="1">
        <f t="array" ref="K72">stringtoft(J72)</f>
        <v>70</v>
      </c>
      <c r="L72" s="46">
        <v>4</v>
      </c>
      <c r="M72" s="108">
        <f t="shared" si="1"/>
        <v>8</v>
      </c>
      <c r="N72" s="46"/>
      <c r="O72" s="46"/>
      <c r="P72" s="36"/>
    </row>
    <row r="73" spans="1:16" x14ac:dyDescent="0.25">
      <c r="A73" s="16"/>
      <c r="B73" s="41"/>
      <c r="C73" s="78"/>
      <c r="D73" s="46"/>
      <c r="E73" s="47" t="s">
        <v>182</v>
      </c>
      <c r="F73" s="47" t="s">
        <v>163</v>
      </c>
      <c r="G73" s="46" t="s">
        <v>22</v>
      </c>
      <c r="H73" s="46">
        <v>1</v>
      </c>
      <c r="I73" s="46" t="s">
        <v>478</v>
      </c>
      <c r="J73" s="72" t="s">
        <v>303</v>
      </c>
      <c r="K73" s="38" cm="1">
        <f t="array" ref="K73">stringtoft(J73)</f>
        <v>292.5</v>
      </c>
      <c r="L73" s="46">
        <v>4</v>
      </c>
      <c r="M73" s="108">
        <f t="shared" si="1"/>
        <v>4</v>
      </c>
      <c r="N73" s="46"/>
      <c r="O73" s="46"/>
      <c r="P73" s="36"/>
    </row>
    <row r="74" spans="1:16" x14ac:dyDescent="0.25">
      <c r="A74" s="16"/>
      <c r="B74" s="41"/>
      <c r="C74" s="78"/>
      <c r="D74" s="46"/>
      <c r="E74" s="47" t="s">
        <v>190</v>
      </c>
      <c r="F74" s="47" t="s">
        <v>163</v>
      </c>
      <c r="G74" s="46" t="s">
        <v>22</v>
      </c>
      <c r="H74" s="46">
        <v>1</v>
      </c>
      <c r="I74" s="46" t="s">
        <v>478</v>
      </c>
      <c r="J74" s="72" t="s">
        <v>60</v>
      </c>
      <c r="K74" s="38" cm="1">
        <f t="array" ref="K74">stringtoft(J74)</f>
        <v>85</v>
      </c>
      <c r="L74" s="46">
        <v>4</v>
      </c>
      <c r="M74" s="108">
        <f t="shared" si="1"/>
        <v>4</v>
      </c>
      <c r="N74" s="46"/>
      <c r="O74" s="46"/>
      <c r="P74" s="36"/>
    </row>
    <row r="75" spans="1:16" x14ac:dyDescent="0.25">
      <c r="A75" s="16"/>
      <c r="B75" s="41"/>
      <c r="C75" s="78"/>
      <c r="D75" s="46"/>
      <c r="E75" s="47" t="s">
        <v>191</v>
      </c>
      <c r="F75" s="47" t="s">
        <v>163</v>
      </c>
      <c r="G75" s="46" t="s">
        <v>22</v>
      </c>
      <c r="H75" s="46">
        <v>1</v>
      </c>
      <c r="I75" s="46" t="s">
        <v>478</v>
      </c>
      <c r="J75" s="72" t="s">
        <v>304</v>
      </c>
      <c r="K75" s="38" cm="1">
        <f t="array" ref="K75">stringtoft(J75)</f>
        <v>151.5</v>
      </c>
      <c r="L75" s="46">
        <v>4</v>
      </c>
      <c r="M75" s="108">
        <f t="shared" si="1"/>
        <v>4</v>
      </c>
      <c r="N75" s="46"/>
      <c r="O75" s="46"/>
      <c r="P75" s="36"/>
    </row>
    <row r="76" spans="1:16" x14ac:dyDescent="0.25">
      <c r="A76" s="16"/>
      <c r="B76" s="41"/>
      <c r="C76" s="78"/>
      <c r="D76" s="46"/>
      <c r="E76" s="47" t="s">
        <v>192</v>
      </c>
      <c r="F76" s="47" t="s">
        <v>163</v>
      </c>
      <c r="G76" s="46" t="s">
        <v>268</v>
      </c>
      <c r="H76" s="46">
        <v>2</v>
      </c>
      <c r="I76" s="46" t="s">
        <v>281</v>
      </c>
      <c r="J76" s="72" t="s">
        <v>305</v>
      </c>
      <c r="K76" s="38" cm="1">
        <f t="array" ref="K76">stringtoft(J76)</f>
        <v>86</v>
      </c>
      <c r="L76" s="46">
        <v>4</v>
      </c>
      <c r="M76" s="108">
        <f t="shared" si="1"/>
        <v>4</v>
      </c>
      <c r="N76" s="46"/>
      <c r="O76" s="46"/>
      <c r="P76" s="36"/>
    </row>
    <row r="77" spans="1:16" x14ac:dyDescent="0.25">
      <c r="A77" s="16"/>
      <c r="B77" s="41"/>
      <c r="C77" s="78"/>
      <c r="D77" s="46"/>
      <c r="E77" s="47" t="s">
        <v>193</v>
      </c>
      <c r="F77" s="47" t="s">
        <v>163</v>
      </c>
      <c r="G77" s="46" t="s">
        <v>268</v>
      </c>
      <c r="H77" s="46">
        <v>2</v>
      </c>
      <c r="I77" s="46" t="s">
        <v>281</v>
      </c>
      <c r="J77" s="72" t="s">
        <v>47</v>
      </c>
      <c r="K77" s="38" cm="1">
        <f t="array" ref="K77">stringtoft(J77)</f>
        <v>95</v>
      </c>
      <c r="L77" s="46">
        <v>4</v>
      </c>
      <c r="M77" s="108">
        <f t="shared" si="1"/>
        <v>4</v>
      </c>
      <c r="N77" s="46"/>
      <c r="O77" s="46"/>
      <c r="P77" s="36"/>
    </row>
    <row r="78" spans="1:16" x14ac:dyDescent="0.25">
      <c r="A78" s="16"/>
      <c r="B78" s="41"/>
      <c r="C78" s="78"/>
      <c r="D78" s="46"/>
      <c r="E78" s="47" t="s">
        <v>306</v>
      </c>
      <c r="F78" s="47" t="s">
        <v>160</v>
      </c>
      <c r="G78" s="46" t="s">
        <v>268</v>
      </c>
      <c r="H78" s="46">
        <v>2</v>
      </c>
      <c r="I78" s="46" t="s">
        <v>281</v>
      </c>
      <c r="J78" s="72" t="s">
        <v>36</v>
      </c>
      <c r="K78" s="38" cm="1">
        <f t="array" ref="K78">stringtoft(J78)</f>
        <v>100</v>
      </c>
      <c r="L78" s="46">
        <v>4</v>
      </c>
      <c r="M78" s="108">
        <f t="shared" si="1"/>
        <v>8</v>
      </c>
      <c r="N78" s="46"/>
      <c r="O78" s="46"/>
      <c r="P78" s="36"/>
    </row>
    <row r="79" spans="1:16" x14ac:dyDescent="0.25">
      <c r="A79" s="16"/>
      <c r="B79" s="41"/>
      <c r="C79" s="78"/>
      <c r="D79" s="46"/>
      <c r="E79" s="50" t="s">
        <v>308</v>
      </c>
      <c r="F79" s="50" t="s">
        <v>163</v>
      </c>
      <c r="G79" s="46" t="s">
        <v>22</v>
      </c>
      <c r="H79" s="46">
        <v>1</v>
      </c>
      <c r="I79" s="46" t="s">
        <v>477</v>
      </c>
      <c r="J79" s="72" t="s">
        <v>307</v>
      </c>
      <c r="K79" s="38" cm="1">
        <f t="array" ref="K79">stringtoft(J79)</f>
        <v>172</v>
      </c>
      <c r="L79" s="46">
        <v>4</v>
      </c>
      <c r="M79" s="108">
        <f t="shared" si="1"/>
        <v>4</v>
      </c>
      <c r="N79" s="46"/>
      <c r="O79" s="46"/>
      <c r="P79" s="36"/>
    </row>
    <row r="80" spans="1:16" x14ac:dyDescent="0.25">
      <c r="A80" s="16"/>
      <c r="B80" s="41"/>
      <c r="C80" s="78"/>
      <c r="D80" s="46"/>
      <c r="E80" s="47" t="s">
        <v>222</v>
      </c>
      <c r="F80" s="47" t="s">
        <v>160</v>
      </c>
      <c r="G80" s="46" t="s">
        <v>268</v>
      </c>
      <c r="H80" s="46">
        <v>2</v>
      </c>
      <c r="I80" s="46" t="s">
        <v>281</v>
      </c>
      <c r="J80" s="72" t="s">
        <v>36</v>
      </c>
      <c r="K80" s="38" cm="1">
        <f t="array" ref="K80">stringtoft(J80)</f>
        <v>100</v>
      </c>
      <c r="L80" s="46">
        <v>4</v>
      </c>
      <c r="M80" s="108">
        <f t="shared" si="1"/>
        <v>8</v>
      </c>
      <c r="N80" s="46"/>
      <c r="O80" s="46"/>
      <c r="P80" s="36"/>
    </row>
    <row r="81" spans="1:16" x14ac:dyDescent="0.25">
      <c r="A81" s="16"/>
      <c r="B81" s="41"/>
      <c r="C81" s="78"/>
      <c r="D81" s="46"/>
      <c r="E81" s="47" t="s">
        <v>224</v>
      </c>
      <c r="F81" s="47" t="s">
        <v>163</v>
      </c>
      <c r="G81" s="46" t="s">
        <v>268</v>
      </c>
      <c r="H81" s="46">
        <v>2</v>
      </c>
      <c r="I81" s="46" t="s">
        <v>281</v>
      </c>
      <c r="J81" s="72" t="s">
        <v>309</v>
      </c>
      <c r="K81" s="38" cm="1">
        <f t="array" ref="K81">stringtoft(J81)</f>
        <v>78.5</v>
      </c>
      <c r="L81" s="46">
        <v>4</v>
      </c>
      <c r="M81" s="108">
        <f t="shared" si="1"/>
        <v>4</v>
      </c>
      <c r="N81" s="46"/>
      <c r="O81" s="46"/>
      <c r="P81" s="36"/>
    </row>
    <row r="82" spans="1:16" x14ac:dyDescent="0.25">
      <c r="A82" s="16"/>
      <c r="B82" s="41"/>
      <c r="C82" s="78"/>
      <c r="D82" s="46"/>
      <c r="E82" s="47" t="s">
        <v>310</v>
      </c>
      <c r="F82" s="47" t="s">
        <v>160</v>
      </c>
      <c r="G82" s="46" t="s">
        <v>268</v>
      </c>
      <c r="H82" s="46">
        <v>2</v>
      </c>
      <c r="I82" s="46" t="s">
        <v>281</v>
      </c>
      <c r="J82" s="72" t="s">
        <v>36</v>
      </c>
      <c r="K82" s="38" cm="1">
        <f t="array" ref="K82">stringtoft(J82)</f>
        <v>100</v>
      </c>
      <c r="L82" s="46">
        <v>4</v>
      </c>
      <c r="M82" s="108">
        <f t="shared" si="1"/>
        <v>8</v>
      </c>
      <c r="N82" s="46"/>
      <c r="O82" s="46"/>
      <c r="P82" s="36"/>
    </row>
    <row r="83" spans="1:16" x14ac:dyDescent="0.25">
      <c r="A83" s="16"/>
      <c r="B83" s="41"/>
      <c r="C83" s="78"/>
      <c r="D83" s="46"/>
      <c r="E83" s="47" t="s">
        <v>311</v>
      </c>
      <c r="F83" s="47" t="s">
        <v>161</v>
      </c>
      <c r="G83" s="46" t="s">
        <v>268</v>
      </c>
      <c r="H83" s="46">
        <v>2</v>
      </c>
      <c r="I83" s="46" t="s">
        <v>281</v>
      </c>
      <c r="J83" s="72" t="s">
        <v>47</v>
      </c>
      <c r="K83" s="38" cm="1">
        <f t="array" ref="K83">stringtoft(J83)</f>
        <v>95</v>
      </c>
      <c r="L83" s="46">
        <v>4</v>
      </c>
      <c r="M83" s="108">
        <f t="shared" si="1"/>
        <v>12</v>
      </c>
      <c r="N83" s="46"/>
      <c r="O83" s="46"/>
      <c r="P83" s="36"/>
    </row>
    <row r="84" spans="1:16" ht="15.75" thickBot="1" x14ac:dyDescent="0.3">
      <c r="A84" s="16"/>
      <c r="B84" s="51"/>
      <c r="C84" s="79"/>
      <c r="D84" s="39"/>
      <c r="E84" s="52" t="s">
        <v>228</v>
      </c>
      <c r="F84" s="52" t="s">
        <v>163</v>
      </c>
      <c r="G84" s="39" t="s">
        <v>268</v>
      </c>
      <c r="H84" s="39">
        <v>2</v>
      </c>
      <c r="I84" s="39" t="s">
        <v>281</v>
      </c>
      <c r="J84" s="73" t="s">
        <v>312</v>
      </c>
      <c r="K84" s="74" cm="1">
        <f t="array" ref="K84">stringtoft(J84)</f>
        <v>96.083333333333329</v>
      </c>
      <c r="L84" s="39">
        <v>4</v>
      </c>
      <c r="M84" s="109">
        <f t="shared" si="1"/>
        <v>4</v>
      </c>
      <c r="N84" s="39"/>
      <c r="O84" s="39"/>
      <c r="P84" s="40"/>
    </row>
    <row r="85" spans="1:16" x14ac:dyDescent="0.25">
      <c r="A85" s="16"/>
      <c r="N85" s="16"/>
      <c r="O85" s="16"/>
      <c r="P85" s="16"/>
    </row>
    <row r="86" spans="1:16" x14ac:dyDescent="0.25">
      <c r="A86" s="16"/>
      <c r="N86" s="16"/>
      <c r="O86" s="16"/>
      <c r="P86" s="16"/>
    </row>
    <row r="87" spans="1:16" x14ac:dyDescent="0.25">
      <c r="A87" s="16"/>
      <c r="N87" s="16"/>
      <c r="O87" s="16"/>
      <c r="P87" s="16"/>
    </row>
    <row r="88" spans="1:16" x14ac:dyDescent="0.25">
      <c r="A88" s="16"/>
      <c r="N88" s="16"/>
      <c r="O88" s="16"/>
      <c r="P88" s="16"/>
    </row>
    <row r="89" spans="1:16" x14ac:dyDescent="0.25">
      <c r="A89" s="16"/>
      <c r="N89" s="16"/>
      <c r="O89" s="16"/>
      <c r="P89" s="16"/>
    </row>
    <row r="90" spans="1:16" x14ac:dyDescent="0.25">
      <c r="A90" s="16"/>
      <c r="N90" s="16"/>
      <c r="O90" s="16"/>
      <c r="P90" s="16"/>
    </row>
    <row r="91" spans="1:16" x14ac:dyDescent="0.25">
      <c r="A91" s="16"/>
      <c r="N91" s="16"/>
      <c r="O91" s="16"/>
      <c r="P91" s="16"/>
    </row>
    <row r="92" spans="1:16" x14ac:dyDescent="0.25">
      <c r="A92" s="16"/>
      <c r="N92" s="16"/>
      <c r="O92" s="16"/>
      <c r="P92" s="16"/>
    </row>
    <row r="93" spans="1:16" x14ac:dyDescent="0.25">
      <c r="A93" s="16"/>
      <c r="N93" s="16"/>
      <c r="O93" s="16"/>
      <c r="P93" s="16"/>
    </row>
    <row r="94" spans="1:16" x14ac:dyDescent="0.25">
      <c r="A94" s="16"/>
      <c r="N94" s="16"/>
      <c r="O94" s="16"/>
      <c r="P94" s="16"/>
    </row>
    <row r="95" spans="1:16" x14ac:dyDescent="0.25">
      <c r="A95" s="16"/>
      <c r="B95" s="16"/>
      <c r="C95" s="16"/>
      <c r="D95" s="16"/>
      <c r="E95" s="28"/>
      <c r="F95" s="28"/>
      <c r="G95" s="16"/>
      <c r="H95" s="16"/>
      <c r="I95" s="16"/>
      <c r="J95" s="16"/>
      <c r="K95" s="16"/>
      <c r="L95" s="16"/>
      <c r="M95" s="16"/>
      <c r="N95" s="16"/>
      <c r="O95" s="16"/>
      <c r="P95" s="16"/>
    </row>
    <row r="96" spans="1:16" x14ac:dyDescent="0.25">
      <c r="A96" s="16"/>
      <c r="B96" s="16"/>
      <c r="C96" s="16"/>
      <c r="D96" s="16"/>
      <c r="E96" s="28"/>
      <c r="F96" s="28"/>
      <c r="G96" s="16"/>
      <c r="H96" s="16"/>
      <c r="I96" s="16"/>
      <c r="J96" s="16"/>
      <c r="K96" s="16"/>
      <c r="L96" s="16"/>
      <c r="M96" s="16"/>
      <c r="N96" s="16"/>
      <c r="O96" s="16"/>
      <c r="P96" s="16"/>
    </row>
    <row r="97" spans="1:16" x14ac:dyDescent="0.25">
      <c r="A97" s="16"/>
      <c r="B97" s="16"/>
      <c r="C97" s="16"/>
      <c r="D97" s="16"/>
      <c r="E97" s="28"/>
      <c r="F97" s="28"/>
      <c r="G97" s="16"/>
      <c r="H97" s="16"/>
      <c r="I97" s="16"/>
      <c r="J97" s="16"/>
      <c r="K97" s="16"/>
      <c r="L97" s="16"/>
      <c r="M97" s="16"/>
      <c r="N97" s="16"/>
      <c r="O97" s="16"/>
      <c r="P97" s="16"/>
    </row>
  </sheetData>
  <phoneticPr fontId="2" type="noConversion"/>
  <pageMargins left="0.7" right="0.7" top="0.75" bottom="0.75" header="0.3" footer="0.3"/>
  <pageSetup orientation="portrait" verticalDpi="300" r:id="rId1"/>
  <ignoredErrors>
    <ignoredError sqref="F17:F84 E18:E84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430A91-6D6B-4953-BF9D-772033129F49}">
  <sheetPr codeName="Sheet3"/>
  <dimension ref="A1:P82"/>
  <sheetViews>
    <sheetView workbookViewId="0">
      <selection activeCell="N3" sqref="N3"/>
    </sheetView>
  </sheetViews>
  <sheetFormatPr defaultRowHeight="15" x14ac:dyDescent="0.25"/>
  <cols>
    <col min="2" max="2" width="15" bestFit="1" customWidth="1"/>
    <col min="3" max="3" width="15" customWidth="1"/>
    <col min="5" max="5" width="9" style="15"/>
    <col min="6" max="6" width="23.140625" bestFit="1" customWidth="1"/>
    <col min="7" max="7" width="17.85546875" bestFit="1" customWidth="1"/>
    <col min="8" max="8" width="17.85546875" customWidth="1"/>
    <col min="9" max="9" width="16.140625" bestFit="1" customWidth="1"/>
    <col min="10" max="14" width="16.140625" customWidth="1"/>
    <col min="15" max="15" width="39.7109375" bestFit="1" customWidth="1"/>
    <col min="16" max="16" width="36.28515625" bestFit="1" customWidth="1"/>
  </cols>
  <sheetData>
    <row r="1" spans="1:16" ht="15.75" thickBot="1" x14ac:dyDescent="0.3">
      <c r="A1" s="16"/>
      <c r="B1" s="16"/>
      <c r="C1" s="16"/>
      <c r="D1" s="16"/>
      <c r="E1" s="28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</row>
    <row r="2" spans="1:16" ht="15.75" thickBot="1" x14ac:dyDescent="0.3">
      <c r="A2" s="16"/>
      <c r="B2" s="17" t="s">
        <v>2</v>
      </c>
      <c r="C2" s="80" t="s">
        <v>519</v>
      </c>
      <c r="D2" s="18" t="s">
        <v>3</v>
      </c>
      <c r="E2" s="29" t="s">
        <v>6</v>
      </c>
      <c r="F2" s="18" t="s">
        <v>0</v>
      </c>
      <c r="G2" s="18" t="s">
        <v>1</v>
      </c>
      <c r="H2" s="18"/>
      <c r="I2" s="18" t="s">
        <v>7</v>
      </c>
      <c r="J2" s="18"/>
      <c r="K2" s="18" t="s">
        <v>12</v>
      </c>
      <c r="L2" s="18" t="s">
        <v>13</v>
      </c>
      <c r="M2" s="18" t="s">
        <v>8</v>
      </c>
      <c r="N2" s="18"/>
      <c r="O2" s="18" t="s">
        <v>4</v>
      </c>
      <c r="P2" s="19" t="s">
        <v>426</v>
      </c>
    </row>
    <row r="3" spans="1:16" x14ac:dyDescent="0.25">
      <c r="A3" s="16"/>
      <c r="B3" s="27" t="s">
        <v>313</v>
      </c>
      <c r="C3" s="81" t="s">
        <v>518</v>
      </c>
      <c r="D3" s="20" t="s">
        <v>419</v>
      </c>
      <c r="E3" s="30">
        <v>1</v>
      </c>
      <c r="F3" s="20" t="s">
        <v>315</v>
      </c>
      <c r="G3" s="20" t="s">
        <v>443</v>
      </c>
      <c r="H3" s="20">
        <v>1</v>
      </c>
      <c r="I3" s="20" t="s">
        <v>420</v>
      </c>
      <c r="J3" s="20" cm="1">
        <f t="array" ref="J3">stringtoft(I3)</f>
        <v>121.5</v>
      </c>
      <c r="K3" s="20">
        <v>7</v>
      </c>
      <c r="L3" s="20">
        <v>7</v>
      </c>
      <c r="M3" s="20"/>
      <c r="N3" s="20"/>
      <c r="O3" s="20"/>
      <c r="P3" s="21"/>
    </row>
    <row r="4" spans="1:16" x14ac:dyDescent="0.25">
      <c r="A4" s="16"/>
      <c r="B4" s="57"/>
      <c r="C4" s="82"/>
      <c r="D4" s="22"/>
      <c r="E4" s="31">
        <v>2</v>
      </c>
      <c r="F4" s="22" t="s">
        <v>315</v>
      </c>
      <c r="G4" s="22" t="s">
        <v>443</v>
      </c>
      <c r="H4" s="22">
        <v>1</v>
      </c>
      <c r="I4" s="22" t="s">
        <v>421</v>
      </c>
      <c r="J4" s="22" cm="1">
        <f t="array" ref="J4">stringtoft(I4)</f>
        <v>220</v>
      </c>
      <c r="K4" s="22">
        <v>7</v>
      </c>
      <c r="L4" s="22">
        <v>7</v>
      </c>
      <c r="M4" s="22"/>
      <c r="N4" s="22"/>
      <c r="O4" s="22"/>
      <c r="P4" s="23"/>
    </row>
    <row r="5" spans="1:16" x14ac:dyDescent="0.25">
      <c r="A5" s="16"/>
      <c r="B5" s="57"/>
      <c r="C5" s="82"/>
      <c r="D5" s="22"/>
      <c r="E5" s="31">
        <v>3</v>
      </c>
      <c r="F5" s="22" t="s">
        <v>315</v>
      </c>
      <c r="G5" s="22" t="s">
        <v>443</v>
      </c>
      <c r="H5" s="22">
        <v>1</v>
      </c>
      <c r="I5" s="22" t="s">
        <v>422</v>
      </c>
      <c r="J5" s="22" cm="1">
        <f t="array" ref="J5">stringtoft(I5)</f>
        <v>186.625</v>
      </c>
      <c r="K5" s="22">
        <v>7</v>
      </c>
      <c r="L5" s="22">
        <v>7</v>
      </c>
      <c r="M5" s="22"/>
      <c r="N5" s="22"/>
      <c r="O5" s="22"/>
      <c r="P5" s="23"/>
    </row>
    <row r="6" spans="1:16" x14ac:dyDescent="0.25">
      <c r="A6" s="16"/>
      <c r="B6" s="57"/>
      <c r="C6" s="82"/>
      <c r="D6" s="22"/>
      <c r="E6" s="31" t="s">
        <v>424</v>
      </c>
      <c r="F6" s="22" t="s">
        <v>285</v>
      </c>
      <c r="G6" s="22" t="s">
        <v>318</v>
      </c>
      <c r="H6" s="22">
        <v>2</v>
      </c>
      <c r="I6" s="22" t="s">
        <v>423</v>
      </c>
      <c r="J6" s="22" cm="1">
        <f t="array" ref="J6">stringtoft(I6)</f>
        <v>99</v>
      </c>
      <c r="K6" s="22">
        <v>7</v>
      </c>
      <c r="L6" s="22">
        <f>7*5</f>
        <v>35</v>
      </c>
      <c r="M6" s="22" t="s">
        <v>428</v>
      </c>
      <c r="N6" s="22" cm="1">
        <f t="array" ref="N6">stringtoft(M6)</f>
        <v>100.30208333333333</v>
      </c>
      <c r="O6" s="22"/>
      <c r="P6" s="23"/>
    </row>
    <row r="7" spans="1:16" x14ac:dyDescent="0.25">
      <c r="A7" s="16"/>
      <c r="B7" s="57"/>
      <c r="C7" s="82"/>
      <c r="D7" s="22"/>
      <c r="E7" s="31" t="s">
        <v>430</v>
      </c>
      <c r="F7" s="22" t="s">
        <v>285</v>
      </c>
      <c r="G7" s="22" t="s">
        <v>318</v>
      </c>
      <c r="H7" s="22">
        <v>2</v>
      </c>
      <c r="I7" s="22" t="s">
        <v>319</v>
      </c>
      <c r="J7" s="22" cm="1">
        <f t="array" ref="J7">stringtoft(I7)</f>
        <v>103</v>
      </c>
      <c r="K7" s="22">
        <v>7</v>
      </c>
      <c r="L7" s="22">
        <f>K7*4</f>
        <v>28</v>
      </c>
      <c r="M7" s="22" t="s">
        <v>429</v>
      </c>
      <c r="N7" s="22" cm="1">
        <f t="array" ref="N7">stringtoft(M7)</f>
        <v>104.38020833333333</v>
      </c>
      <c r="O7" s="22"/>
      <c r="P7" s="23"/>
    </row>
    <row r="8" spans="1:16" x14ac:dyDescent="0.25">
      <c r="A8" s="16"/>
      <c r="B8" s="57"/>
      <c r="C8" s="82"/>
      <c r="D8" s="22"/>
      <c r="E8" s="31" t="s">
        <v>159</v>
      </c>
      <c r="F8" s="22" t="s">
        <v>285</v>
      </c>
      <c r="G8" s="22" t="s">
        <v>318</v>
      </c>
      <c r="H8" s="22">
        <v>2</v>
      </c>
      <c r="I8" s="22" t="s">
        <v>319</v>
      </c>
      <c r="J8" s="22" cm="1">
        <f t="array" ref="J8">stringtoft(I8)</f>
        <v>103</v>
      </c>
      <c r="K8" s="22">
        <v>7</v>
      </c>
      <c r="L8" s="68" t="s">
        <v>235</v>
      </c>
      <c r="M8" s="22" t="s">
        <v>433</v>
      </c>
      <c r="N8" s="22" cm="1">
        <f t="array" ref="N8">stringtoft(M8)</f>
        <v>103.54166666666667</v>
      </c>
      <c r="O8" s="22"/>
      <c r="P8" s="23"/>
    </row>
    <row r="9" spans="1:16" x14ac:dyDescent="0.25">
      <c r="A9" s="16"/>
      <c r="B9" s="57"/>
      <c r="C9" s="82"/>
      <c r="D9" s="22"/>
      <c r="E9" s="31" t="s">
        <v>431</v>
      </c>
      <c r="F9" s="22" t="s">
        <v>285</v>
      </c>
      <c r="G9" s="22" t="s">
        <v>318</v>
      </c>
      <c r="H9" s="22">
        <v>2</v>
      </c>
      <c r="I9" s="22" t="s">
        <v>319</v>
      </c>
      <c r="J9" s="22" cm="1">
        <f t="array" ref="J9">stringtoft(I9)</f>
        <v>103</v>
      </c>
      <c r="K9" s="22">
        <v>7</v>
      </c>
      <c r="L9" s="22">
        <f>7*9</f>
        <v>63</v>
      </c>
      <c r="M9" s="22" t="s">
        <v>434</v>
      </c>
      <c r="N9" s="22" cm="1">
        <f t="array" ref="N9">stringtoft(M9)</f>
        <v>102.33333333333333</v>
      </c>
      <c r="O9" s="22"/>
      <c r="P9" s="23"/>
    </row>
    <row r="10" spans="1:16" x14ac:dyDescent="0.25">
      <c r="A10" s="16"/>
      <c r="B10" s="57"/>
      <c r="C10" s="82"/>
      <c r="D10" s="22"/>
      <c r="E10" s="31" t="s">
        <v>193</v>
      </c>
      <c r="F10" s="22" t="s">
        <v>285</v>
      </c>
      <c r="G10" s="22" t="s">
        <v>318</v>
      </c>
      <c r="H10" s="22">
        <v>2</v>
      </c>
      <c r="I10" s="22" t="s">
        <v>319</v>
      </c>
      <c r="J10" s="22" cm="1">
        <f t="array" ref="J10">stringtoft(I10)</f>
        <v>103</v>
      </c>
      <c r="K10" s="22">
        <v>7</v>
      </c>
      <c r="L10" s="22">
        <f>7*1</f>
        <v>7</v>
      </c>
      <c r="M10" s="22" t="s">
        <v>435</v>
      </c>
      <c r="N10" s="22" cm="1">
        <f t="array" ref="N10">stringtoft(M10)</f>
        <v>102.22916666666667</v>
      </c>
      <c r="O10" s="22"/>
      <c r="P10" s="23"/>
    </row>
    <row r="11" spans="1:16" x14ac:dyDescent="0.25">
      <c r="A11" s="16"/>
      <c r="B11" s="57"/>
      <c r="C11" s="82"/>
      <c r="D11" s="22"/>
      <c r="E11" s="31" t="s">
        <v>432</v>
      </c>
      <c r="F11" s="22" t="s">
        <v>285</v>
      </c>
      <c r="G11" s="22" t="s">
        <v>318</v>
      </c>
      <c r="H11" s="22">
        <v>2</v>
      </c>
      <c r="I11" s="22" t="s">
        <v>319</v>
      </c>
      <c r="J11" s="22" cm="1">
        <f t="array" ref="J11">stringtoft(I11)</f>
        <v>103</v>
      </c>
      <c r="K11" s="22">
        <v>7</v>
      </c>
      <c r="L11" s="22">
        <f>7*1</f>
        <v>7</v>
      </c>
      <c r="M11" s="22" t="s">
        <v>436</v>
      </c>
      <c r="N11" s="22" cm="1">
        <f t="array" ref="N11">stringtoft(M11)</f>
        <v>102.171875</v>
      </c>
      <c r="O11" s="22"/>
      <c r="P11" s="23"/>
    </row>
    <row r="12" spans="1:16" x14ac:dyDescent="0.25">
      <c r="A12" s="16"/>
      <c r="B12" s="57"/>
      <c r="C12" s="82"/>
      <c r="D12" s="22"/>
      <c r="E12" s="31" t="s">
        <v>255</v>
      </c>
      <c r="F12" s="22" t="s">
        <v>285</v>
      </c>
      <c r="G12" s="22" t="s">
        <v>318</v>
      </c>
      <c r="H12" s="22">
        <v>2</v>
      </c>
      <c r="I12" s="22" t="s">
        <v>319</v>
      </c>
      <c r="J12" s="22" cm="1">
        <f t="array" ref="J12">stringtoft(I12)</f>
        <v>103</v>
      </c>
      <c r="K12" s="22">
        <v>5</v>
      </c>
      <c r="L12" s="22">
        <f>K12*2</f>
        <v>10</v>
      </c>
      <c r="M12" s="22" t="s">
        <v>437</v>
      </c>
      <c r="N12" s="22" cm="1">
        <f t="array" ref="N12">stringtoft(M12)</f>
        <v>101.39583333333333</v>
      </c>
      <c r="O12" s="22"/>
      <c r="P12" s="23"/>
    </row>
    <row r="13" spans="1:16" x14ac:dyDescent="0.25">
      <c r="A13" s="16"/>
      <c r="B13" s="57"/>
      <c r="C13" s="82"/>
      <c r="D13" s="22"/>
      <c r="E13" s="31">
        <v>27</v>
      </c>
      <c r="F13" s="22" t="s">
        <v>315</v>
      </c>
      <c r="G13" s="22" t="s">
        <v>444</v>
      </c>
      <c r="H13" s="22">
        <v>1</v>
      </c>
      <c r="I13" s="22" t="s">
        <v>322</v>
      </c>
      <c r="J13" s="22" cm="1">
        <f t="array" ref="J13">stringtoft(I13)</f>
        <v>104</v>
      </c>
      <c r="K13" s="22">
        <v>5</v>
      </c>
      <c r="L13" s="22">
        <v>5</v>
      </c>
      <c r="M13" s="22"/>
      <c r="N13" s="22"/>
      <c r="O13" s="22"/>
      <c r="P13" s="23"/>
    </row>
    <row r="14" spans="1:16" x14ac:dyDescent="0.25">
      <c r="A14" s="16"/>
      <c r="B14" s="57"/>
      <c r="C14" s="82"/>
      <c r="D14" s="22"/>
      <c r="E14" s="31">
        <v>28</v>
      </c>
      <c r="F14" s="22" t="s">
        <v>315</v>
      </c>
      <c r="G14" s="22" t="s">
        <v>444</v>
      </c>
      <c r="H14" s="22">
        <v>1</v>
      </c>
      <c r="I14" s="22" t="s">
        <v>321</v>
      </c>
      <c r="J14" s="22" cm="1">
        <f t="array" ref="J14">stringtoft(I14)</f>
        <v>138</v>
      </c>
      <c r="K14" s="22">
        <v>5</v>
      </c>
      <c r="L14" s="22">
        <v>5</v>
      </c>
      <c r="M14" s="22"/>
      <c r="N14" s="22"/>
      <c r="O14" s="22"/>
      <c r="P14" s="23"/>
    </row>
    <row r="15" spans="1:16" x14ac:dyDescent="0.25">
      <c r="A15" s="16"/>
      <c r="B15" s="57"/>
      <c r="C15" s="82"/>
      <c r="D15" s="22"/>
      <c r="E15" s="31">
        <v>29</v>
      </c>
      <c r="F15" s="22" t="s">
        <v>315</v>
      </c>
      <c r="G15" s="22" t="s">
        <v>444</v>
      </c>
      <c r="H15" s="22">
        <v>1</v>
      </c>
      <c r="I15" s="22" t="s">
        <v>320</v>
      </c>
      <c r="J15" s="22" cm="1">
        <f t="array" ref="J15">stringtoft(I15)</f>
        <v>82</v>
      </c>
      <c r="K15" s="22">
        <v>5</v>
      </c>
      <c r="L15" s="22">
        <v>5</v>
      </c>
      <c r="M15" s="22"/>
      <c r="N15" s="22"/>
      <c r="O15" s="22"/>
      <c r="P15" s="23"/>
    </row>
    <row r="16" spans="1:16" x14ac:dyDescent="0.25">
      <c r="A16" s="16"/>
      <c r="B16" s="57"/>
      <c r="C16" s="82"/>
      <c r="D16" s="22"/>
      <c r="E16" s="31" t="s">
        <v>438</v>
      </c>
      <c r="F16" s="22" t="s">
        <v>285</v>
      </c>
      <c r="G16" s="22" t="s">
        <v>318</v>
      </c>
      <c r="H16" s="22">
        <v>2</v>
      </c>
      <c r="I16" s="22" t="s">
        <v>323</v>
      </c>
      <c r="J16" s="22" cm="1">
        <f t="array" ref="J16">stringtoft(I16)</f>
        <v>101</v>
      </c>
      <c r="K16" s="22">
        <v>5</v>
      </c>
      <c r="L16" s="22">
        <v>25</v>
      </c>
      <c r="M16" s="22" t="s">
        <v>439</v>
      </c>
      <c r="N16" s="22" cm="1">
        <f t="array" ref="N16">stringtoft(M16)</f>
        <v>99.411458333333329</v>
      </c>
      <c r="O16" s="22"/>
      <c r="P16" s="23"/>
    </row>
    <row r="17" spans="1:16" x14ac:dyDescent="0.25">
      <c r="A17" s="16"/>
      <c r="B17" s="57"/>
      <c r="C17" s="82"/>
      <c r="D17" s="22"/>
      <c r="E17" s="31" t="s">
        <v>228</v>
      </c>
      <c r="F17" s="22" t="s">
        <v>285</v>
      </c>
      <c r="G17" s="22" t="s">
        <v>318</v>
      </c>
      <c r="H17" s="22">
        <v>2</v>
      </c>
      <c r="I17" s="22" t="s">
        <v>319</v>
      </c>
      <c r="J17" s="22" cm="1">
        <f t="array" ref="J17">stringtoft(I17)</f>
        <v>103</v>
      </c>
      <c r="K17" s="22">
        <v>5</v>
      </c>
      <c r="L17" s="22">
        <v>5</v>
      </c>
      <c r="M17" s="22" t="s">
        <v>437</v>
      </c>
      <c r="N17" s="22" cm="1">
        <f t="array" ref="N17">stringtoft(M17)</f>
        <v>101.39583333333333</v>
      </c>
      <c r="O17" s="22"/>
      <c r="P17" s="23"/>
    </row>
    <row r="18" spans="1:16" x14ac:dyDescent="0.25">
      <c r="A18" s="16"/>
      <c r="B18" s="57"/>
      <c r="C18" s="82"/>
      <c r="D18" s="22"/>
      <c r="E18" s="31" t="s">
        <v>440</v>
      </c>
      <c r="F18" s="22" t="s">
        <v>285</v>
      </c>
      <c r="G18" s="22" t="s">
        <v>318</v>
      </c>
      <c r="H18" s="22">
        <v>2</v>
      </c>
      <c r="I18" s="22" t="s">
        <v>319</v>
      </c>
      <c r="J18" s="22" cm="1">
        <f t="array" ref="J18">stringtoft(I18)</f>
        <v>103</v>
      </c>
      <c r="K18" s="22">
        <v>5</v>
      </c>
      <c r="L18" s="22">
        <v>5</v>
      </c>
      <c r="M18" s="22" t="s">
        <v>441</v>
      </c>
      <c r="N18" s="22" cm="1">
        <f t="array" ref="N18">stringtoft(M18)</f>
        <v>101.57291666666667</v>
      </c>
      <c r="O18" s="22"/>
      <c r="P18" s="23"/>
    </row>
    <row r="19" spans="1:16" x14ac:dyDescent="0.25">
      <c r="A19" s="16"/>
      <c r="B19" s="57"/>
      <c r="C19" s="82"/>
      <c r="D19" s="22"/>
      <c r="E19" s="31" t="s">
        <v>442</v>
      </c>
      <c r="F19" s="22" t="s">
        <v>285</v>
      </c>
      <c r="G19" s="22" t="s">
        <v>318</v>
      </c>
      <c r="H19" s="22">
        <v>2</v>
      </c>
      <c r="I19" s="22" t="s">
        <v>319</v>
      </c>
      <c r="J19" s="22" cm="1">
        <f t="array" ref="J19">stringtoft(I19)</f>
        <v>103</v>
      </c>
      <c r="K19" s="22">
        <v>5</v>
      </c>
      <c r="L19" s="22">
        <f>K19*9</f>
        <v>45</v>
      </c>
      <c r="M19" s="22" t="s">
        <v>434</v>
      </c>
      <c r="N19" s="22" cm="1">
        <f t="array" ref="N19">stringtoft(M19)</f>
        <v>102.33333333333333</v>
      </c>
      <c r="O19" s="22"/>
      <c r="P19" s="23"/>
    </row>
    <row r="20" spans="1:16" x14ac:dyDescent="0.25">
      <c r="A20" s="16"/>
      <c r="B20" s="118"/>
      <c r="C20" s="83"/>
      <c r="D20" s="69"/>
      <c r="E20" s="119" t="s">
        <v>425</v>
      </c>
      <c r="F20" s="69" t="s">
        <v>285</v>
      </c>
      <c r="G20" s="69" t="s">
        <v>318</v>
      </c>
      <c r="H20" s="69">
        <v>2</v>
      </c>
      <c r="I20" s="69" t="s">
        <v>520</v>
      </c>
      <c r="J20" s="69" cm="1">
        <f t="array" ref="J20">stringtoft(I20)</f>
        <v>103.5</v>
      </c>
      <c r="K20" s="69">
        <v>5</v>
      </c>
      <c r="L20" s="69">
        <v>5</v>
      </c>
      <c r="M20" s="69" t="s">
        <v>434</v>
      </c>
      <c r="N20" s="22" cm="1">
        <f t="array" ref="N20">stringtoft(M20)</f>
        <v>102.33333333333333</v>
      </c>
      <c r="O20" s="69"/>
      <c r="P20" s="70"/>
    </row>
    <row r="21" spans="1:16" x14ac:dyDescent="0.25">
      <c r="A21" s="16"/>
      <c r="B21" s="57" t="s">
        <v>313</v>
      </c>
      <c r="C21" s="22" t="s">
        <v>518</v>
      </c>
      <c r="D21" s="22" t="s">
        <v>314</v>
      </c>
      <c r="E21" s="31">
        <v>1</v>
      </c>
      <c r="F21" s="22" t="s">
        <v>315</v>
      </c>
      <c r="G21" s="22" t="s">
        <v>443</v>
      </c>
      <c r="H21" s="22">
        <v>1</v>
      </c>
      <c r="I21" s="22" t="s">
        <v>521</v>
      </c>
      <c r="J21" s="22" cm="1">
        <f t="array" ref="J21">stringtoft(I21)</f>
        <v>86.5</v>
      </c>
      <c r="K21" s="22">
        <v>7</v>
      </c>
      <c r="L21" s="22">
        <v>7</v>
      </c>
      <c r="M21" s="22"/>
      <c r="N21" s="22"/>
      <c r="O21" s="22"/>
      <c r="P21" s="23"/>
    </row>
    <row r="22" spans="1:16" x14ac:dyDescent="0.25">
      <c r="A22" s="16"/>
      <c r="B22" s="57"/>
      <c r="C22" s="82"/>
      <c r="D22" s="56"/>
      <c r="E22" s="31">
        <v>2</v>
      </c>
      <c r="F22" s="22" t="s">
        <v>315</v>
      </c>
      <c r="G22" s="22" t="s">
        <v>443</v>
      </c>
      <c r="H22" s="22">
        <v>1</v>
      </c>
      <c r="I22" s="22" t="s">
        <v>316</v>
      </c>
      <c r="J22" s="22" cm="1">
        <f t="array" ref="J22">stringtoft(I22)</f>
        <v>180</v>
      </c>
      <c r="K22" s="22">
        <v>7</v>
      </c>
      <c r="L22" s="22">
        <v>7</v>
      </c>
      <c r="M22" s="22"/>
      <c r="N22" s="22"/>
      <c r="O22" s="22"/>
      <c r="P22" s="23"/>
    </row>
    <row r="23" spans="1:16" x14ac:dyDescent="0.25">
      <c r="A23" s="16"/>
      <c r="B23" s="57"/>
      <c r="C23" s="82"/>
      <c r="D23" s="56"/>
      <c r="E23" s="31">
        <v>3</v>
      </c>
      <c r="F23" s="22" t="s">
        <v>315</v>
      </c>
      <c r="G23" s="22" t="s">
        <v>443</v>
      </c>
      <c r="H23" s="22">
        <v>1</v>
      </c>
      <c r="I23" s="22" t="s">
        <v>317</v>
      </c>
      <c r="J23" s="22" cm="1">
        <f t="array" ref="J23">stringtoft(I23)</f>
        <v>205</v>
      </c>
      <c r="K23" s="22">
        <v>7</v>
      </c>
      <c r="L23" s="22">
        <v>7</v>
      </c>
      <c r="M23" s="22"/>
      <c r="N23" s="22"/>
      <c r="O23" s="22"/>
      <c r="P23" s="23"/>
    </row>
    <row r="24" spans="1:16" x14ac:dyDescent="0.25">
      <c r="A24" s="16"/>
      <c r="B24" s="57"/>
      <c r="C24" s="82"/>
      <c r="D24" s="56"/>
      <c r="E24" s="31">
        <v>4</v>
      </c>
      <c r="F24" s="22" t="s">
        <v>315</v>
      </c>
      <c r="G24" s="22" t="s">
        <v>443</v>
      </c>
      <c r="H24" s="22">
        <v>1</v>
      </c>
      <c r="I24" s="22" t="s">
        <v>522</v>
      </c>
      <c r="J24" s="22" cm="1">
        <f t="array" ref="J24">stringtoft(I24)</f>
        <v>101.890625</v>
      </c>
      <c r="K24" s="22">
        <v>7</v>
      </c>
      <c r="L24" s="22">
        <v>7</v>
      </c>
      <c r="M24" s="22"/>
      <c r="N24" s="22"/>
      <c r="O24" s="22"/>
      <c r="P24" s="23"/>
    </row>
    <row r="25" spans="1:16" x14ac:dyDescent="0.25">
      <c r="A25" s="16"/>
      <c r="B25" s="57"/>
      <c r="C25" s="82"/>
      <c r="D25" s="56"/>
      <c r="E25" s="31" t="s">
        <v>445</v>
      </c>
      <c r="F25" s="22" t="s">
        <v>285</v>
      </c>
      <c r="G25" s="22" t="s">
        <v>318</v>
      </c>
      <c r="H25" s="22">
        <v>2</v>
      </c>
      <c r="I25" s="22" t="s">
        <v>523</v>
      </c>
      <c r="J25" s="22" cm="1">
        <f t="array" ref="J25">stringtoft(I25)</f>
        <v>95.140625</v>
      </c>
      <c r="K25" s="22">
        <v>7</v>
      </c>
      <c r="L25" s="22">
        <v>7</v>
      </c>
      <c r="M25" s="22" t="s">
        <v>446</v>
      </c>
      <c r="N25" s="22" cm="1">
        <f t="array" ref="N25">stringtoft(M25)</f>
        <v>95.661458333333329</v>
      </c>
      <c r="O25" s="22"/>
      <c r="P25" s="23"/>
    </row>
    <row r="26" spans="1:16" x14ac:dyDescent="0.25">
      <c r="A26" s="16"/>
      <c r="B26" s="57"/>
      <c r="C26" s="82"/>
      <c r="D26" s="56"/>
      <c r="E26" s="31" t="s">
        <v>208</v>
      </c>
      <c r="F26" s="22" t="s">
        <v>285</v>
      </c>
      <c r="G26" s="22" t="s">
        <v>318</v>
      </c>
      <c r="H26" s="22">
        <v>2</v>
      </c>
      <c r="I26" s="22" t="s">
        <v>523</v>
      </c>
      <c r="J26" s="22" cm="1">
        <f t="array" ref="J26">stringtoft(I26)</f>
        <v>95.140625</v>
      </c>
      <c r="K26" s="22">
        <v>7</v>
      </c>
      <c r="L26" s="22">
        <v>7</v>
      </c>
      <c r="M26" s="22" t="s">
        <v>648</v>
      </c>
      <c r="N26" s="22" cm="1">
        <f t="array" ref="N26">stringtoft(M26)</f>
        <v>95.666666666666671</v>
      </c>
      <c r="O26" s="22"/>
      <c r="P26" s="23"/>
    </row>
    <row r="27" spans="1:16" x14ac:dyDescent="0.25">
      <c r="A27" s="16"/>
      <c r="B27" s="57"/>
      <c r="C27" s="82"/>
      <c r="D27" s="56"/>
      <c r="E27" s="31">
        <v>7</v>
      </c>
      <c r="F27" s="22" t="s">
        <v>285</v>
      </c>
      <c r="G27" s="22" t="s">
        <v>318</v>
      </c>
      <c r="H27" s="22">
        <v>2</v>
      </c>
      <c r="I27" s="22" t="s">
        <v>524</v>
      </c>
      <c r="J27" s="22" cm="1">
        <f t="array" ref="J27">stringtoft(I27)</f>
        <v>95.171875</v>
      </c>
      <c r="K27" s="22">
        <v>7</v>
      </c>
      <c r="L27" s="22">
        <v>7</v>
      </c>
      <c r="M27" s="22" t="s">
        <v>447</v>
      </c>
      <c r="N27" s="22" cm="1">
        <f t="array" ref="N27">stringtoft(M27)</f>
        <v>95.703125</v>
      </c>
      <c r="O27" s="22"/>
      <c r="P27" s="23"/>
    </row>
    <row r="28" spans="1:16" x14ac:dyDescent="0.25">
      <c r="A28" s="16"/>
      <c r="B28" s="57"/>
      <c r="C28" s="82"/>
      <c r="D28" s="56"/>
      <c r="E28" s="31">
        <v>8</v>
      </c>
      <c r="F28" s="22" t="s">
        <v>285</v>
      </c>
      <c r="G28" s="22" t="s">
        <v>318</v>
      </c>
      <c r="H28" s="22">
        <v>2</v>
      </c>
      <c r="I28" s="22" t="s">
        <v>525</v>
      </c>
      <c r="J28" s="22" cm="1">
        <f t="array" ref="J28">stringtoft(I28)</f>
        <v>95.239583333333329</v>
      </c>
      <c r="K28" s="22">
        <v>7</v>
      </c>
      <c r="L28" s="22">
        <v>7</v>
      </c>
      <c r="M28" s="22" t="s">
        <v>448</v>
      </c>
      <c r="N28" s="22" cm="1">
        <f t="array" ref="N28">stringtoft(M28)</f>
        <v>95.765625</v>
      </c>
      <c r="O28" s="22"/>
      <c r="P28" s="23"/>
    </row>
    <row r="29" spans="1:16" x14ac:dyDescent="0.25">
      <c r="A29" s="16"/>
      <c r="B29" s="57"/>
      <c r="C29" s="82"/>
      <c r="D29" s="56"/>
      <c r="E29" s="31">
        <v>9</v>
      </c>
      <c r="F29" s="22" t="s">
        <v>285</v>
      </c>
      <c r="G29" s="22" t="s">
        <v>318</v>
      </c>
      <c r="H29" s="22">
        <v>2</v>
      </c>
      <c r="I29" s="22" t="s">
        <v>526</v>
      </c>
      <c r="J29" s="22" cm="1">
        <f t="array" ref="J29">stringtoft(I29)</f>
        <v>95.322916666666671</v>
      </c>
      <c r="K29" s="22">
        <v>7</v>
      </c>
      <c r="L29" s="22">
        <v>7</v>
      </c>
      <c r="M29" s="22" t="s">
        <v>449</v>
      </c>
      <c r="N29" s="22" cm="1">
        <f t="array" ref="N29">stringtoft(M29)</f>
        <v>95.848958333333329</v>
      </c>
      <c r="O29" s="22"/>
      <c r="P29" s="23"/>
    </row>
    <row r="30" spans="1:16" x14ac:dyDescent="0.25">
      <c r="A30" s="16"/>
      <c r="B30" s="57"/>
      <c r="C30" s="82"/>
      <c r="D30" s="56"/>
      <c r="E30" s="31">
        <v>10</v>
      </c>
      <c r="F30" s="22" t="s">
        <v>285</v>
      </c>
      <c r="G30" s="22" t="s">
        <v>318</v>
      </c>
      <c r="H30" s="22">
        <v>2</v>
      </c>
      <c r="I30" s="22" t="s">
        <v>527</v>
      </c>
      <c r="J30" s="22" cm="1">
        <f t="array" ref="J30">stringtoft(I30)</f>
        <v>99.302083333333329</v>
      </c>
      <c r="K30" s="22">
        <v>7</v>
      </c>
      <c r="L30" s="22">
        <v>7</v>
      </c>
      <c r="M30" s="22" t="s">
        <v>450</v>
      </c>
      <c r="N30" s="22" cm="1">
        <f t="array" ref="N30">stringtoft(M30)</f>
        <v>99.864583333333329</v>
      </c>
      <c r="O30" s="22"/>
      <c r="P30" s="23"/>
    </row>
    <row r="31" spans="1:16" x14ac:dyDescent="0.25">
      <c r="A31" s="16"/>
      <c r="B31" s="57"/>
      <c r="C31" s="82"/>
      <c r="D31" s="56"/>
      <c r="E31" s="31">
        <v>11</v>
      </c>
      <c r="F31" s="22" t="s">
        <v>285</v>
      </c>
      <c r="G31" s="22" t="s">
        <v>318</v>
      </c>
      <c r="H31" s="22">
        <v>2</v>
      </c>
      <c r="I31" s="22" t="s">
        <v>528</v>
      </c>
      <c r="J31" s="22" cm="1">
        <f t="array" ref="J31">stringtoft(I31)</f>
        <v>99.427083333333329</v>
      </c>
      <c r="K31" s="22">
        <v>7</v>
      </c>
      <c r="L31" s="22">
        <v>7</v>
      </c>
      <c r="M31" s="22" t="s">
        <v>451</v>
      </c>
      <c r="N31" s="22" cm="1">
        <f t="array" ref="N31">stringtoft(M31)</f>
        <v>100.015625</v>
      </c>
      <c r="O31" s="22"/>
      <c r="P31" s="23"/>
    </row>
    <row r="32" spans="1:16" x14ac:dyDescent="0.25">
      <c r="A32" s="16"/>
      <c r="B32" s="57"/>
      <c r="C32" s="82"/>
      <c r="D32" s="56"/>
      <c r="E32" s="31">
        <v>12</v>
      </c>
      <c r="F32" s="22" t="s">
        <v>285</v>
      </c>
      <c r="G32" s="22" t="s">
        <v>318</v>
      </c>
      <c r="H32" s="22">
        <v>2</v>
      </c>
      <c r="I32" s="22" t="s">
        <v>529</v>
      </c>
      <c r="J32" s="22" cm="1">
        <f t="array" ref="J32">stringtoft(I32)</f>
        <v>99.614583333333329</v>
      </c>
      <c r="K32" s="22">
        <v>7</v>
      </c>
      <c r="L32" s="22">
        <v>7</v>
      </c>
      <c r="M32" s="22" t="s">
        <v>452</v>
      </c>
      <c r="N32" s="22" cm="1">
        <f t="array" ref="N32">stringtoft(M32)</f>
        <v>100.1875</v>
      </c>
      <c r="O32" s="22"/>
      <c r="P32" s="23"/>
    </row>
    <row r="33" spans="1:16" x14ac:dyDescent="0.25">
      <c r="A33" s="16"/>
      <c r="B33" s="57"/>
      <c r="C33" s="82"/>
      <c r="D33" s="56"/>
      <c r="E33" s="31">
        <v>13</v>
      </c>
      <c r="F33" s="22" t="s">
        <v>285</v>
      </c>
      <c r="G33" s="22" t="s">
        <v>318</v>
      </c>
      <c r="H33" s="22">
        <v>2</v>
      </c>
      <c r="I33" s="22" t="s">
        <v>530</v>
      </c>
      <c r="J33" s="22" cm="1">
        <f t="array" ref="J33">stringtoft(I33)</f>
        <v>99.8125</v>
      </c>
      <c r="K33" s="22">
        <v>7</v>
      </c>
      <c r="L33" s="22">
        <v>7</v>
      </c>
      <c r="M33" s="22" t="s">
        <v>453</v>
      </c>
      <c r="N33" s="22" cm="1">
        <f t="array" ref="N33">stringtoft(M33)</f>
        <v>100.38541666666667</v>
      </c>
      <c r="O33" s="22"/>
      <c r="P33" s="23"/>
    </row>
    <row r="34" spans="1:16" x14ac:dyDescent="0.25">
      <c r="A34" s="16"/>
      <c r="B34" s="57"/>
      <c r="C34" s="82"/>
      <c r="D34" s="56"/>
      <c r="E34" s="31">
        <v>14</v>
      </c>
      <c r="F34" s="22" t="s">
        <v>285</v>
      </c>
      <c r="G34" s="22" t="s">
        <v>318</v>
      </c>
      <c r="H34" s="22">
        <v>2</v>
      </c>
      <c r="I34" s="22" t="s">
        <v>531</v>
      </c>
      <c r="J34" s="22" cm="1">
        <f t="array" ref="J34">stringtoft(I34)</f>
        <v>101.23958333333333</v>
      </c>
      <c r="K34" s="22">
        <v>7</v>
      </c>
      <c r="L34" s="22">
        <v>7</v>
      </c>
      <c r="M34" s="22" t="s">
        <v>454</v>
      </c>
      <c r="N34" s="22" cm="1">
        <f t="array" ref="N34">stringtoft(M34)</f>
        <v>101.296875</v>
      </c>
      <c r="O34" s="22"/>
      <c r="P34" s="23"/>
    </row>
    <row r="35" spans="1:16" x14ac:dyDescent="0.25">
      <c r="A35" s="16"/>
      <c r="B35" s="57"/>
      <c r="C35" s="82"/>
      <c r="D35" s="56"/>
      <c r="E35" s="31" t="s">
        <v>455</v>
      </c>
      <c r="F35" s="22" t="s">
        <v>285</v>
      </c>
      <c r="G35" s="22" t="s">
        <v>318</v>
      </c>
      <c r="H35" s="22">
        <v>2</v>
      </c>
      <c r="I35" s="22" t="s">
        <v>319</v>
      </c>
      <c r="J35" s="22" cm="1">
        <f t="array" ref="J35">stringtoft(I35)</f>
        <v>103</v>
      </c>
      <c r="K35" s="22">
        <v>7</v>
      </c>
      <c r="L35" s="22">
        <v>63</v>
      </c>
      <c r="M35" s="22" t="s">
        <v>434</v>
      </c>
      <c r="N35" s="22" cm="1">
        <f t="array" ref="N35">stringtoft(M35)</f>
        <v>102.33333333333333</v>
      </c>
      <c r="O35" s="22"/>
      <c r="P35" s="23"/>
    </row>
    <row r="36" spans="1:16" x14ac:dyDescent="0.25">
      <c r="A36" s="16"/>
      <c r="B36" s="57"/>
      <c r="C36" s="82"/>
      <c r="D36" s="56"/>
      <c r="E36" s="31" t="s">
        <v>432</v>
      </c>
      <c r="F36" s="22" t="s">
        <v>285</v>
      </c>
      <c r="G36" s="22" t="s">
        <v>318</v>
      </c>
      <c r="H36" s="22">
        <v>2</v>
      </c>
      <c r="I36" s="22" t="s">
        <v>319</v>
      </c>
      <c r="J36" s="22" cm="1">
        <f t="array" ref="J36">stringtoft(I36)</f>
        <v>103</v>
      </c>
      <c r="K36" s="22">
        <v>7</v>
      </c>
      <c r="L36" s="22">
        <v>7</v>
      </c>
      <c r="M36" s="22" t="s">
        <v>457</v>
      </c>
      <c r="N36" s="22" cm="1">
        <f t="array" ref="N36">stringtoft(M36)</f>
        <v>103.984375</v>
      </c>
      <c r="O36" s="22"/>
      <c r="P36" s="23"/>
    </row>
    <row r="37" spans="1:16" x14ac:dyDescent="0.25">
      <c r="A37" s="16"/>
      <c r="B37" s="57"/>
      <c r="C37" s="82"/>
      <c r="D37" s="56"/>
      <c r="E37" s="31" t="s">
        <v>456</v>
      </c>
      <c r="F37" s="22" t="s">
        <v>285</v>
      </c>
      <c r="G37" s="22" t="s">
        <v>318</v>
      </c>
      <c r="H37" s="22">
        <v>2</v>
      </c>
      <c r="I37" s="22" t="s">
        <v>319</v>
      </c>
      <c r="J37" s="22" cm="1">
        <f t="array" ref="J37">stringtoft(I37)</f>
        <v>103</v>
      </c>
      <c r="K37" s="22">
        <v>7</v>
      </c>
      <c r="L37" s="22">
        <v>7</v>
      </c>
      <c r="M37" s="22" t="s">
        <v>458</v>
      </c>
      <c r="N37" s="22" cm="1">
        <f t="array" ref="N37">stringtoft(M37)</f>
        <v>104.8125</v>
      </c>
      <c r="O37" s="22"/>
      <c r="P37" s="23"/>
    </row>
    <row r="38" spans="1:16" x14ac:dyDescent="0.25">
      <c r="A38" s="16"/>
      <c r="B38" s="57"/>
      <c r="C38" s="82"/>
      <c r="D38" s="56"/>
      <c r="E38" s="31" t="s">
        <v>427</v>
      </c>
      <c r="F38" s="22" t="s">
        <v>285</v>
      </c>
      <c r="G38" s="22" t="s">
        <v>318</v>
      </c>
      <c r="H38" s="22">
        <v>2</v>
      </c>
      <c r="I38" s="22" t="s">
        <v>319</v>
      </c>
      <c r="J38" s="22" cm="1">
        <f t="array" ref="J38">stringtoft(I38)</f>
        <v>103</v>
      </c>
      <c r="K38" s="22">
        <v>5</v>
      </c>
      <c r="L38" s="22">
        <f>K38*2</f>
        <v>10</v>
      </c>
      <c r="M38" s="22" t="s">
        <v>458</v>
      </c>
      <c r="N38" s="22" cm="1">
        <f t="array" ref="N38">stringtoft(M38)</f>
        <v>104.8125</v>
      </c>
      <c r="O38" s="22"/>
      <c r="P38" s="23"/>
    </row>
    <row r="39" spans="1:16" x14ac:dyDescent="0.25">
      <c r="A39" s="16"/>
      <c r="B39" s="57"/>
      <c r="C39" s="82"/>
      <c r="D39" s="56"/>
      <c r="E39" s="31">
        <v>28</v>
      </c>
      <c r="F39" s="22" t="s">
        <v>315</v>
      </c>
      <c r="G39" s="22" t="s">
        <v>444</v>
      </c>
      <c r="H39" s="22">
        <v>1</v>
      </c>
      <c r="I39" s="22" t="s">
        <v>320</v>
      </c>
      <c r="J39" s="22" cm="1">
        <f t="array" ref="J39">stringtoft(I39)</f>
        <v>82</v>
      </c>
      <c r="K39" s="22">
        <v>5</v>
      </c>
      <c r="L39" s="22">
        <v>5</v>
      </c>
      <c r="M39" s="22"/>
      <c r="N39" s="22"/>
      <c r="O39" s="22"/>
      <c r="P39" s="23"/>
    </row>
    <row r="40" spans="1:16" x14ac:dyDescent="0.25">
      <c r="A40" s="16"/>
      <c r="B40" s="57"/>
      <c r="C40" s="82"/>
      <c r="D40" s="56"/>
      <c r="E40" s="31">
        <v>29</v>
      </c>
      <c r="F40" s="22" t="s">
        <v>315</v>
      </c>
      <c r="G40" s="22" t="s">
        <v>444</v>
      </c>
      <c r="H40" s="22">
        <v>1</v>
      </c>
      <c r="I40" s="22" t="s">
        <v>321</v>
      </c>
      <c r="J40" s="22" cm="1">
        <f t="array" ref="J40">stringtoft(I40)</f>
        <v>138</v>
      </c>
      <c r="K40" s="22">
        <v>5</v>
      </c>
      <c r="L40" s="22">
        <v>5</v>
      </c>
      <c r="M40" s="22"/>
      <c r="N40" s="22"/>
      <c r="O40" s="22"/>
      <c r="P40" s="23"/>
    </row>
    <row r="41" spans="1:16" x14ac:dyDescent="0.25">
      <c r="A41" s="16"/>
      <c r="B41" s="57"/>
      <c r="C41" s="82"/>
      <c r="D41" s="56"/>
      <c r="E41" s="31">
        <v>30</v>
      </c>
      <c r="F41" s="22" t="s">
        <v>315</v>
      </c>
      <c r="G41" s="22" t="s">
        <v>444</v>
      </c>
      <c r="H41" s="22">
        <v>1</v>
      </c>
      <c r="I41" s="22" t="s">
        <v>322</v>
      </c>
      <c r="J41" s="22" cm="1">
        <f t="array" ref="J41">stringtoft(I41)</f>
        <v>104</v>
      </c>
      <c r="K41" s="22">
        <v>5</v>
      </c>
      <c r="L41" s="22">
        <v>5</v>
      </c>
      <c r="M41" s="22"/>
      <c r="N41" s="22"/>
      <c r="O41" s="22"/>
      <c r="P41" s="23"/>
    </row>
    <row r="42" spans="1:16" x14ac:dyDescent="0.25">
      <c r="A42" s="16"/>
      <c r="B42" s="57"/>
      <c r="C42" s="82"/>
      <c r="D42" s="56"/>
      <c r="E42" s="31" t="s">
        <v>324</v>
      </c>
      <c r="F42" s="22" t="s">
        <v>285</v>
      </c>
      <c r="G42" s="22" t="s">
        <v>318</v>
      </c>
      <c r="H42" s="22">
        <v>2</v>
      </c>
      <c r="I42" s="22" t="s">
        <v>323</v>
      </c>
      <c r="J42" s="22" cm="1">
        <f t="array" ref="J42">stringtoft(I42)</f>
        <v>101</v>
      </c>
      <c r="K42" s="22">
        <v>5</v>
      </c>
      <c r="L42" s="22">
        <v>25</v>
      </c>
      <c r="M42" s="22" t="s">
        <v>459</v>
      </c>
      <c r="N42" s="22" cm="1">
        <f t="array" ref="N42">stringtoft(M42)</f>
        <v>102.77083333333333</v>
      </c>
      <c r="O42" s="22"/>
      <c r="P42" s="23"/>
    </row>
    <row r="43" spans="1:16" x14ac:dyDescent="0.25">
      <c r="A43" s="16"/>
      <c r="B43" s="57"/>
      <c r="C43" s="82"/>
      <c r="D43" s="56"/>
      <c r="E43" s="31" t="s">
        <v>440</v>
      </c>
      <c r="F43" s="22" t="s">
        <v>285</v>
      </c>
      <c r="G43" s="22" t="s">
        <v>318</v>
      </c>
      <c r="H43" s="22">
        <v>2</v>
      </c>
      <c r="I43" s="22" t="s">
        <v>319</v>
      </c>
      <c r="J43" s="22" cm="1">
        <f t="array" ref="J43">stringtoft(I43)</f>
        <v>103</v>
      </c>
      <c r="K43" s="22">
        <v>5</v>
      </c>
      <c r="L43" s="22">
        <v>5</v>
      </c>
      <c r="M43" s="22" t="s">
        <v>650</v>
      </c>
      <c r="N43" s="22" cm="1">
        <f t="array" ref="N43">stringtoft(M43)</f>
        <v>104.06770833333333</v>
      </c>
      <c r="O43" s="22"/>
      <c r="P43" s="23"/>
    </row>
    <row r="44" spans="1:16" x14ac:dyDescent="0.25">
      <c r="A44" s="16"/>
      <c r="B44" s="57"/>
      <c r="C44" s="82"/>
      <c r="D44" s="56"/>
      <c r="E44" s="31" t="s">
        <v>460</v>
      </c>
      <c r="F44" s="22" t="s">
        <v>285</v>
      </c>
      <c r="G44" s="22" t="s">
        <v>318</v>
      </c>
      <c r="H44" s="22">
        <v>2</v>
      </c>
      <c r="I44" s="22" t="s">
        <v>319</v>
      </c>
      <c r="J44" s="22" cm="1">
        <f t="array" ref="J44">stringtoft(I44)</f>
        <v>103</v>
      </c>
      <c r="K44" s="22">
        <v>5</v>
      </c>
      <c r="L44" s="22">
        <v>5</v>
      </c>
      <c r="M44" s="69" t="s">
        <v>651</v>
      </c>
      <c r="N44" s="22" cm="1">
        <f t="array" ref="N44">stringtoft(M44)</f>
        <v>104.33854166666667</v>
      </c>
      <c r="O44" s="69"/>
      <c r="P44" s="70"/>
    </row>
    <row r="45" spans="1:16" x14ac:dyDescent="0.25">
      <c r="A45" s="16"/>
      <c r="B45" s="57"/>
      <c r="C45" s="82"/>
      <c r="D45" s="56"/>
      <c r="E45" s="31" t="s">
        <v>649</v>
      </c>
      <c r="F45" s="22" t="s">
        <v>285</v>
      </c>
      <c r="G45" s="22" t="s">
        <v>318</v>
      </c>
      <c r="H45" s="22">
        <v>2</v>
      </c>
      <c r="I45" s="22" t="s">
        <v>319</v>
      </c>
      <c r="J45" s="22" cm="1">
        <f t="array" ref="J45">stringtoft(I45)</f>
        <v>103</v>
      </c>
      <c r="K45" s="22">
        <v>5</v>
      </c>
      <c r="L45" s="22">
        <v>55</v>
      </c>
      <c r="M45" s="69" t="s">
        <v>434</v>
      </c>
      <c r="N45" s="22" cm="1">
        <f t="array" ref="N45">stringtoft(M45)</f>
        <v>102.33333333333333</v>
      </c>
      <c r="O45" s="69"/>
      <c r="P45" s="70"/>
    </row>
    <row r="46" spans="1:16" ht="15.75" thickBot="1" x14ac:dyDescent="0.3">
      <c r="A46" s="16"/>
      <c r="B46" s="24"/>
      <c r="C46" s="25"/>
      <c r="D46" s="59"/>
      <c r="E46" s="58">
        <v>47</v>
      </c>
      <c r="F46" s="25" t="s">
        <v>285</v>
      </c>
      <c r="G46" s="25" t="s">
        <v>318</v>
      </c>
      <c r="H46" s="25">
        <v>2</v>
      </c>
      <c r="I46" s="25" t="s">
        <v>520</v>
      </c>
      <c r="J46" s="25" cm="1">
        <f t="array" ref="J46">stringtoft(I46)</f>
        <v>103.5</v>
      </c>
      <c r="K46" s="25">
        <v>5</v>
      </c>
      <c r="L46" s="25">
        <v>5</v>
      </c>
      <c r="M46" s="25" t="s">
        <v>434</v>
      </c>
      <c r="N46" s="25" cm="1">
        <f t="array" ref="N46">stringtoft(M46)</f>
        <v>102.33333333333333</v>
      </c>
      <c r="O46" s="25"/>
      <c r="P46" s="26"/>
    </row>
    <row r="47" spans="1:16" x14ac:dyDescent="0.25">
      <c r="A47" s="16"/>
      <c r="O47" s="16"/>
      <c r="P47" s="16"/>
    </row>
    <row r="48" spans="1:16" x14ac:dyDescent="0.25">
      <c r="A48" s="16"/>
      <c r="O48" s="16"/>
      <c r="P48" s="16"/>
    </row>
    <row r="49" spans="1:16" x14ac:dyDescent="0.25">
      <c r="A49" s="16"/>
      <c r="O49" s="16"/>
      <c r="P49" s="16"/>
    </row>
    <row r="50" spans="1:16" x14ac:dyDescent="0.25">
      <c r="A50" s="16"/>
      <c r="O50" s="16"/>
      <c r="P50" s="16"/>
    </row>
    <row r="51" spans="1:16" x14ac:dyDescent="0.25">
      <c r="A51" s="16"/>
      <c r="O51" s="16"/>
      <c r="P51" s="16"/>
    </row>
    <row r="52" spans="1:16" x14ac:dyDescent="0.25">
      <c r="A52" s="16"/>
      <c r="O52" s="16"/>
      <c r="P52" s="16"/>
    </row>
    <row r="53" spans="1:16" x14ac:dyDescent="0.25">
      <c r="A53" s="16"/>
      <c r="B53" s="16"/>
      <c r="C53" s="16"/>
      <c r="D53" s="16"/>
      <c r="E53" s="28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</row>
    <row r="54" spans="1:16" x14ac:dyDescent="0.25">
      <c r="A54" s="16"/>
      <c r="B54" s="16"/>
      <c r="C54" s="16"/>
      <c r="D54" s="16"/>
      <c r="E54" s="28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</row>
    <row r="55" spans="1:16" x14ac:dyDescent="0.25">
      <c r="A55" s="16"/>
      <c r="B55" s="16"/>
      <c r="C55" s="16"/>
      <c r="D55" s="16"/>
      <c r="E55" s="28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</row>
    <row r="56" spans="1:16" x14ac:dyDescent="0.25">
      <c r="A56" s="16"/>
      <c r="B56" s="16"/>
      <c r="C56" s="16"/>
      <c r="D56" s="16"/>
      <c r="E56" s="28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</row>
    <row r="57" spans="1:16" x14ac:dyDescent="0.25">
      <c r="A57" s="16"/>
      <c r="O57" s="16"/>
      <c r="P57" s="16"/>
    </row>
    <row r="58" spans="1:16" x14ac:dyDescent="0.25">
      <c r="A58" s="16"/>
      <c r="B58" s="16"/>
      <c r="C58" s="16"/>
      <c r="D58" s="16"/>
      <c r="E58" s="28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</row>
    <row r="59" spans="1:16" x14ac:dyDescent="0.25">
      <c r="A59" s="16"/>
      <c r="B59" s="16"/>
      <c r="C59" s="16"/>
      <c r="D59" s="16"/>
      <c r="E59" s="28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</row>
    <row r="60" spans="1:16" x14ac:dyDescent="0.25">
      <c r="A60" s="16"/>
      <c r="B60" s="16"/>
      <c r="C60" s="16"/>
      <c r="D60" s="16"/>
      <c r="E60" s="28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</row>
    <row r="61" spans="1:16" x14ac:dyDescent="0.25">
      <c r="A61" s="16"/>
      <c r="B61" s="16"/>
      <c r="C61" s="16"/>
      <c r="D61" s="16"/>
      <c r="E61" s="28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</row>
    <row r="62" spans="1:16" x14ac:dyDescent="0.25">
      <c r="A62" s="16"/>
      <c r="B62" s="16"/>
      <c r="C62" s="16"/>
      <c r="D62" s="16"/>
      <c r="E62" s="28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</row>
    <row r="63" spans="1:16" x14ac:dyDescent="0.25">
      <c r="A63" s="16"/>
      <c r="B63" s="16"/>
      <c r="C63" s="16"/>
      <c r="D63" s="16"/>
      <c r="E63" s="28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</row>
    <row r="64" spans="1:16" x14ac:dyDescent="0.25">
      <c r="A64" s="16"/>
      <c r="B64" s="16"/>
      <c r="C64" s="16"/>
      <c r="D64" s="16"/>
      <c r="E64" s="28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</row>
    <row r="65" spans="1:16" x14ac:dyDescent="0.25">
      <c r="A65" s="16"/>
      <c r="B65" s="16"/>
      <c r="C65" s="16"/>
      <c r="D65" s="16"/>
      <c r="E65" s="28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</row>
    <row r="66" spans="1:16" x14ac:dyDescent="0.25">
      <c r="A66" s="16"/>
      <c r="B66" s="16"/>
      <c r="C66" s="16"/>
      <c r="D66" s="16"/>
      <c r="E66" s="28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</row>
    <row r="67" spans="1:16" x14ac:dyDescent="0.25">
      <c r="A67" s="16"/>
      <c r="B67" s="16"/>
      <c r="C67" s="16"/>
      <c r="D67" s="16"/>
      <c r="E67" s="28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</row>
    <row r="68" spans="1:16" x14ac:dyDescent="0.25">
      <c r="A68" s="16"/>
      <c r="O68" s="16"/>
      <c r="P68" s="16"/>
    </row>
    <row r="69" spans="1:16" x14ac:dyDescent="0.25">
      <c r="A69" s="16"/>
      <c r="B69" s="16"/>
      <c r="C69" s="16"/>
      <c r="D69" s="16"/>
      <c r="E69" s="28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</row>
    <row r="70" spans="1:16" x14ac:dyDescent="0.25">
      <c r="A70" s="16"/>
      <c r="B70" s="16"/>
      <c r="C70" s="16"/>
      <c r="D70" s="16"/>
      <c r="E70" s="28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</row>
    <row r="71" spans="1:16" x14ac:dyDescent="0.25">
      <c r="A71" s="16"/>
      <c r="B71" s="16"/>
      <c r="C71" s="16"/>
      <c r="D71" s="16"/>
      <c r="E71" s="28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</row>
    <row r="72" spans="1:16" x14ac:dyDescent="0.25">
      <c r="A72" s="16"/>
      <c r="B72" s="16"/>
      <c r="C72" s="16"/>
      <c r="D72" s="16"/>
      <c r="E72" s="28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</row>
    <row r="73" spans="1:16" x14ac:dyDescent="0.25">
      <c r="A73" s="16"/>
      <c r="B73" s="16"/>
      <c r="C73" s="16"/>
      <c r="D73" s="16"/>
      <c r="E73" s="28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</row>
    <row r="74" spans="1:16" x14ac:dyDescent="0.25">
      <c r="A74" s="16"/>
      <c r="B74" s="16"/>
      <c r="C74" s="16"/>
      <c r="D74" s="16"/>
      <c r="E74" s="28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</row>
    <row r="75" spans="1:16" x14ac:dyDescent="0.25">
      <c r="A75" s="16"/>
      <c r="B75" s="16"/>
      <c r="C75" s="16"/>
      <c r="D75" s="16"/>
      <c r="E75" s="28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</row>
    <row r="76" spans="1:16" x14ac:dyDescent="0.25">
      <c r="A76" s="16"/>
      <c r="B76" s="16"/>
      <c r="C76" s="16"/>
      <c r="D76" s="16"/>
      <c r="E76" s="28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</row>
    <row r="77" spans="1:16" x14ac:dyDescent="0.25">
      <c r="A77" s="16"/>
      <c r="B77" s="16"/>
      <c r="C77" s="16"/>
      <c r="D77" s="16"/>
      <c r="E77" s="28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</row>
    <row r="78" spans="1:16" x14ac:dyDescent="0.25">
      <c r="A78" s="16"/>
      <c r="B78" s="16"/>
      <c r="C78" s="16"/>
      <c r="D78" s="16"/>
      <c r="E78" s="28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</row>
    <row r="79" spans="1:16" x14ac:dyDescent="0.25">
      <c r="A79" s="16"/>
      <c r="B79" s="16"/>
      <c r="C79" s="16"/>
      <c r="D79" s="16"/>
      <c r="E79" s="28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</row>
    <row r="80" spans="1:16" x14ac:dyDescent="0.25">
      <c r="A80" s="16"/>
      <c r="B80" s="16"/>
      <c r="C80" s="16"/>
      <c r="D80" s="16"/>
      <c r="E80" s="28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</row>
    <row r="81" spans="1:16" x14ac:dyDescent="0.25">
      <c r="A81" s="16"/>
      <c r="B81" s="16"/>
      <c r="C81" s="16"/>
      <c r="D81" s="16"/>
      <c r="E81" s="28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</row>
    <row r="82" spans="1:16" x14ac:dyDescent="0.25">
      <c r="A82" s="16"/>
      <c r="B82" s="16"/>
      <c r="C82" s="16"/>
      <c r="D82" s="16"/>
      <c r="E82" s="28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</row>
  </sheetData>
  <phoneticPr fontId="2" type="noConversion"/>
  <pageMargins left="0.7" right="0.7" top="0.75" bottom="0.75" header="0.3" footer="0.3"/>
  <pageSetup orientation="portrait" r:id="rId1"/>
  <ignoredErrors>
    <ignoredError sqref="K8:L8 K9:K11 E15 K20:L20 K17 E17:E18 E13:F14 K12:L16 I16:I17 E20:G20 I13:I15 I8:I12 E8:G12 F16:G17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91226F-6AEB-4101-B41D-8CA1809E8851}">
  <sheetPr codeName="Sheet4"/>
  <dimension ref="B1:AK388"/>
  <sheetViews>
    <sheetView topLeftCell="A330" workbookViewId="0">
      <selection activeCell="A340" sqref="A340:XFD345"/>
    </sheetView>
  </sheetViews>
  <sheetFormatPr defaultRowHeight="15" x14ac:dyDescent="0.25"/>
  <cols>
    <col min="2" max="2" width="15" bestFit="1" customWidth="1"/>
    <col min="3" max="3" width="15" customWidth="1"/>
    <col min="5" max="5" width="9" style="15"/>
    <col min="6" max="6" width="9.140625" style="15" customWidth="1"/>
    <col min="7" max="7" width="23.140625" bestFit="1" customWidth="1"/>
    <col min="8" max="8" width="23.140625" customWidth="1"/>
    <col min="9" max="9" width="12.5703125" bestFit="1" customWidth="1"/>
    <col min="10" max="10" width="16.140625" bestFit="1" customWidth="1"/>
    <col min="11" max="15" width="16.140625" customWidth="1"/>
    <col min="16" max="16" width="39.7109375" customWidth="1"/>
    <col min="17" max="17" width="36.28515625" bestFit="1" customWidth="1"/>
  </cols>
  <sheetData>
    <row r="1" spans="2:17" ht="15.75" thickBot="1" x14ac:dyDescent="0.3"/>
    <row r="2" spans="2:17" ht="15.75" thickBot="1" x14ac:dyDescent="0.3">
      <c r="B2" s="62" t="s">
        <v>2</v>
      </c>
      <c r="C2" s="84" t="s">
        <v>547</v>
      </c>
      <c r="D2" s="63" t="s">
        <v>3</v>
      </c>
      <c r="E2" s="64" t="s">
        <v>6</v>
      </c>
      <c r="F2" s="64"/>
      <c r="G2" s="63" t="s">
        <v>0</v>
      </c>
      <c r="H2" s="63"/>
      <c r="I2" s="63" t="s">
        <v>1</v>
      </c>
      <c r="J2" s="63" t="s">
        <v>7</v>
      </c>
      <c r="K2" s="63"/>
      <c r="L2" s="63" t="s">
        <v>12</v>
      </c>
      <c r="M2" s="63" t="s">
        <v>13</v>
      </c>
      <c r="N2" s="63" t="s">
        <v>8</v>
      </c>
      <c r="O2" s="63"/>
      <c r="P2" s="63" t="s">
        <v>637</v>
      </c>
      <c r="Q2" s="65" t="s">
        <v>426</v>
      </c>
    </row>
    <row r="3" spans="2:17" x14ac:dyDescent="0.25">
      <c r="B3" s="27" t="s">
        <v>325</v>
      </c>
      <c r="C3" s="81"/>
      <c r="D3" s="20" t="s">
        <v>10</v>
      </c>
      <c r="E3" s="30">
        <v>1</v>
      </c>
      <c r="F3" s="87" t="s">
        <v>163</v>
      </c>
      <c r="G3" s="20" t="s">
        <v>22</v>
      </c>
      <c r="H3" s="20">
        <v>1</v>
      </c>
      <c r="I3" s="20" t="s">
        <v>326</v>
      </c>
      <c r="J3" s="20" t="s">
        <v>121</v>
      </c>
      <c r="K3" s="20" cm="1">
        <f t="array" ref="K3">stringtoft(J3)</f>
        <v>93.583333333333329</v>
      </c>
      <c r="L3" s="20">
        <v>7</v>
      </c>
      <c r="M3" s="90">
        <f>L3*F3</f>
        <v>7</v>
      </c>
      <c r="N3" s="20"/>
      <c r="O3" s="20"/>
      <c r="P3" s="20"/>
      <c r="Q3" s="21"/>
    </row>
    <row r="4" spans="2:17" x14ac:dyDescent="0.25">
      <c r="B4" s="57"/>
      <c r="C4" s="82"/>
      <c r="D4" s="22"/>
      <c r="E4" s="31">
        <v>2</v>
      </c>
      <c r="F4" s="88" t="s">
        <v>163</v>
      </c>
      <c r="G4" s="22" t="s">
        <v>22</v>
      </c>
      <c r="H4" s="22">
        <v>1</v>
      </c>
      <c r="I4" s="22" t="s">
        <v>326</v>
      </c>
      <c r="J4" s="22" t="s">
        <v>327</v>
      </c>
      <c r="K4" s="22" cm="1">
        <f t="array" ref="K4">stringtoft(J4)</f>
        <v>95.5</v>
      </c>
      <c r="L4" s="22">
        <v>7</v>
      </c>
      <c r="M4" s="68">
        <f t="shared" ref="M4:M62" si="0">L4*F4</f>
        <v>7</v>
      </c>
      <c r="N4" s="22"/>
      <c r="O4" s="22"/>
      <c r="P4" s="22"/>
      <c r="Q4" s="23"/>
    </row>
    <row r="5" spans="2:17" x14ac:dyDescent="0.25">
      <c r="B5" s="57" t="s">
        <v>325</v>
      </c>
      <c r="C5" s="82"/>
      <c r="D5" s="22" t="s">
        <v>328</v>
      </c>
      <c r="E5" s="31">
        <v>1</v>
      </c>
      <c r="F5" s="88" t="s">
        <v>163</v>
      </c>
      <c r="G5" s="22" t="s">
        <v>22</v>
      </c>
      <c r="H5" s="22">
        <v>1</v>
      </c>
      <c r="I5" s="22" t="s">
        <v>326</v>
      </c>
      <c r="J5" s="22" t="s">
        <v>329</v>
      </c>
      <c r="K5" s="22" cm="1">
        <f t="array" ref="K5">stringtoft(J5)</f>
        <v>99.989583333333329</v>
      </c>
      <c r="L5" s="22">
        <v>5</v>
      </c>
      <c r="M5" s="68">
        <f t="shared" si="0"/>
        <v>5</v>
      </c>
      <c r="N5" s="22"/>
      <c r="O5" s="22"/>
      <c r="P5" s="22"/>
      <c r="Q5" s="23"/>
    </row>
    <row r="6" spans="2:17" x14ac:dyDescent="0.25">
      <c r="B6" s="57"/>
      <c r="C6" s="82"/>
      <c r="D6" s="22"/>
      <c r="E6" s="31">
        <v>2</v>
      </c>
      <c r="F6" s="88" t="s">
        <v>163</v>
      </c>
      <c r="G6" s="22" t="s">
        <v>22</v>
      </c>
      <c r="H6" s="22">
        <v>1</v>
      </c>
      <c r="I6" s="22" t="s">
        <v>326</v>
      </c>
      <c r="J6" s="22" t="s">
        <v>330</v>
      </c>
      <c r="K6" s="22" cm="1">
        <f t="array" ref="K6">stringtoft(J6)</f>
        <v>107.53125</v>
      </c>
      <c r="L6" s="22">
        <v>5</v>
      </c>
      <c r="M6" s="68">
        <f t="shared" si="0"/>
        <v>5</v>
      </c>
      <c r="N6" s="22"/>
      <c r="O6" s="22"/>
      <c r="P6" s="22"/>
      <c r="Q6" s="23"/>
    </row>
    <row r="7" spans="2:17" x14ac:dyDescent="0.25">
      <c r="B7" s="57" t="s">
        <v>325</v>
      </c>
      <c r="C7" s="82"/>
      <c r="D7" s="22" t="s">
        <v>15</v>
      </c>
      <c r="E7" s="31">
        <v>1</v>
      </c>
      <c r="F7" s="88" t="s">
        <v>163</v>
      </c>
      <c r="G7" s="22" t="s">
        <v>22</v>
      </c>
      <c r="H7" s="22">
        <v>1</v>
      </c>
      <c r="I7" s="22" t="s">
        <v>331</v>
      </c>
      <c r="J7" s="22" t="s">
        <v>332</v>
      </c>
      <c r="K7" s="22" cm="1">
        <f t="array" ref="K7">stringtoft(J7)</f>
        <v>112.00520833333333</v>
      </c>
      <c r="L7" s="22">
        <v>4</v>
      </c>
      <c r="M7" s="68">
        <f t="shared" si="0"/>
        <v>4</v>
      </c>
      <c r="N7" s="22"/>
      <c r="O7" s="22"/>
      <c r="P7" s="22"/>
      <c r="Q7" s="23"/>
    </row>
    <row r="8" spans="2:17" x14ac:dyDescent="0.25">
      <c r="B8" s="57"/>
      <c r="C8" s="82"/>
      <c r="D8" s="22"/>
      <c r="E8" s="31">
        <v>2</v>
      </c>
      <c r="F8" s="88" t="s">
        <v>163</v>
      </c>
      <c r="G8" s="22" t="s">
        <v>22</v>
      </c>
      <c r="H8" s="22">
        <v>1</v>
      </c>
      <c r="I8" s="22" t="s">
        <v>333</v>
      </c>
      <c r="J8" s="22" t="s">
        <v>334</v>
      </c>
      <c r="K8" s="22" cm="1">
        <f t="array" ref="K8">stringtoft(J8)</f>
        <v>90.942708333333329</v>
      </c>
      <c r="L8" s="22">
        <v>4</v>
      </c>
      <c r="M8" s="68">
        <f t="shared" si="0"/>
        <v>4</v>
      </c>
      <c r="N8" s="22"/>
      <c r="O8" s="22"/>
      <c r="P8" s="22"/>
      <c r="Q8" s="23"/>
    </row>
    <row r="9" spans="2:17" x14ac:dyDescent="0.25">
      <c r="B9" s="57"/>
      <c r="C9" s="82"/>
      <c r="D9" s="22"/>
      <c r="E9" s="31">
        <v>3</v>
      </c>
      <c r="F9" s="88" t="s">
        <v>163</v>
      </c>
      <c r="G9" s="22" t="s">
        <v>22</v>
      </c>
      <c r="H9" s="22">
        <v>1</v>
      </c>
      <c r="I9" s="22" t="s">
        <v>335</v>
      </c>
      <c r="J9" s="22" t="s">
        <v>336</v>
      </c>
      <c r="K9" s="22" cm="1">
        <f t="array" ref="K9">stringtoft(J9)</f>
        <v>111.03125</v>
      </c>
      <c r="L9" s="22">
        <v>4</v>
      </c>
      <c r="M9" s="68">
        <f t="shared" si="0"/>
        <v>4</v>
      </c>
      <c r="N9" s="22"/>
      <c r="O9" s="22"/>
      <c r="P9" s="22"/>
      <c r="Q9" s="23"/>
    </row>
    <row r="10" spans="2:17" x14ac:dyDescent="0.25">
      <c r="B10" s="57"/>
      <c r="C10" s="82"/>
      <c r="D10" s="22"/>
      <c r="E10" s="31">
        <v>4</v>
      </c>
      <c r="F10" s="88" t="s">
        <v>163</v>
      </c>
      <c r="G10" s="22" t="s">
        <v>22</v>
      </c>
      <c r="H10" s="22">
        <v>1</v>
      </c>
      <c r="I10" s="22" t="s">
        <v>337</v>
      </c>
      <c r="J10" s="22" t="s">
        <v>546</v>
      </c>
      <c r="K10" s="22" cm="1">
        <f t="array" ref="K10">stringtoft(J10)</f>
        <v>158.13020833333334</v>
      </c>
      <c r="L10" s="22">
        <v>4</v>
      </c>
      <c r="M10" s="68">
        <f t="shared" si="0"/>
        <v>4</v>
      </c>
      <c r="N10" s="22"/>
      <c r="O10" s="22"/>
      <c r="P10" s="22"/>
      <c r="Q10" s="23"/>
    </row>
    <row r="11" spans="2:17" x14ac:dyDescent="0.25">
      <c r="B11" s="57"/>
      <c r="C11" s="82"/>
      <c r="D11" s="22"/>
      <c r="E11" s="31">
        <v>5</v>
      </c>
      <c r="F11" s="88" t="s">
        <v>163</v>
      </c>
      <c r="G11" s="22" t="s">
        <v>22</v>
      </c>
      <c r="H11" s="22">
        <v>1</v>
      </c>
      <c r="I11" s="22" t="s">
        <v>338</v>
      </c>
      <c r="J11" s="22" t="s">
        <v>339</v>
      </c>
      <c r="K11" s="22" cm="1">
        <f t="array" ref="K11">stringtoft(J11)</f>
        <v>112.1875</v>
      </c>
      <c r="L11" s="22">
        <v>4</v>
      </c>
      <c r="M11" s="68">
        <f t="shared" si="0"/>
        <v>4</v>
      </c>
      <c r="N11" s="22"/>
      <c r="O11" s="22"/>
      <c r="P11" s="22"/>
      <c r="Q11" s="23"/>
    </row>
    <row r="12" spans="2:17" x14ac:dyDescent="0.25">
      <c r="B12" s="57" t="s">
        <v>325</v>
      </c>
      <c r="C12" s="82"/>
      <c r="D12" s="22" t="s">
        <v>340</v>
      </c>
      <c r="E12" s="31">
        <v>1</v>
      </c>
      <c r="F12" s="88" t="s">
        <v>163</v>
      </c>
      <c r="G12" s="22" t="s">
        <v>268</v>
      </c>
      <c r="H12" s="22">
        <v>2</v>
      </c>
      <c r="I12" s="22" t="s">
        <v>16</v>
      </c>
      <c r="J12" s="22" t="s">
        <v>209</v>
      </c>
      <c r="K12" s="22" cm="1">
        <f t="array" ref="K12">stringtoft(J12)</f>
        <v>120.83333333333333</v>
      </c>
      <c r="L12" s="22">
        <v>4</v>
      </c>
      <c r="M12" s="68">
        <f t="shared" si="0"/>
        <v>4</v>
      </c>
      <c r="N12" s="22"/>
      <c r="O12" s="22"/>
      <c r="P12" s="22"/>
      <c r="Q12" s="23"/>
    </row>
    <row r="13" spans="2:17" x14ac:dyDescent="0.25">
      <c r="B13" s="57"/>
      <c r="C13" s="82"/>
      <c r="D13" s="22"/>
      <c r="E13" s="31">
        <v>2</v>
      </c>
      <c r="F13" s="88" t="s">
        <v>163</v>
      </c>
      <c r="G13" s="22" t="s">
        <v>268</v>
      </c>
      <c r="H13" s="22">
        <v>2</v>
      </c>
      <c r="I13" s="22" t="s">
        <v>16</v>
      </c>
      <c r="J13" s="22" t="s">
        <v>87</v>
      </c>
      <c r="K13" s="22" cm="1">
        <f t="array" ref="K13">stringtoft(J13)</f>
        <v>120</v>
      </c>
      <c r="L13" s="22">
        <v>4</v>
      </c>
      <c r="M13" s="68">
        <f t="shared" si="0"/>
        <v>4</v>
      </c>
      <c r="N13" s="22"/>
      <c r="O13" s="22"/>
      <c r="P13" s="22"/>
      <c r="Q13" s="23"/>
    </row>
    <row r="14" spans="2:17" x14ac:dyDescent="0.25">
      <c r="B14" s="57"/>
      <c r="C14" s="82"/>
      <c r="D14" s="22"/>
      <c r="E14" s="31" t="s">
        <v>202</v>
      </c>
      <c r="F14" s="88" t="s">
        <v>161</v>
      </c>
      <c r="G14" s="22" t="s">
        <v>268</v>
      </c>
      <c r="H14" s="22">
        <v>3</v>
      </c>
      <c r="I14" s="22" t="s">
        <v>26</v>
      </c>
      <c r="J14" s="22" t="s">
        <v>36</v>
      </c>
      <c r="K14" s="22" cm="1">
        <f t="array" ref="K14">stringtoft(J14)</f>
        <v>100</v>
      </c>
      <c r="L14" s="22">
        <v>4</v>
      </c>
      <c r="M14" s="68">
        <f t="shared" si="0"/>
        <v>12</v>
      </c>
      <c r="N14" s="22"/>
      <c r="O14" s="22"/>
      <c r="P14" s="22"/>
      <c r="Q14" s="23"/>
    </row>
    <row r="15" spans="2:17" x14ac:dyDescent="0.25">
      <c r="B15" s="57"/>
      <c r="C15" s="82"/>
      <c r="D15" s="22"/>
      <c r="E15" s="31">
        <v>6</v>
      </c>
      <c r="F15" s="88" t="s">
        <v>163</v>
      </c>
      <c r="G15" s="22" t="s">
        <v>268</v>
      </c>
      <c r="H15" s="22">
        <v>3</v>
      </c>
      <c r="I15" s="22" t="s">
        <v>26</v>
      </c>
      <c r="J15" s="22" t="s">
        <v>23</v>
      </c>
      <c r="K15" s="22" cm="1">
        <f t="array" ref="K15">stringtoft(J15)</f>
        <v>90</v>
      </c>
      <c r="L15" s="22">
        <v>4</v>
      </c>
      <c r="M15" s="68">
        <f t="shared" si="0"/>
        <v>4</v>
      </c>
      <c r="N15" s="22"/>
      <c r="O15" s="22"/>
      <c r="P15" s="22"/>
      <c r="Q15" s="23"/>
    </row>
    <row r="16" spans="2:17" x14ac:dyDescent="0.25">
      <c r="B16" s="57"/>
      <c r="C16" s="82"/>
      <c r="D16" s="22"/>
      <c r="E16" s="31">
        <v>7</v>
      </c>
      <c r="F16" s="88" t="s">
        <v>163</v>
      </c>
      <c r="G16" s="22" t="s">
        <v>268</v>
      </c>
      <c r="H16" s="22">
        <v>3</v>
      </c>
      <c r="I16" s="22" t="s">
        <v>26</v>
      </c>
      <c r="J16" s="22" t="s">
        <v>36</v>
      </c>
      <c r="K16" s="22" cm="1">
        <f t="array" ref="K16">stringtoft(J16)</f>
        <v>100</v>
      </c>
      <c r="L16" s="22">
        <v>4</v>
      </c>
      <c r="M16" s="68">
        <f t="shared" si="0"/>
        <v>4</v>
      </c>
      <c r="N16" s="22"/>
      <c r="O16" s="22"/>
      <c r="P16" s="22"/>
      <c r="Q16" s="23"/>
    </row>
    <row r="17" spans="2:17" x14ac:dyDescent="0.25">
      <c r="B17" s="57"/>
      <c r="C17" s="82"/>
      <c r="D17" s="22"/>
      <c r="E17" s="31">
        <v>8</v>
      </c>
      <c r="F17" s="88" t="s">
        <v>163</v>
      </c>
      <c r="G17" s="22" t="s">
        <v>22</v>
      </c>
      <c r="H17" s="22">
        <v>1</v>
      </c>
      <c r="I17" s="22" t="s">
        <v>341</v>
      </c>
      <c r="J17" s="22" t="s">
        <v>342</v>
      </c>
      <c r="K17" s="22" cm="1">
        <f t="array" ref="K17">stringtoft(J17)</f>
        <v>150</v>
      </c>
      <c r="L17" s="22">
        <v>4</v>
      </c>
      <c r="M17" s="68">
        <f t="shared" si="0"/>
        <v>4</v>
      </c>
      <c r="N17" s="22"/>
      <c r="O17" s="22"/>
      <c r="P17" s="22"/>
      <c r="Q17" s="23"/>
    </row>
    <row r="18" spans="2:17" x14ac:dyDescent="0.25">
      <c r="B18" s="57"/>
      <c r="C18" s="82"/>
      <c r="D18" s="22"/>
      <c r="E18" s="31">
        <v>9</v>
      </c>
      <c r="F18" s="88" t="s">
        <v>163</v>
      </c>
      <c r="G18" s="22" t="s">
        <v>22</v>
      </c>
      <c r="H18" s="22">
        <v>1</v>
      </c>
      <c r="I18" s="22" t="s">
        <v>341</v>
      </c>
      <c r="J18" s="22" t="s">
        <v>87</v>
      </c>
      <c r="K18" s="22" cm="1">
        <f t="array" ref="K18">stringtoft(J18)</f>
        <v>120</v>
      </c>
      <c r="L18" s="22">
        <v>4</v>
      </c>
      <c r="M18" s="68">
        <f t="shared" si="0"/>
        <v>4</v>
      </c>
      <c r="N18" s="22"/>
      <c r="O18" s="22"/>
      <c r="P18" s="22"/>
      <c r="Q18" s="23"/>
    </row>
    <row r="19" spans="2:17" x14ac:dyDescent="0.25">
      <c r="B19" s="57"/>
      <c r="C19" s="82"/>
      <c r="D19" s="22"/>
      <c r="E19" s="31">
        <v>10</v>
      </c>
      <c r="F19" s="88" t="s">
        <v>163</v>
      </c>
      <c r="G19" s="22" t="s">
        <v>22</v>
      </c>
      <c r="H19" s="22">
        <v>1</v>
      </c>
      <c r="I19" s="22" t="s">
        <v>341</v>
      </c>
      <c r="J19" s="22" t="s">
        <v>45</v>
      </c>
      <c r="K19" s="22" cm="1">
        <f t="array" ref="K19">stringtoft(J19)</f>
        <v>140</v>
      </c>
      <c r="L19" s="22">
        <v>4</v>
      </c>
      <c r="M19" s="68">
        <f t="shared" si="0"/>
        <v>4</v>
      </c>
      <c r="N19" s="22"/>
      <c r="O19" s="22"/>
      <c r="P19" s="22"/>
      <c r="Q19" s="23"/>
    </row>
    <row r="20" spans="2:17" x14ac:dyDescent="0.25">
      <c r="B20" s="57"/>
      <c r="C20" s="82"/>
      <c r="D20" s="22"/>
      <c r="E20" s="31">
        <v>11</v>
      </c>
      <c r="F20" s="88" t="s">
        <v>163</v>
      </c>
      <c r="G20" s="22" t="s">
        <v>22</v>
      </c>
      <c r="H20" s="22">
        <v>1</v>
      </c>
      <c r="I20" s="22" t="s">
        <v>341</v>
      </c>
      <c r="J20" s="22" t="s">
        <v>209</v>
      </c>
      <c r="K20" s="22" cm="1">
        <f t="array" ref="K20">stringtoft(J20)</f>
        <v>120.83333333333333</v>
      </c>
      <c r="L20" s="22">
        <v>4</v>
      </c>
      <c r="M20" s="68">
        <f t="shared" si="0"/>
        <v>4</v>
      </c>
      <c r="N20" s="22"/>
      <c r="O20" s="22"/>
      <c r="P20" s="22"/>
      <c r="Q20" s="23"/>
    </row>
    <row r="21" spans="2:17" x14ac:dyDescent="0.25">
      <c r="B21" s="57" t="s">
        <v>325</v>
      </c>
      <c r="C21" s="82"/>
      <c r="D21" s="22" t="s">
        <v>343</v>
      </c>
      <c r="E21" s="31">
        <v>1</v>
      </c>
      <c r="F21" s="88" t="s">
        <v>163</v>
      </c>
      <c r="G21" s="22" t="s">
        <v>22</v>
      </c>
      <c r="H21" s="22">
        <v>1</v>
      </c>
      <c r="I21" s="22" t="s">
        <v>344</v>
      </c>
      <c r="J21" s="22" t="s">
        <v>345</v>
      </c>
      <c r="K21" s="22" cm="1">
        <f t="array" ref="K21">stringtoft(J21)</f>
        <v>76.505208333333329</v>
      </c>
      <c r="L21" s="22">
        <v>4</v>
      </c>
      <c r="M21" s="68">
        <f t="shared" si="0"/>
        <v>4</v>
      </c>
      <c r="N21" s="22"/>
      <c r="O21" s="22"/>
      <c r="P21" s="22"/>
      <c r="Q21" s="23"/>
    </row>
    <row r="22" spans="2:17" x14ac:dyDescent="0.25">
      <c r="B22" s="57" t="s">
        <v>325</v>
      </c>
      <c r="C22" s="82"/>
      <c r="D22" s="22" t="s">
        <v>346</v>
      </c>
      <c r="E22" s="31">
        <v>1</v>
      </c>
      <c r="F22" s="88" t="s">
        <v>163</v>
      </c>
      <c r="G22" s="22" t="s">
        <v>22</v>
      </c>
      <c r="H22" s="22">
        <v>1</v>
      </c>
      <c r="I22" s="22" t="s">
        <v>347</v>
      </c>
      <c r="J22" s="22" t="s">
        <v>348</v>
      </c>
      <c r="K22" s="22" cm="1">
        <f t="array" ref="K22">stringtoft(J22)</f>
        <v>76</v>
      </c>
      <c r="L22" s="22">
        <v>4</v>
      </c>
      <c r="M22" s="68">
        <f t="shared" si="0"/>
        <v>4</v>
      </c>
      <c r="N22" s="22"/>
      <c r="O22" s="22"/>
      <c r="P22" s="22"/>
      <c r="Q22" s="23"/>
    </row>
    <row r="23" spans="2:17" x14ac:dyDescent="0.25">
      <c r="B23" s="57"/>
      <c r="C23" s="82"/>
      <c r="D23" s="22"/>
      <c r="E23" s="31">
        <v>2</v>
      </c>
      <c r="F23" s="88" t="s">
        <v>163</v>
      </c>
      <c r="G23" s="22" t="s">
        <v>22</v>
      </c>
      <c r="H23" s="22">
        <v>1</v>
      </c>
      <c r="I23" s="22" t="s">
        <v>347</v>
      </c>
      <c r="J23" s="22" t="s">
        <v>349</v>
      </c>
      <c r="K23" s="22" cm="1">
        <f t="array" ref="K23">stringtoft(J23)</f>
        <v>135.65625</v>
      </c>
      <c r="L23" s="22">
        <v>4</v>
      </c>
      <c r="M23" s="68">
        <f t="shared" si="0"/>
        <v>4</v>
      </c>
      <c r="N23" s="22"/>
      <c r="O23" s="22"/>
      <c r="P23" s="22"/>
      <c r="Q23" s="23"/>
    </row>
    <row r="24" spans="2:17" x14ac:dyDescent="0.25">
      <c r="B24" s="57"/>
      <c r="C24" s="82"/>
      <c r="D24" s="22"/>
      <c r="E24" s="31">
        <v>3</v>
      </c>
      <c r="F24" s="88" t="s">
        <v>163</v>
      </c>
      <c r="G24" s="22" t="s">
        <v>22</v>
      </c>
      <c r="H24" s="22">
        <v>1</v>
      </c>
      <c r="I24" s="22" t="s">
        <v>347</v>
      </c>
      <c r="J24" s="22" t="s">
        <v>348</v>
      </c>
      <c r="K24" s="22" cm="1">
        <f t="array" ref="K24">stringtoft(J24)</f>
        <v>76</v>
      </c>
      <c r="L24" s="22">
        <v>4</v>
      </c>
      <c r="M24" s="68">
        <f t="shared" si="0"/>
        <v>4</v>
      </c>
      <c r="N24" s="22"/>
      <c r="O24" s="22"/>
      <c r="P24" s="22"/>
      <c r="Q24" s="23"/>
    </row>
    <row r="25" spans="2:17" x14ac:dyDescent="0.25">
      <c r="B25" s="57" t="s">
        <v>325</v>
      </c>
      <c r="C25" s="82"/>
      <c r="D25" s="22" t="s">
        <v>350</v>
      </c>
      <c r="E25" s="31">
        <v>1</v>
      </c>
      <c r="F25" s="88" t="s">
        <v>163</v>
      </c>
      <c r="G25" s="22" t="s">
        <v>268</v>
      </c>
      <c r="H25" s="22">
        <v>2</v>
      </c>
      <c r="I25" s="22" t="s">
        <v>16</v>
      </c>
      <c r="J25" s="22" t="s">
        <v>351</v>
      </c>
      <c r="K25" s="22" cm="1">
        <f t="array" ref="K25">stringtoft(J25)</f>
        <v>132.25</v>
      </c>
      <c r="L25" s="22">
        <v>5</v>
      </c>
      <c r="M25" s="68">
        <f t="shared" si="0"/>
        <v>5</v>
      </c>
      <c r="N25" s="22"/>
      <c r="O25" s="22"/>
      <c r="P25" s="22"/>
      <c r="Q25" s="23"/>
    </row>
    <row r="26" spans="2:17" x14ac:dyDescent="0.25">
      <c r="B26" s="57"/>
      <c r="C26" s="82"/>
      <c r="D26" s="22"/>
      <c r="E26" s="31">
        <v>2</v>
      </c>
      <c r="F26" s="88" t="s">
        <v>163</v>
      </c>
      <c r="G26" s="22" t="s">
        <v>268</v>
      </c>
      <c r="H26" s="22">
        <v>3</v>
      </c>
      <c r="I26" s="22" t="s">
        <v>26</v>
      </c>
      <c r="J26" s="22" t="s">
        <v>352</v>
      </c>
      <c r="K26" s="22" cm="1">
        <f t="array" ref="K26">stringtoft(J26)</f>
        <v>97</v>
      </c>
      <c r="L26" s="22">
        <v>5</v>
      </c>
      <c r="M26" s="68">
        <f t="shared" si="0"/>
        <v>5</v>
      </c>
      <c r="N26" s="22"/>
      <c r="O26" s="22"/>
      <c r="P26" s="22"/>
      <c r="Q26" s="23"/>
    </row>
    <row r="27" spans="2:17" x14ac:dyDescent="0.25">
      <c r="B27" s="57"/>
      <c r="C27" s="82"/>
      <c r="D27" s="22"/>
      <c r="E27" s="31">
        <v>3</v>
      </c>
      <c r="F27" s="88" t="s">
        <v>163</v>
      </c>
      <c r="G27" s="22" t="s">
        <v>268</v>
      </c>
      <c r="H27" s="22">
        <v>3</v>
      </c>
      <c r="I27" s="22" t="s">
        <v>26</v>
      </c>
      <c r="J27" s="22" t="s">
        <v>353</v>
      </c>
      <c r="K27" s="22" cm="1">
        <f t="array" ref="K27">stringtoft(J27)</f>
        <v>92</v>
      </c>
      <c r="L27" s="22">
        <v>5</v>
      </c>
      <c r="M27" s="68">
        <f t="shared" si="0"/>
        <v>5</v>
      </c>
      <c r="N27" s="22"/>
      <c r="O27" s="22"/>
      <c r="P27" s="22"/>
      <c r="Q27" s="23"/>
    </row>
    <row r="28" spans="2:17" x14ac:dyDescent="0.25">
      <c r="B28" s="57"/>
      <c r="C28" s="82"/>
      <c r="D28" s="22"/>
      <c r="E28" s="31">
        <v>4</v>
      </c>
      <c r="F28" s="88" t="s">
        <v>163</v>
      </c>
      <c r="G28" s="22" t="s">
        <v>268</v>
      </c>
      <c r="H28" s="22">
        <v>3</v>
      </c>
      <c r="I28" s="22" t="s">
        <v>26</v>
      </c>
      <c r="J28" s="22" t="s">
        <v>354</v>
      </c>
      <c r="K28" s="22" cm="1">
        <f t="array" ref="K28">stringtoft(J28)</f>
        <v>88</v>
      </c>
      <c r="L28" s="22">
        <v>5</v>
      </c>
      <c r="M28" s="68">
        <f t="shared" si="0"/>
        <v>5</v>
      </c>
      <c r="N28" s="22"/>
      <c r="O28" s="22"/>
      <c r="P28" s="22"/>
      <c r="Q28" s="23"/>
    </row>
    <row r="29" spans="2:17" x14ac:dyDescent="0.25">
      <c r="B29" s="57"/>
      <c r="C29" s="82"/>
      <c r="D29" s="22"/>
      <c r="E29" s="31">
        <v>5</v>
      </c>
      <c r="F29" s="88" t="s">
        <v>163</v>
      </c>
      <c r="G29" s="22" t="s">
        <v>268</v>
      </c>
      <c r="H29" s="22">
        <v>3</v>
      </c>
      <c r="I29" s="22" t="s">
        <v>26</v>
      </c>
      <c r="J29" s="22" t="s">
        <v>352</v>
      </c>
      <c r="K29" s="22" cm="1">
        <f t="array" ref="K29">stringtoft(J29)</f>
        <v>97</v>
      </c>
      <c r="L29" s="22">
        <v>5</v>
      </c>
      <c r="M29" s="68">
        <f t="shared" si="0"/>
        <v>5</v>
      </c>
      <c r="N29" s="22"/>
      <c r="O29" s="22"/>
      <c r="P29" s="22"/>
      <c r="Q29" s="23"/>
    </row>
    <row r="30" spans="2:17" x14ac:dyDescent="0.25">
      <c r="B30" s="57"/>
      <c r="C30" s="82"/>
      <c r="D30" s="22"/>
      <c r="E30" s="31">
        <v>6</v>
      </c>
      <c r="F30" s="88" t="s">
        <v>163</v>
      </c>
      <c r="G30" s="22" t="s">
        <v>268</v>
      </c>
      <c r="H30" s="22">
        <v>3</v>
      </c>
      <c r="I30" s="22" t="s">
        <v>26</v>
      </c>
      <c r="J30" s="22" t="s">
        <v>53</v>
      </c>
      <c r="K30" s="22" cm="1">
        <f t="array" ref="K30">stringtoft(J30)</f>
        <v>70</v>
      </c>
      <c r="L30" s="22">
        <v>5</v>
      </c>
      <c r="M30" s="68">
        <f t="shared" si="0"/>
        <v>5</v>
      </c>
      <c r="N30" s="22"/>
      <c r="O30" s="22"/>
      <c r="P30" s="22"/>
      <c r="Q30" s="23"/>
    </row>
    <row r="31" spans="2:17" x14ac:dyDescent="0.25">
      <c r="B31" s="57" t="s">
        <v>325</v>
      </c>
      <c r="C31" s="82"/>
      <c r="D31" s="22" t="s">
        <v>355</v>
      </c>
      <c r="E31" s="31">
        <v>1</v>
      </c>
      <c r="F31" s="88" t="s">
        <v>163</v>
      </c>
      <c r="G31" s="22" t="s">
        <v>268</v>
      </c>
      <c r="H31" s="22">
        <v>3</v>
      </c>
      <c r="I31" s="22" t="s">
        <v>26</v>
      </c>
      <c r="J31" s="22" t="s">
        <v>356</v>
      </c>
      <c r="K31" s="22" cm="1">
        <f t="array" ref="K31">stringtoft(J31)</f>
        <v>109.66666666666667</v>
      </c>
      <c r="L31" s="22">
        <v>7</v>
      </c>
      <c r="M31" s="68">
        <f t="shared" si="0"/>
        <v>7</v>
      </c>
      <c r="N31" s="22"/>
      <c r="O31" s="22"/>
      <c r="P31" s="22"/>
      <c r="Q31" s="23"/>
    </row>
    <row r="32" spans="2:17" x14ac:dyDescent="0.25">
      <c r="B32" s="57"/>
      <c r="C32" s="82"/>
      <c r="D32" s="22"/>
      <c r="E32" s="31">
        <v>2</v>
      </c>
      <c r="F32" s="88" t="s">
        <v>163</v>
      </c>
      <c r="G32" s="22" t="s">
        <v>268</v>
      </c>
      <c r="H32" s="22">
        <v>3</v>
      </c>
      <c r="I32" s="22" t="s">
        <v>26</v>
      </c>
      <c r="J32" s="22" t="s">
        <v>357</v>
      </c>
      <c r="K32" s="22" cm="1">
        <f t="array" ref="K32">stringtoft(J32)</f>
        <v>84.666666666666671</v>
      </c>
      <c r="L32" s="22">
        <v>7</v>
      </c>
      <c r="M32" s="68">
        <f t="shared" si="0"/>
        <v>7</v>
      </c>
      <c r="N32" s="22"/>
      <c r="O32" s="22"/>
      <c r="P32" s="22"/>
      <c r="Q32" s="23"/>
    </row>
    <row r="33" spans="2:17" x14ac:dyDescent="0.25">
      <c r="B33" s="57" t="s">
        <v>325</v>
      </c>
      <c r="C33" s="82"/>
      <c r="D33" s="22" t="s">
        <v>358</v>
      </c>
      <c r="E33" s="31">
        <v>1</v>
      </c>
      <c r="F33" s="88" t="s">
        <v>163</v>
      </c>
      <c r="G33" s="22" t="s">
        <v>268</v>
      </c>
      <c r="H33" s="22">
        <v>4</v>
      </c>
      <c r="I33" s="22" t="s">
        <v>14</v>
      </c>
      <c r="J33" s="22" t="s">
        <v>359</v>
      </c>
      <c r="K33" s="22" cm="1">
        <f t="array" ref="K33">stringtoft(J33)</f>
        <v>47</v>
      </c>
      <c r="L33" s="22">
        <v>5</v>
      </c>
      <c r="M33" s="68">
        <f t="shared" si="0"/>
        <v>5</v>
      </c>
      <c r="N33" s="22"/>
      <c r="O33" s="22"/>
      <c r="P33" s="22"/>
      <c r="Q33" s="23"/>
    </row>
    <row r="34" spans="2:17" x14ac:dyDescent="0.25">
      <c r="B34" s="57"/>
      <c r="C34" s="82"/>
      <c r="D34" s="22"/>
      <c r="E34" s="31">
        <v>2</v>
      </c>
      <c r="F34" s="88" t="s">
        <v>163</v>
      </c>
      <c r="G34" s="22" t="s">
        <v>268</v>
      </c>
      <c r="H34" s="22">
        <v>4</v>
      </c>
      <c r="I34" s="22" t="s">
        <v>14</v>
      </c>
      <c r="J34" s="22" t="s">
        <v>20</v>
      </c>
      <c r="K34" s="22" cm="1">
        <f t="array" ref="K34">stringtoft(J34)</f>
        <v>80</v>
      </c>
      <c r="L34" s="22">
        <v>5</v>
      </c>
      <c r="M34" s="68">
        <f t="shared" si="0"/>
        <v>5</v>
      </c>
      <c r="N34" s="22"/>
      <c r="O34" s="22"/>
      <c r="P34" s="22"/>
      <c r="Q34" s="23"/>
    </row>
    <row r="35" spans="2:17" x14ac:dyDescent="0.25">
      <c r="B35" s="57"/>
      <c r="C35" s="82"/>
      <c r="D35" s="22"/>
      <c r="E35" s="31">
        <v>3</v>
      </c>
      <c r="F35" s="88" t="s">
        <v>163</v>
      </c>
      <c r="G35" s="22" t="s">
        <v>268</v>
      </c>
      <c r="H35" s="22">
        <v>4</v>
      </c>
      <c r="I35" s="22" t="s">
        <v>14</v>
      </c>
      <c r="J35" s="22" t="s">
        <v>32</v>
      </c>
      <c r="K35" s="22" cm="1">
        <f t="array" ref="K35">stringtoft(J35)</f>
        <v>65</v>
      </c>
      <c r="L35" s="22">
        <v>5</v>
      </c>
      <c r="M35" s="68">
        <f t="shared" si="0"/>
        <v>5</v>
      </c>
      <c r="N35" s="22"/>
      <c r="O35" s="22"/>
      <c r="P35" s="22"/>
      <c r="Q35" s="23"/>
    </row>
    <row r="36" spans="2:17" x14ac:dyDescent="0.25">
      <c r="B36" s="57" t="s">
        <v>325</v>
      </c>
      <c r="C36" s="82"/>
      <c r="D36" s="22" t="s">
        <v>360</v>
      </c>
      <c r="E36" s="31">
        <v>1</v>
      </c>
      <c r="F36" s="88" t="s">
        <v>163</v>
      </c>
      <c r="G36" s="22" t="s">
        <v>268</v>
      </c>
      <c r="H36" s="22">
        <v>3</v>
      </c>
      <c r="I36" s="22" t="s">
        <v>26</v>
      </c>
      <c r="J36" s="22" t="s">
        <v>361</v>
      </c>
      <c r="K36" s="22" cm="1">
        <f t="array" ref="K36">stringtoft(J36)</f>
        <v>73.833333333333329</v>
      </c>
      <c r="L36" s="22">
        <v>4</v>
      </c>
      <c r="M36" s="68">
        <f t="shared" si="0"/>
        <v>4</v>
      </c>
      <c r="N36" s="22"/>
      <c r="O36" s="22"/>
      <c r="P36" s="22"/>
      <c r="Q36" s="23"/>
    </row>
    <row r="37" spans="2:17" x14ac:dyDescent="0.25">
      <c r="B37" s="57"/>
      <c r="C37" s="82"/>
      <c r="D37" s="22"/>
      <c r="E37" s="31">
        <v>2</v>
      </c>
      <c r="F37" s="88" t="s">
        <v>163</v>
      </c>
      <c r="G37" s="22" t="s">
        <v>268</v>
      </c>
      <c r="H37" s="22">
        <v>3</v>
      </c>
      <c r="I37" s="22" t="s">
        <v>26</v>
      </c>
      <c r="J37" s="22" t="s">
        <v>362</v>
      </c>
      <c r="K37" s="22" cm="1">
        <f t="array" ref="K37">stringtoft(J37)</f>
        <v>62</v>
      </c>
      <c r="L37" s="22">
        <v>4</v>
      </c>
      <c r="M37" s="68">
        <f t="shared" si="0"/>
        <v>4</v>
      </c>
      <c r="N37" s="22"/>
      <c r="O37" s="22"/>
      <c r="P37" s="22"/>
      <c r="Q37" s="23"/>
    </row>
    <row r="38" spans="2:17" x14ac:dyDescent="0.25">
      <c r="B38" s="57"/>
      <c r="C38" s="82"/>
      <c r="D38" s="22"/>
      <c r="E38" s="31">
        <v>3</v>
      </c>
      <c r="F38" s="88" t="s">
        <v>163</v>
      </c>
      <c r="G38" s="22" t="s">
        <v>268</v>
      </c>
      <c r="H38" s="22">
        <v>3</v>
      </c>
      <c r="I38" s="22" t="s">
        <v>26</v>
      </c>
      <c r="J38" s="22" t="s">
        <v>20</v>
      </c>
      <c r="K38" s="22" cm="1">
        <f t="array" ref="K38">stringtoft(J38)</f>
        <v>80</v>
      </c>
      <c r="L38" s="22">
        <v>4</v>
      </c>
      <c r="M38" s="68">
        <f t="shared" si="0"/>
        <v>4</v>
      </c>
      <c r="N38" s="22"/>
      <c r="O38" s="22"/>
      <c r="P38" s="22"/>
      <c r="Q38" s="23"/>
    </row>
    <row r="39" spans="2:17" x14ac:dyDescent="0.25">
      <c r="B39" s="57"/>
      <c r="C39" s="82"/>
      <c r="D39" s="22"/>
      <c r="E39" s="31">
        <v>4</v>
      </c>
      <c r="F39" s="88" t="s">
        <v>163</v>
      </c>
      <c r="G39" s="22" t="s">
        <v>268</v>
      </c>
      <c r="H39" s="22">
        <v>3</v>
      </c>
      <c r="I39" s="22" t="s">
        <v>26</v>
      </c>
      <c r="J39" s="22" t="s">
        <v>23</v>
      </c>
      <c r="K39" s="22" cm="1">
        <f t="array" ref="K39">stringtoft(J39)</f>
        <v>90</v>
      </c>
      <c r="L39" s="22">
        <v>4</v>
      </c>
      <c r="M39" s="68">
        <f t="shared" si="0"/>
        <v>4</v>
      </c>
      <c r="N39" s="22"/>
      <c r="O39" s="22"/>
      <c r="P39" s="22"/>
      <c r="Q39" s="23"/>
    </row>
    <row r="40" spans="2:17" x14ac:dyDescent="0.25">
      <c r="B40" s="57"/>
      <c r="C40" s="82"/>
      <c r="D40" s="22"/>
      <c r="E40" s="31">
        <v>5</v>
      </c>
      <c r="F40" s="88" t="s">
        <v>163</v>
      </c>
      <c r="G40" s="22" t="s">
        <v>268</v>
      </c>
      <c r="H40" s="22">
        <v>3</v>
      </c>
      <c r="I40" s="22" t="s">
        <v>26</v>
      </c>
      <c r="J40" s="22" t="s">
        <v>361</v>
      </c>
      <c r="K40" s="22" cm="1">
        <f t="array" ref="K40">stringtoft(J40)</f>
        <v>73.833333333333329</v>
      </c>
      <c r="L40" s="22">
        <v>4</v>
      </c>
      <c r="M40" s="68">
        <f t="shared" si="0"/>
        <v>4</v>
      </c>
      <c r="N40" s="22"/>
      <c r="O40" s="22"/>
      <c r="P40" s="22"/>
      <c r="Q40" s="23"/>
    </row>
    <row r="41" spans="2:17" x14ac:dyDescent="0.25">
      <c r="B41" s="57" t="s">
        <v>325</v>
      </c>
      <c r="C41" s="82"/>
      <c r="D41" s="22" t="s">
        <v>363</v>
      </c>
      <c r="E41" s="31">
        <v>1</v>
      </c>
      <c r="F41" s="88" t="s">
        <v>163</v>
      </c>
      <c r="G41" s="22" t="s">
        <v>268</v>
      </c>
      <c r="H41" s="22">
        <v>2</v>
      </c>
      <c r="I41" s="22" t="s">
        <v>16</v>
      </c>
      <c r="J41" s="22" t="s">
        <v>364</v>
      </c>
      <c r="K41" s="22" cm="1">
        <f t="array" ref="K41">stringtoft(J41)</f>
        <v>111.66666666666667</v>
      </c>
      <c r="L41" s="22">
        <v>5</v>
      </c>
      <c r="M41" s="68">
        <f t="shared" si="0"/>
        <v>5</v>
      </c>
      <c r="N41" s="22"/>
      <c r="O41" s="22"/>
      <c r="P41" s="22"/>
      <c r="Q41" s="23"/>
    </row>
    <row r="42" spans="2:17" x14ac:dyDescent="0.25">
      <c r="B42" s="57"/>
      <c r="C42" s="82"/>
      <c r="D42" s="22"/>
      <c r="E42" s="31">
        <v>2</v>
      </c>
      <c r="F42" s="88" t="s">
        <v>163</v>
      </c>
      <c r="G42" s="22" t="s">
        <v>22</v>
      </c>
      <c r="H42" s="22">
        <v>1</v>
      </c>
      <c r="I42" s="22" t="s">
        <v>365</v>
      </c>
      <c r="J42" s="22" t="s">
        <v>223</v>
      </c>
      <c r="K42" s="22" cm="1">
        <f t="array" ref="K42">stringtoft(J42)</f>
        <v>180</v>
      </c>
      <c r="L42" s="22">
        <v>5</v>
      </c>
      <c r="M42" s="68">
        <f t="shared" si="0"/>
        <v>5</v>
      </c>
      <c r="N42" s="22"/>
      <c r="O42" s="22"/>
      <c r="P42" s="22"/>
      <c r="Q42" s="23"/>
    </row>
    <row r="43" spans="2:17" x14ac:dyDescent="0.25">
      <c r="B43" s="57"/>
      <c r="C43" s="82"/>
      <c r="D43" s="22"/>
      <c r="E43" s="31">
        <v>3</v>
      </c>
      <c r="F43" s="88" t="s">
        <v>163</v>
      </c>
      <c r="G43" s="22" t="s">
        <v>268</v>
      </c>
      <c r="H43" s="22">
        <v>2</v>
      </c>
      <c r="I43" s="22" t="s">
        <v>16</v>
      </c>
      <c r="J43" s="22" t="s">
        <v>366</v>
      </c>
      <c r="K43" s="22" cm="1">
        <f t="array" ref="K43">stringtoft(J43)</f>
        <v>135</v>
      </c>
      <c r="L43" s="22">
        <v>5</v>
      </c>
      <c r="M43" s="68">
        <f t="shared" si="0"/>
        <v>5</v>
      </c>
      <c r="N43" s="22"/>
      <c r="O43" s="22"/>
      <c r="P43" s="22"/>
      <c r="Q43" s="23"/>
    </row>
    <row r="44" spans="2:17" x14ac:dyDescent="0.25">
      <c r="B44" s="57"/>
      <c r="C44" s="82"/>
      <c r="D44" s="22"/>
      <c r="E44" s="31">
        <v>4</v>
      </c>
      <c r="F44" s="88" t="s">
        <v>163</v>
      </c>
      <c r="G44" s="22" t="s">
        <v>268</v>
      </c>
      <c r="H44" s="22">
        <v>2</v>
      </c>
      <c r="I44" s="22" t="s">
        <v>16</v>
      </c>
      <c r="J44" s="22" t="s">
        <v>364</v>
      </c>
      <c r="K44" s="22" cm="1">
        <f t="array" ref="K44">stringtoft(J44)</f>
        <v>111.66666666666667</v>
      </c>
      <c r="L44" s="22">
        <v>5</v>
      </c>
      <c r="M44" s="68">
        <f t="shared" si="0"/>
        <v>5</v>
      </c>
      <c r="N44" s="22"/>
      <c r="O44" s="22"/>
      <c r="P44" s="22"/>
      <c r="Q44" s="23"/>
    </row>
    <row r="45" spans="2:17" x14ac:dyDescent="0.25">
      <c r="B45" s="57" t="s">
        <v>9</v>
      </c>
      <c r="C45" s="82" t="s">
        <v>589</v>
      </c>
      <c r="D45" s="22" t="s">
        <v>10</v>
      </c>
      <c r="E45" s="31">
        <v>1</v>
      </c>
      <c r="F45" s="88" t="s">
        <v>163</v>
      </c>
      <c r="G45" s="22" t="s">
        <v>11</v>
      </c>
      <c r="H45" s="22">
        <v>4</v>
      </c>
      <c r="I45" s="22" t="s">
        <v>14</v>
      </c>
      <c r="J45" s="22" t="s">
        <v>19</v>
      </c>
      <c r="K45" s="22" cm="1">
        <f t="array" ref="K45">stringtoft(J45)</f>
        <v>65.25</v>
      </c>
      <c r="L45" s="22">
        <v>5</v>
      </c>
      <c r="M45" s="68">
        <f t="shared" si="0"/>
        <v>5</v>
      </c>
      <c r="N45" s="22"/>
      <c r="O45" s="22"/>
      <c r="P45" s="22"/>
      <c r="Q45" s="23"/>
    </row>
    <row r="46" spans="2:17" x14ac:dyDescent="0.25">
      <c r="B46" s="57"/>
      <c r="C46" s="82"/>
      <c r="D46" s="22"/>
      <c r="E46" s="31">
        <v>2</v>
      </c>
      <c r="F46" s="88" t="s">
        <v>163</v>
      </c>
      <c r="G46" s="22" t="s">
        <v>11</v>
      </c>
      <c r="H46" s="22">
        <v>4</v>
      </c>
      <c r="I46" s="22" t="s">
        <v>14</v>
      </c>
      <c r="J46" s="22" t="s">
        <v>300</v>
      </c>
      <c r="K46" s="22" cm="1">
        <f t="array" ref="K46">stringtoft(J46)</f>
        <v>75</v>
      </c>
      <c r="L46" s="22">
        <v>5</v>
      </c>
      <c r="M46" s="68">
        <f t="shared" si="0"/>
        <v>5</v>
      </c>
      <c r="N46" s="22"/>
      <c r="O46" s="22"/>
      <c r="P46" s="22"/>
      <c r="Q46" s="23"/>
    </row>
    <row r="47" spans="2:17" x14ac:dyDescent="0.25">
      <c r="B47" s="57"/>
      <c r="C47" s="82"/>
      <c r="D47" s="22"/>
      <c r="E47" s="31">
        <v>3</v>
      </c>
      <c r="F47" s="88" t="s">
        <v>163</v>
      </c>
      <c r="G47" s="22" t="s">
        <v>11</v>
      </c>
      <c r="H47" s="22">
        <v>4</v>
      </c>
      <c r="I47" s="22" t="s">
        <v>14</v>
      </c>
      <c r="J47" s="22" t="s">
        <v>72</v>
      </c>
      <c r="K47" s="22" cm="1">
        <f t="array" ref="K47">stringtoft(J47)</f>
        <v>70.833333333333329</v>
      </c>
      <c r="L47" s="22">
        <v>5</v>
      </c>
      <c r="M47" s="68">
        <f t="shared" si="0"/>
        <v>5</v>
      </c>
      <c r="N47" s="22"/>
      <c r="O47" s="22"/>
      <c r="P47" s="22"/>
      <c r="Q47" s="23"/>
    </row>
    <row r="48" spans="2:17" x14ac:dyDescent="0.25">
      <c r="B48" s="57" t="s">
        <v>9</v>
      </c>
      <c r="C48" s="82" t="s">
        <v>589</v>
      </c>
      <c r="D48" s="22" t="s">
        <v>328</v>
      </c>
      <c r="E48" s="31">
        <v>1</v>
      </c>
      <c r="F48" s="88" t="s">
        <v>163</v>
      </c>
      <c r="G48" s="22" t="s">
        <v>268</v>
      </c>
      <c r="H48" s="22">
        <v>4</v>
      </c>
      <c r="I48" s="22" t="s">
        <v>14</v>
      </c>
      <c r="J48" s="22" t="s">
        <v>72</v>
      </c>
      <c r="K48" s="22" cm="1">
        <f t="array" ref="K48">stringtoft(J48)</f>
        <v>70.833333333333329</v>
      </c>
      <c r="L48" s="22">
        <v>6</v>
      </c>
      <c r="M48" s="68">
        <f t="shared" si="0"/>
        <v>6</v>
      </c>
      <c r="N48" s="22"/>
      <c r="O48" s="22"/>
      <c r="P48" s="22"/>
      <c r="Q48" s="23"/>
    </row>
    <row r="49" spans="2:17" x14ac:dyDescent="0.25">
      <c r="B49" s="57"/>
      <c r="C49" s="82"/>
      <c r="D49" s="22"/>
      <c r="E49" s="31">
        <v>2</v>
      </c>
      <c r="F49" s="88" t="s">
        <v>163</v>
      </c>
      <c r="G49" s="22" t="s">
        <v>268</v>
      </c>
      <c r="H49" s="22">
        <v>4</v>
      </c>
      <c r="I49" s="22" t="s">
        <v>14</v>
      </c>
      <c r="J49" s="22" t="s">
        <v>300</v>
      </c>
      <c r="K49" s="22" cm="1">
        <f t="array" ref="K49">stringtoft(J49)</f>
        <v>75</v>
      </c>
      <c r="L49" s="22">
        <v>6</v>
      </c>
      <c r="M49" s="68">
        <f t="shared" si="0"/>
        <v>6</v>
      </c>
      <c r="N49" s="22"/>
      <c r="O49" s="22"/>
      <c r="P49" s="22"/>
      <c r="Q49" s="23"/>
    </row>
    <row r="50" spans="2:17" x14ac:dyDescent="0.25">
      <c r="B50" s="57"/>
      <c r="C50" s="82"/>
      <c r="D50" s="22"/>
      <c r="E50" s="31">
        <v>3</v>
      </c>
      <c r="F50" s="88" t="s">
        <v>163</v>
      </c>
      <c r="G50" s="22" t="s">
        <v>268</v>
      </c>
      <c r="H50" s="22">
        <v>4</v>
      </c>
      <c r="I50" s="22" t="s">
        <v>14</v>
      </c>
      <c r="J50" s="22" t="s">
        <v>72</v>
      </c>
      <c r="K50" s="22" cm="1">
        <f t="array" ref="K50">stringtoft(J50)</f>
        <v>70.833333333333329</v>
      </c>
      <c r="L50" s="22">
        <v>6</v>
      </c>
      <c r="M50" s="68">
        <f t="shared" si="0"/>
        <v>6</v>
      </c>
      <c r="N50" s="22"/>
      <c r="O50" s="22"/>
      <c r="P50" s="22"/>
      <c r="Q50" s="23"/>
    </row>
    <row r="51" spans="2:17" x14ac:dyDescent="0.25">
      <c r="B51" s="57" t="s">
        <v>9</v>
      </c>
      <c r="C51" s="82" t="s">
        <v>590</v>
      </c>
      <c r="D51" s="22" t="s">
        <v>10</v>
      </c>
      <c r="E51" s="31">
        <v>1</v>
      </c>
      <c r="F51" s="88" t="s">
        <v>163</v>
      </c>
      <c r="G51" s="22" t="s">
        <v>268</v>
      </c>
      <c r="H51" s="22">
        <v>2</v>
      </c>
      <c r="I51" s="22" t="s">
        <v>16</v>
      </c>
      <c r="J51" s="22" t="s">
        <v>209</v>
      </c>
      <c r="K51" s="22" cm="1">
        <f t="array" ref="K51">stringtoft(J51)</f>
        <v>120.83333333333333</v>
      </c>
      <c r="L51" s="22">
        <v>5</v>
      </c>
      <c r="M51" s="68">
        <f t="shared" si="0"/>
        <v>5</v>
      </c>
      <c r="N51" s="22"/>
      <c r="O51" s="22"/>
      <c r="P51" s="22"/>
      <c r="Q51" s="23"/>
    </row>
    <row r="52" spans="2:17" x14ac:dyDescent="0.25">
      <c r="B52" s="57"/>
      <c r="C52" s="82"/>
      <c r="D52" s="22"/>
      <c r="E52" s="31" t="s">
        <v>401</v>
      </c>
      <c r="F52" s="88" t="s">
        <v>552</v>
      </c>
      <c r="G52" s="22" t="s">
        <v>268</v>
      </c>
      <c r="H52" s="22">
        <v>2</v>
      </c>
      <c r="I52" s="22" t="s">
        <v>16</v>
      </c>
      <c r="J52" s="22" t="s">
        <v>44</v>
      </c>
      <c r="K52" s="22" cm="1">
        <f t="array" ref="K52">stringtoft(J52)</f>
        <v>130</v>
      </c>
      <c r="L52" s="22">
        <v>5</v>
      </c>
      <c r="M52" s="68">
        <f t="shared" si="0"/>
        <v>70</v>
      </c>
      <c r="N52" s="22"/>
      <c r="O52" s="22"/>
      <c r="P52" s="22"/>
      <c r="Q52" s="23"/>
    </row>
    <row r="53" spans="2:17" x14ac:dyDescent="0.25">
      <c r="B53" s="57"/>
      <c r="C53" s="82"/>
      <c r="D53" s="22"/>
      <c r="E53" s="31">
        <v>16</v>
      </c>
      <c r="F53" s="88" t="s">
        <v>163</v>
      </c>
      <c r="G53" s="22" t="s">
        <v>22</v>
      </c>
      <c r="H53" s="22">
        <v>1</v>
      </c>
      <c r="I53" s="22" t="s">
        <v>367</v>
      </c>
      <c r="J53" s="22" t="s">
        <v>368</v>
      </c>
      <c r="K53" s="22" cm="1">
        <f t="array" ref="K53">stringtoft(J53)</f>
        <v>230</v>
      </c>
      <c r="L53" s="22">
        <v>5</v>
      </c>
      <c r="M53" s="68">
        <f t="shared" si="0"/>
        <v>5</v>
      </c>
      <c r="N53" s="22"/>
      <c r="O53" s="22"/>
      <c r="P53" s="22"/>
      <c r="Q53" s="23"/>
    </row>
    <row r="54" spans="2:17" x14ac:dyDescent="0.25">
      <c r="B54" s="57"/>
      <c r="C54" s="82"/>
      <c r="D54" s="22"/>
      <c r="E54" s="31" t="s">
        <v>369</v>
      </c>
      <c r="F54" s="88" t="s">
        <v>553</v>
      </c>
      <c r="G54" s="22" t="s">
        <v>370</v>
      </c>
      <c r="H54" s="22">
        <v>2</v>
      </c>
      <c r="I54" s="22" t="s">
        <v>16</v>
      </c>
      <c r="J54" s="22" t="s">
        <v>44</v>
      </c>
      <c r="K54" s="22" cm="1">
        <f t="array" ref="K54">stringtoft(J54)</f>
        <v>130</v>
      </c>
      <c r="L54" s="22">
        <v>5</v>
      </c>
      <c r="M54" s="68">
        <f t="shared" si="0"/>
        <v>165</v>
      </c>
      <c r="N54" s="22"/>
      <c r="O54" s="22"/>
      <c r="P54" s="22"/>
      <c r="Q54" s="23"/>
    </row>
    <row r="55" spans="2:17" x14ac:dyDescent="0.25">
      <c r="B55" s="57"/>
      <c r="C55" s="82"/>
      <c r="D55" s="22"/>
      <c r="E55" s="31">
        <v>50</v>
      </c>
      <c r="F55" s="88" t="s">
        <v>163</v>
      </c>
      <c r="G55" s="22" t="s">
        <v>370</v>
      </c>
      <c r="H55" s="22">
        <v>2</v>
      </c>
      <c r="I55" s="22" t="s">
        <v>16</v>
      </c>
      <c r="J55" s="22" t="s">
        <v>47</v>
      </c>
      <c r="K55" s="22" cm="1">
        <f t="array" ref="K55">stringtoft(J55)</f>
        <v>95</v>
      </c>
      <c r="L55" s="22">
        <v>5</v>
      </c>
      <c r="M55" s="68">
        <f t="shared" si="0"/>
        <v>5</v>
      </c>
      <c r="N55" s="22"/>
      <c r="O55" s="22"/>
      <c r="P55" s="22"/>
      <c r="Q55" s="23"/>
    </row>
    <row r="56" spans="2:17" x14ac:dyDescent="0.25">
      <c r="B56" s="57"/>
      <c r="C56" s="82"/>
      <c r="D56" s="22"/>
      <c r="E56" s="31">
        <v>51</v>
      </c>
      <c r="F56" s="88" t="s">
        <v>163</v>
      </c>
      <c r="G56" s="22" t="s">
        <v>370</v>
      </c>
      <c r="H56" s="22">
        <v>2</v>
      </c>
      <c r="I56" s="22" t="s">
        <v>16</v>
      </c>
      <c r="J56" s="22" t="s">
        <v>371</v>
      </c>
      <c r="K56" s="22" cm="1">
        <f t="array" ref="K56">stringtoft(J56)</f>
        <v>95.833333333333329</v>
      </c>
      <c r="L56" s="22">
        <v>5</v>
      </c>
      <c r="M56" s="68">
        <f t="shared" si="0"/>
        <v>5</v>
      </c>
      <c r="N56" s="22"/>
      <c r="O56" s="22"/>
      <c r="P56" s="22"/>
      <c r="Q56" s="23"/>
    </row>
    <row r="57" spans="2:17" x14ac:dyDescent="0.25">
      <c r="B57" s="57" t="s">
        <v>9</v>
      </c>
      <c r="C57" s="82" t="s">
        <v>590</v>
      </c>
      <c r="D57" s="22" t="s">
        <v>328</v>
      </c>
      <c r="E57" s="31">
        <v>1</v>
      </c>
      <c r="F57" s="88" t="s">
        <v>163</v>
      </c>
      <c r="G57" s="22" t="s">
        <v>370</v>
      </c>
      <c r="H57" s="22">
        <v>2</v>
      </c>
      <c r="I57" s="60" t="s">
        <v>16</v>
      </c>
      <c r="J57" s="22" t="s">
        <v>209</v>
      </c>
      <c r="K57" s="22" cm="1">
        <f t="array" ref="K57">stringtoft(J57)</f>
        <v>120.83333333333333</v>
      </c>
      <c r="L57" s="22">
        <v>5</v>
      </c>
      <c r="M57" s="68">
        <f t="shared" si="0"/>
        <v>5</v>
      </c>
      <c r="N57" s="22"/>
      <c r="O57" s="22"/>
      <c r="P57" s="22"/>
      <c r="Q57" s="23"/>
    </row>
    <row r="58" spans="2:17" x14ac:dyDescent="0.25">
      <c r="B58" s="57"/>
      <c r="C58" s="82"/>
      <c r="D58" s="22"/>
      <c r="E58" s="31" t="s">
        <v>401</v>
      </c>
      <c r="F58" s="88" t="s">
        <v>552</v>
      </c>
      <c r="G58" s="22" t="s">
        <v>370</v>
      </c>
      <c r="H58" s="22">
        <v>2</v>
      </c>
      <c r="I58" s="22" t="s">
        <v>16</v>
      </c>
      <c r="J58" s="22" t="s">
        <v>44</v>
      </c>
      <c r="K58" s="22" cm="1">
        <f t="array" ref="K58">stringtoft(J58)</f>
        <v>130</v>
      </c>
      <c r="L58" s="22">
        <v>5</v>
      </c>
      <c r="M58" s="68">
        <f t="shared" si="0"/>
        <v>70</v>
      </c>
      <c r="N58" s="22"/>
      <c r="O58" s="22"/>
      <c r="P58" s="22"/>
      <c r="Q58" s="23"/>
    </row>
    <row r="59" spans="2:17" x14ac:dyDescent="0.25">
      <c r="B59" s="57"/>
      <c r="C59" s="82"/>
      <c r="D59" s="22"/>
      <c r="E59" s="31">
        <v>16</v>
      </c>
      <c r="F59" s="88" t="s">
        <v>163</v>
      </c>
      <c r="G59" s="22" t="s">
        <v>22</v>
      </c>
      <c r="H59" s="22">
        <v>1</v>
      </c>
      <c r="I59" s="22" t="s">
        <v>372</v>
      </c>
      <c r="J59" s="22" t="s">
        <v>368</v>
      </c>
      <c r="K59" s="22" cm="1">
        <f t="array" ref="K59">stringtoft(J59)</f>
        <v>230</v>
      </c>
      <c r="L59" s="22">
        <v>5</v>
      </c>
      <c r="M59" s="68">
        <f t="shared" si="0"/>
        <v>5</v>
      </c>
      <c r="N59" s="22"/>
      <c r="O59" s="22"/>
      <c r="P59" s="22"/>
      <c r="Q59" s="23"/>
    </row>
    <row r="60" spans="2:17" x14ac:dyDescent="0.25">
      <c r="B60" s="57"/>
      <c r="C60" s="82"/>
      <c r="D60" s="22"/>
      <c r="E60" s="31" t="s">
        <v>369</v>
      </c>
      <c r="F60" s="88" t="s">
        <v>553</v>
      </c>
      <c r="G60" s="22" t="s">
        <v>268</v>
      </c>
      <c r="H60" s="22">
        <v>2</v>
      </c>
      <c r="I60" s="22" t="s">
        <v>16</v>
      </c>
      <c r="J60" s="22" t="s">
        <v>44</v>
      </c>
      <c r="K60" s="22" cm="1">
        <f t="array" ref="K60">stringtoft(J60)</f>
        <v>130</v>
      </c>
      <c r="L60" s="22">
        <v>5</v>
      </c>
      <c r="M60" s="68">
        <f t="shared" si="0"/>
        <v>165</v>
      </c>
      <c r="N60" s="22"/>
      <c r="O60" s="22"/>
      <c r="P60" s="22"/>
      <c r="Q60" s="23"/>
    </row>
    <row r="61" spans="2:17" x14ac:dyDescent="0.25">
      <c r="B61" s="57"/>
      <c r="C61" s="82"/>
      <c r="D61" s="22"/>
      <c r="E61" s="31" t="s">
        <v>532</v>
      </c>
      <c r="F61" s="88" t="s">
        <v>160</v>
      </c>
      <c r="G61" s="22" t="s">
        <v>268</v>
      </c>
      <c r="H61" s="22">
        <v>2</v>
      </c>
      <c r="I61" s="22" t="s">
        <v>16</v>
      </c>
      <c r="J61" s="22" t="s">
        <v>47</v>
      </c>
      <c r="K61" s="22" cm="1">
        <f t="array" ref="K61">stringtoft(J61)</f>
        <v>95</v>
      </c>
      <c r="L61" s="22">
        <v>5</v>
      </c>
      <c r="M61" s="68">
        <f t="shared" si="0"/>
        <v>10</v>
      </c>
      <c r="N61" s="22"/>
      <c r="O61" s="22"/>
      <c r="P61" s="22"/>
      <c r="Q61" s="23"/>
    </row>
    <row r="62" spans="2:17" x14ac:dyDescent="0.25">
      <c r="B62" s="57"/>
      <c r="C62" s="82"/>
      <c r="D62" s="22"/>
      <c r="E62" s="31">
        <v>52</v>
      </c>
      <c r="F62" s="88" t="s">
        <v>163</v>
      </c>
      <c r="G62" s="22" t="s">
        <v>268</v>
      </c>
      <c r="H62" s="22">
        <v>2</v>
      </c>
      <c r="I62" s="22" t="s">
        <v>16</v>
      </c>
      <c r="J62" s="22" t="s">
        <v>371</v>
      </c>
      <c r="K62" s="22" cm="1">
        <f t="array" ref="K62">stringtoft(J62)</f>
        <v>95.833333333333329</v>
      </c>
      <c r="L62" s="22">
        <v>5</v>
      </c>
      <c r="M62" s="68">
        <f t="shared" si="0"/>
        <v>5</v>
      </c>
      <c r="N62" s="22"/>
      <c r="O62" s="22"/>
      <c r="P62" s="22"/>
      <c r="Q62" s="23"/>
    </row>
    <row r="63" spans="2:17" x14ac:dyDescent="0.25">
      <c r="B63" s="57" t="s">
        <v>373</v>
      </c>
      <c r="C63" s="82" t="s">
        <v>619</v>
      </c>
      <c r="D63" s="22" t="s">
        <v>10</v>
      </c>
      <c r="E63" s="31">
        <v>1</v>
      </c>
      <c r="F63" s="88" t="s">
        <v>163</v>
      </c>
      <c r="G63" s="22" t="s">
        <v>268</v>
      </c>
      <c r="H63" s="22">
        <v>3</v>
      </c>
      <c r="I63" s="22" t="s">
        <v>26</v>
      </c>
      <c r="J63" s="22" t="s">
        <v>35</v>
      </c>
      <c r="K63" s="22" cm="1">
        <f t="array" ref="K63">stringtoft(J63)</f>
        <v>100.83333333333333</v>
      </c>
      <c r="L63" s="22">
        <v>5</v>
      </c>
      <c r="M63" s="68">
        <f t="shared" ref="M63:M68" si="1">L63*F63</f>
        <v>5</v>
      </c>
      <c r="N63" s="22" t="s">
        <v>634</v>
      </c>
      <c r="O63" s="22" cm="1">
        <f t="array" ref="O63">stringtoft(N63)</f>
        <v>99.666666666666671</v>
      </c>
      <c r="P63" s="22"/>
      <c r="Q63" s="23"/>
    </row>
    <row r="64" spans="2:17" x14ac:dyDescent="0.25">
      <c r="B64" s="57"/>
      <c r="C64" s="82"/>
      <c r="D64" s="22"/>
      <c r="E64" s="31" t="s">
        <v>405</v>
      </c>
      <c r="F64" s="88" t="s">
        <v>235</v>
      </c>
      <c r="G64" s="22" t="s">
        <v>268</v>
      </c>
      <c r="H64" s="22">
        <v>3</v>
      </c>
      <c r="I64" s="22" t="s">
        <v>26</v>
      </c>
      <c r="J64" s="22" t="s">
        <v>36</v>
      </c>
      <c r="K64" s="22" cm="1">
        <f t="array" ref="K64">stringtoft(J64)</f>
        <v>100</v>
      </c>
      <c r="L64" s="22">
        <v>5</v>
      </c>
      <c r="M64" s="68">
        <f t="shared" si="1"/>
        <v>35</v>
      </c>
      <c r="N64" s="22" t="s">
        <v>634</v>
      </c>
      <c r="O64" s="22" cm="1">
        <f t="array" ref="O64">stringtoft(N64)</f>
        <v>99.666666666666671</v>
      </c>
      <c r="P64" s="22"/>
      <c r="Q64" s="23"/>
    </row>
    <row r="65" spans="2:17" x14ac:dyDescent="0.25">
      <c r="B65" s="57"/>
      <c r="C65" s="82"/>
      <c r="D65" s="22"/>
      <c r="E65" s="31" t="s">
        <v>258</v>
      </c>
      <c r="F65" s="88" t="s">
        <v>160</v>
      </c>
      <c r="G65" s="22" t="s">
        <v>268</v>
      </c>
      <c r="H65" s="22">
        <v>3</v>
      </c>
      <c r="I65" s="22" t="s">
        <v>26</v>
      </c>
      <c r="J65" s="22" t="s">
        <v>36</v>
      </c>
      <c r="K65" s="22" cm="1">
        <f t="array" ref="K65">stringtoft(J65)</f>
        <v>100</v>
      </c>
      <c r="L65" s="22">
        <v>6</v>
      </c>
      <c r="M65" s="68">
        <f t="shared" si="1"/>
        <v>12</v>
      </c>
      <c r="N65" s="22" t="s">
        <v>635</v>
      </c>
      <c r="O65" s="22" cm="1">
        <f t="array" ref="O65">stringtoft(N65)</f>
        <v>99.75</v>
      </c>
      <c r="P65" s="22"/>
      <c r="Q65" s="23"/>
    </row>
    <row r="66" spans="2:17" x14ac:dyDescent="0.25">
      <c r="B66" s="57"/>
      <c r="C66" s="82"/>
      <c r="D66" s="22"/>
      <c r="E66" s="31" t="s">
        <v>177</v>
      </c>
      <c r="F66" s="88" t="s">
        <v>163</v>
      </c>
      <c r="G66" s="22" t="s">
        <v>268</v>
      </c>
      <c r="H66" s="22">
        <v>3</v>
      </c>
      <c r="I66" s="22" t="s">
        <v>26</v>
      </c>
      <c r="J66" s="22" t="s">
        <v>36</v>
      </c>
      <c r="K66" s="22" cm="1">
        <f t="array" ref="K66">stringtoft(J66)</f>
        <v>100</v>
      </c>
      <c r="L66" s="22">
        <v>7</v>
      </c>
      <c r="M66" s="68">
        <f t="shared" ref="M66" si="2">L66*F66</f>
        <v>7</v>
      </c>
      <c r="N66" s="22" t="s">
        <v>635</v>
      </c>
      <c r="O66" s="22" cm="1">
        <f t="array" ref="O66">stringtoft(N66)</f>
        <v>99.75</v>
      </c>
      <c r="P66" s="22"/>
      <c r="Q66" s="23"/>
    </row>
    <row r="67" spans="2:17" x14ac:dyDescent="0.25">
      <c r="B67" s="57"/>
      <c r="C67" s="82"/>
      <c r="D67" s="22"/>
      <c r="E67" s="31" t="s">
        <v>636</v>
      </c>
      <c r="F67" s="88" t="s">
        <v>161</v>
      </c>
      <c r="G67" s="22" t="s">
        <v>268</v>
      </c>
      <c r="H67" s="22">
        <v>3</v>
      </c>
      <c r="I67" s="22" t="s">
        <v>26</v>
      </c>
      <c r="J67" s="22" t="s">
        <v>36</v>
      </c>
      <c r="K67" s="22" cm="1">
        <f t="array" ref="K67">stringtoft(J67)</f>
        <v>100</v>
      </c>
      <c r="L67" s="22">
        <v>7</v>
      </c>
      <c r="M67" s="68">
        <f t="shared" si="1"/>
        <v>21</v>
      </c>
      <c r="N67" s="22" t="s">
        <v>634</v>
      </c>
      <c r="O67" s="22" cm="1">
        <f t="array" ref="O67">stringtoft(N67)</f>
        <v>99.666666666666671</v>
      </c>
      <c r="P67" s="22"/>
      <c r="Q67" s="23"/>
    </row>
    <row r="68" spans="2:17" x14ac:dyDescent="0.25">
      <c r="B68" s="57"/>
      <c r="C68" s="82"/>
      <c r="D68" s="22"/>
      <c r="E68" s="31">
        <v>15</v>
      </c>
      <c r="F68" s="88" t="s">
        <v>163</v>
      </c>
      <c r="G68" s="22" t="s">
        <v>268</v>
      </c>
      <c r="H68" s="22">
        <v>3</v>
      </c>
      <c r="I68" s="22" t="s">
        <v>26</v>
      </c>
      <c r="J68" s="22" t="s">
        <v>35</v>
      </c>
      <c r="K68" s="22" cm="1">
        <f t="array" ref="K68">stringtoft(J68)</f>
        <v>100.83333333333333</v>
      </c>
      <c r="L68" s="22">
        <v>7</v>
      </c>
      <c r="M68" s="68">
        <f t="shared" si="1"/>
        <v>7</v>
      </c>
      <c r="N68" s="22" t="s">
        <v>634</v>
      </c>
      <c r="O68" s="22" cm="1">
        <f t="array" ref="O68">stringtoft(N68)</f>
        <v>99.666666666666671</v>
      </c>
      <c r="P68" s="22"/>
      <c r="Q68" s="23"/>
    </row>
    <row r="69" spans="2:17" x14ac:dyDescent="0.25">
      <c r="B69" s="57" t="s">
        <v>373</v>
      </c>
      <c r="C69" s="82" t="s">
        <v>619</v>
      </c>
      <c r="D69" s="22" t="s">
        <v>328</v>
      </c>
      <c r="E69" s="31">
        <v>1</v>
      </c>
      <c r="F69" s="88" t="s">
        <v>163</v>
      </c>
      <c r="G69" s="22" t="s">
        <v>268</v>
      </c>
      <c r="H69" s="22">
        <v>3</v>
      </c>
      <c r="I69" s="22" t="s">
        <v>26</v>
      </c>
      <c r="J69" s="22" t="s">
        <v>35</v>
      </c>
      <c r="K69" s="22" cm="1">
        <f t="array" ref="K69">stringtoft(J69)</f>
        <v>100.83333333333333</v>
      </c>
      <c r="L69" s="22">
        <v>5</v>
      </c>
      <c r="M69" s="68">
        <f t="shared" ref="M69:M131" si="3">L69*F69</f>
        <v>5</v>
      </c>
      <c r="N69" s="22" t="s">
        <v>634</v>
      </c>
      <c r="O69" s="22" cm="1">
        <f t="array" ref="O69">stringtoft(N69)</f>
        <v>99.666666666666671</v>
      </c>
      <c r="P69" s="22"/>
      <c r="Q69" s="23"/>
    </row>
    <row r="70" spans="2:17" x14ac:dyDescent="0.25">
      <c r="B70" s="57"/>
      <c r="C70" s="82"/>
      <c r="D70" s="22"/>
      <c r="E70" s="31" t="s">
        <v>405</v>
      </c>
      <c r="F70" s="88" t="s">
        <v>235</v>
      </c>
      <c r="G70" s="22" t="s">
        <v>268</v>
      </c>
      <c r="H70" s="22">
        <v>3</v>
      </c>
      <c r="I70" s="22" t="s">
        <v>26</v>
      </c>
      <c r="J70" s="22" t="s">
        <v>36</v>
      </c>
      <c r="K70" s="22" cm="1">
        <f t="array" ref="K70">stringtoft(J70)</f>
        <v>100</v>
      </c>
      <c r="L70" s="22">
        <v>5</v>
      </c>
      <c r="M70" s="68">
        <f t="shared" si="3"/>
        <v>35</v>
      </c>
      <c r="N70" s="22" t="s">
        <v>634</v>
      </c>
      <c r="O70" s="22" cm="1">
        <f t="array" ref="O70">stringtoft(N70)</f>
        <v>99.666666666666671</v>
      </c>
      <c r="P70" s="22"/>
      <c r="Q70" s="23"/>
    </row>
    <row r="71" spans="2:17" x14ac:dyDescent="0.25">
      <c r="B71" s="57"/>
      <c r="C71" s="82"/>
      <c r="D71" s="22"/>
      <c r="E71" s="31" t="s">
        <v>258</v>
      </c>
      <c r="F71" s="88" t="s">
        <v>160</v>
      </c>
      <c r="G71" s="22" t="s">
        <v>268</v>
      </c>
      <c r="H71" s="22">
        <v>3</v>
      </c>
      <c r="I71" s="22" t="s">
        <v>26</v>
      </c>
      <c r="J71" s="22" t="s">
        <v>36</v>
      </c>
      <c r="K71" s="22" cm="1">
        <f t="array" ref="K71">stringtoft(J71)</f>
        <v>100</v>
      </c>
      <c r="L71" s="22">
        <v>6</v>
      </c>
      <c r="M71" s="68">
        <f t="shared" si="3"/>
        <v>12</v>
      </c>
      <c r="N71" s="22" t="s">
        <v>635</v>
      </c>
      <c r="O71" s="22" cm="1">
        <f t="array" ref="O71">stringtoft(N71)</f>
        <v>99.75</v>
      </c>
      <c r="P71" s="22"/>
      <c r="Q71" s="23"/>
    </row>
    <row r="72" spans="2:17" x14ac:dyDescent="0.25">
      <c r="B72" s="57"/>
      <c r="C72" s="82"/>
      <c r="D72" s="22"/>
      <c r="E72" s="31" t="s">
        <v>177</v>
      </c>
      <c r="F72" s="88" t="s">
        <v>163</v>
      </c>
      <c r="G72" s="22" t="s">
        <v>268</v>
      </c>
      <c r="H72" s="22">
        <v>3</v>
      </c>
      <c r="I72" s="22" t="s">
        <v>26</v>
      </c>
      <c r="J72" s="22" t="s">
        <v>36</v>
      </c>
      <c r="K72" s="22" cm="1">
        <f t="array" ref="K72">stringtoft(J72)</f>
        <v>100</v>
      </c>
      <c r="L72" s="22">
        <v>7</v>
      </c>
      <c r="M72" s="68">
        <f t="shared" si="3"/>
        <v>7</v>
      </c>
      <c r="N72" s="22" t="s">
        <v>635</v>
      </c>
      <c r="O72" s="22" cm="1">
        <f t="array" ref="O72">stringtoft(N72)</f>
        <v>99.75</v>
      </c>
      <c r="P72" s="22"/>
      <c r="Q72" s="23"/>
    </row>
    <row r="73" spans="2:17" x14ac:dyDescent="0.25">
      <c r="B73" s="57"/>
      <c r="C73" s="82"/>
      <c r="D73" s="22"/>
      <c r="E73" s="31" t="s">
        <v>636</v>
      </c>
      <c r="F73" s="88" t="s">
        <v>161</v>
      </c>
      <c r="G73" s="22" t="s">
        <v>268</v>
      </c>
      <c r="H73" s="22">
        <v>3</v>
      </c>
      <c r="I73" s="22" t="s">
        <v>26</v>
      </c>
      <c r="J73" s="22" t="s">
        <v>36</v>
      </c>
      <c r="K73" s="22" cm="1">
        <f t="array" ref="K73">stringtoft(J73)</f>
        <v>100</v>
      </c>
      <c r="L73" s="22">
        <v>7</v>
      </c>
      <c r="M73" s="68">
        <f t="shared" si="3"/>
        <v>21</v>
      </c>
      <c r="N73" s="22" t="s">
        <v>634</v>
      </c>
      <c r="O73" s="22" cm="1">
        <f t="array" ref="O73">stringtoft(N73)</f>
        <v>99.666666666666671</v>
      </c>
      <c r="P73" s="22"/>
      <c r="Q73" s="23"/>
    </row>
    <row r="74" spans="2:17" x14ac:dyDescent="0.25">
      <c r="B74" s="57"/>
      <c r="C74" s="82"/>
      <c r="D74" s="22"/>
      <c r="E74" s="31">
        <v>15</v>
      </c>
      <c r="F74" s="88" t="s">
        <v>163</v>
      </c>
      <c r="G74" s="22" t="s">
        <v>268</v>
      </c>
      <c r="H74" s="22">
        <v>3</v>
      </c>
      <c r="I74" s="22" t="s">
        <v>26</v>
      </c>
      <c r="J74" s="22" t="s">
        <v>35</v>
      </c>
      <c r="K74" s="22" cm="1">
        <f t="array" ref="K74">stringtoft(J74)</f>
        <v>100.83333333333333</v>
      </c>
      <c r="L74" s="22">
        <v>7</v>
      </c>
      <c r="M74" s="68">
        <f t="shared" si="3"/>
        <v>7</v>
      </c>
      <c r="N74" s="22" t="s">
        <v>634</v>
      </c>
      <c r="O74" s="22" cm="1">
        <f t="array" ref="O74">stringtoft(N74)</f>
        <v>99.666666666666671</v>
      </c>
      <c r="P74" s="22"/>
      <c r="Q74" s="23"/>
    </row>
    <row r="75" spans="2:17" x14ac:dyDescent="0.25">
      <c r="B75" s="57" t="s">
        <v>373</v>
      </c>
      <c r="C75" s="82" t="s">
        <v>618</v>
      </c>
      <c r="D75" s="22" t="s">
        <v>15</v>
      </c>
      <c r="E75" s="31" t="s">
        <v>163</v>
      </c>
      <c r="F75" s="88" t="s">
        <v>163</v>
      </c>
      <c r="G75" s="22" t="s">
        <v>268</v>
      </c>
      <c r="H75" s="22">
        <v>3</v>
      </c>
      <c r="I75" s="22" t="s">
        <v>26</v>
      </c>
      <c r="J75" s="22" t="s">
        <v>616</v>
      </c>
      <c r="K75" s="22" cm="1">
        <f t="array" ref="K75">stringtoft(J75)</f>
        <v>85.833333333333329</v>
      </c>
      <c r="L75" s="22">
        <v>5</v>
      </c>
      <c r="M75" s="68">
        <f t="shared" si="3"/>
        <v>5</v>
      </c>
      <c r="N75" s="22"/>
      <c r="O75" s="22"/>
      <c r="P75" s="22"/>
      <c r="Q75" s="23"/>
    </row>
    <row r="76" spans="2:17" x14ac:dyDescent="0.25">
      <c r="B76" s="57"/>
      <c r="C76" s="82"/>
      <c r="D76" s="22"/>
      <c r="E76" s="31" t="s">
        <v>160</v>
      </c>
      <c r="F76" s="88" t="s">
        <v>163</v>
      </c>
      <c r="G76" s="22" t="s">
        <v>268</v>
      </c>
      <c r="H76" s="22">
        <v>3</v>
      </c>
      <c r="I76" s="22" t="s">
        <v>26</v>
      </c>
      <c r="J76" s="22" t="s">
        <v>36</v>
      </c>
      <c r="K76" s="22" cm="1">
        <f t="array" ref="K76">stringtoft(J76)</f>
        <v>100</v>
      </c>
      <c r="L76" s="22">
        <v>5</v>
      </c>
      <c r="M76" s="68">
        <f t="shared" si="3"/>
        <v>5</v>
      </c>
      <c r="N76" s="22"/>
      <c r="O76" s="22"/>
      <c r="P76" s="22"/>
      <c r="Q76" s="23"/>
    </row>
    <row r="77" spans="2:17" x14ac:dyDescent="0.25">
      <c r="B77" s="57"/>
      <c r="C77" s="82"/>
      <c r="D77" s="22"/>
      <c r="E77" s="31" t="s">
        <v>161</v>
      </c>
      <c r="F77" s="88" t="s">
        <v>163</v>
      </c>
      <c r="G77" s="22" t="s">
        <v>268</v>
      </c>
      <c r="H77" s="22">
        <v>3</v>
      </c>
      <c r="I77" s="22" t="s">
        <v>26</v>
      </c>
      <c r="J77" s="22" t="s">
        <v>616</v>
      </c>
      <c r="K77" s="22" cm="1">
        <f t="array" ref="K77">stringtoft(J77)</f>
        <v>85.833333333333329</v>
      </c>
      <c r="L77" s="22">
        <v>5</v>
      </c>
      <c r="M77" s="68">
        <f t="shared" si="3"/>
        <v>5</v>
      </c>
      <c r="N77" s="22"/>
      <c r="O77" s="22"/>
      <c r="P77" s="22"/>
      <c r="Q77" s="23"/>
    </row>
    <row r="78" spans="2:17" x14ac:dyDescent="0.25">
      <c r="B78" s="57" t="s">
        <v>373</v>
      </c>
      <c r="C78" s="82" t="s">
        <v>618</v>
      </c>
      <c r="D78" s="22" t="s">
        <v>340</v>
      </c>
      <c r="E78" s="31" t="s">
        <v>163</v>
      </c>
      <c r="F78" s="88" t="s">
        <v>163</v>
      </c>
      <c r="G78" s="22" t="s">
        <v>268</v>
      </c>
      <c r="H78" s="22">
        <v>3</v>
      </c>
      <c r="I78" s="22" t="s">
        <v>26</v>
      </c>
      <c r="J78" s="22" t="s">
        <v>616</v>
      </c>
      <c r="K78" s="22" cm="1">
        <f t="array" ref="K78">stringtoft(J78)</f>
        <v>85.833333333333329</v>
      </c>
      <c r="L78" s="22">
        <v>5</v>
      </c>
      <c r="M78" s="68">
        <f t="shared" ref="M78:M80" si="4">L78*F78</f>
        <v>5</v>
      </c>
      <c r="N78" s="22"/>
      <c r="O78" s="22"/>
      <c r="P78" s="22"/>
      <c r="Q78" s="23"/>
    </row>
    <row r="79" spans="2:17" x14ac:dyDescent="0.25">
      <c r="B79" s="57"/>
      <c r="C79" s="82"/>
      <c r="D79" s="22"/>
      <c r="E79" s="31" t="s">
        <v>160</v>
      </c>
      <c r="F79" s="88" t="s">
        <v>163</v>
      </c>
      <c r="G79" s="22" t="s">
        <v>268</v>
      </c>
      <c r="H79" s="22">
        <v>3</v>
      </c>
      <c r="I79" s="22" t="s">
        <v>26</v>
      </c>
      <c r="J79" s="22" t="s">
        <v>36</v>
      </c>
      <c r="K79" s="22" cm="1">
        <f t="array" ref="K79">stringtoft(J79)</f>
        <v>100</v>
      </c>
      <c r="L79" s="22">
        <v>5</v>
      </c>
      <c r="M79" s="68">
        <f t="shared" si="4"/>
        <v>5</v>
      </c>
      <c r="N79" s="22"/>
      <c r="O79" s="22"/>
      <c r="P79" s="22"/>
      <c r="Q79" s="23"/>
    </row>
    <row r="80" spans="2:17" x14ac:dyDescent="0.25">
      <c r="B80" s="57"/>
      <c r="C80" s="82"/>
      <c r="D80" s="22"/>
      <c r="E80" s="31" t="s">
        <v>161</v>
      </c>
      <c r="F80" s="88" t="s">
        <v>163</v>
      </c>
      <c r="G80" s="22" t="s">
        <v>268</v>
      </c>
      <c r="H80" s="22">
        <v>3</v>
      </c>
      <c r="I80" s="22" t="s">
        <v>26</v>
      </c>
      <c r="J80" s="22" t="s">
        <v>616</v>
      </c>
      <c r="K80" s="22" cm="1">
        <f t="array" ref="K80">stringtoft(J80)</f>
        <v>85.833333333333329</v>
      </c>
      <c r="L80" s="22">
        <v>5</v>
      </c>
      <c r="M80" s="68">
        <f t="shared" si="4"/>
        <v>5</v>
      </c>
      <c r="N80" s="22"/>
      <c r="O80" s="22"/>
      <c r="P80" s="22"/>
      <c r="Q80" s="23"/>
    </row>
    <row r="81" spans="2:17" x14ac:dyDescent="0.25">
      <c r="B81" s="57" t="s">
        <v>373</v>
      </c>
      <c r="C81" s="82" t="s">
        <v>617</v>
      </c>
      <c r="D81" s="22" t="s">
        <v>343</v>
      </c>
      <c r="E81" s="31">
        <v>1</v>
      </c>
      <c r="F81" s="88" t="s">
        <v>163</v>
      </c>
      <c r="G81" s="22" t="s">
        <v>268</v>
      </c>
      <c r="H81" s="22">
        <v>3</v>
      </c>
      <c r="I81" s="22" t="s">
        <v>26</v>
      </c>
      <c r="J81" s="22" t="s">
        <v>616</v>
      </c>
      <c r="K81" s="22" cm="1">
        <f t="array" ref="K81">stringtoft(J81)</f>
        <v>85.833333333333329</v>
      </c>
      <c r="L81" s="22">
        <v>5</v>
      </c>
      <c r="M81" s="68">
        <f t="shared" si="3"/>
        <v>5</v>
      </c>
      <c r="N81" s="22"/>
      <c r="O81" s="22"/>
      <c r="P81" s="22"/>
      <c r="Q81" s="23"/>
    </row>
    <row r="82" spans="2:17" x14ac:dyDescent="0.25">
      <c r="B82" s="57"/>
      <c r="C82" s="82"/>
      <c r="D82" s="22"/>
      <c r="E82" s="31">
        <v>2</v>
      </c>
      <c r="F82" s="88" t="s">
        <v>163</v>
      </c>
      <c r="G82" s="22" t="s">
        <v>268</v>
      </c>
      <c r="H82" s="22">
        <v>3</v>
      </c>
      <c r="I82" s="22" t="s">
        <v>26</v>
      </c>
      <c r="J82" s="22" t="s">
        <v>36</v>
      </c>
      <c r="K82" s="22" cm="1">
        <f t="array" ref="K82">stringtoft(J82)</f>
        <v>100</v>
      </c>
      <c r="L82" s="22">
        <v>5</v>
      </c>
      <c r="M82" s="68">
        <f t="shared" si="3"/>
        <v>5</v>
      </c>
      <c r="N82" s="22"/>
      <c r="O82" s="22"/>
      <c r="P82" s="22"/>
      <c r="Q82" s="23"/>
    </row>
    <row r="83" spans="2:17" x14ac:dyDescent="0.25">
      <c r="B83" s="57"/>
      <c r="C83" s="82"/>
      <c r="D83" s="22"/>
      <c r="E83" s="31">
        <v>3</v>
      </c>
      <c r="F83" s="88" t="s">
        <v>163</v>
      </c>
      <c r="G83" s="22" t="s">
        <v>268</v>
      </c>
      <c r="H83" s="22">
        <v>3</v>
      </c>
      <c r="I83" s="22" t="s">
        <v>26</v>
      </c>
      <c r="J83" s="22" t="s">
        <v>616</v>
      </c>
      <c r="K83" s="22" cm="1">
        <f t="array" ref="K83">stringtoft(J83)</f>
        <v>85.833333333333329</v>
      </c>
      <c r="L83" s="22">
        <v>5</v>
      </c>
      <c r="M83" s="68">
        <f t="shared" si="3"/>
        <v>5</v>
      </c>
      <c r="N83" s="22"/>
      <c r="O83" s="22"/>
      <c r="P83" s="22"/>
      <c r="Q83" s="23"/>
    </row>
    <row r="84" spans="2:17" x14ac:dyDescent="0.25">
      <c r="B84" s="57" t="s">
        <v>373</v>
      </c>
      <c r="C84" s="82" t="s">
        <v>617</v>
      </c>
      <c r="D84" s="22" t="s">
        <v>346</v>
      </c>
      <c r="E84" s="31">
        <v>1</v>
      </c>
      <c r="F84" s="88" t="s">
        <v>163</v>
      </c>
      <c r="G84" s="22" t="s">
        <v>268</v>
      </c>
      <c r="H84" s="22">
        <v>3</v>
      </c>
      <c r="I84" s="22" t="s">
        <v>26</v>
      </c>
      <c r="J84" s="22" t="s">
        <v>616</v>
      </c>
      <c r="K84" s="22" cm="1">
        <f t="array" ref="K84">stringtoft(J84)</f>
        <v>85.833333333333329</v>
      </c>
      <c r="L84" s="22">
        <v>5</v>
      </c>
      <c r="M84" s="68">
        <f t="shared" si="3"/>
        <v>5</v>
      </c>
      <c r="N84" s="22"/>
      <c r="O84" s="22"/>
      <c r="P84" s="22"/>
      <c r="Q84" s="23"/>
    </row>
    <row r="85" spans="2:17" x14ac:dyDescent="0.25">
      <c r="B85" s="57"/>
      <c r="C85" s="82"/>
      <c r="D85" s="22"/>
      <c r="E85" s="31">
        <v>2</v>
      </c>
      <c r="F85" s="88" t="s">
        <v>163</v>
      </c>
      <c r="G85" s="22" t="s">
        <v>268</v>
      </c>
      <c r="H85" s="22">
        <v>3</v>
      </c>
      <c r="I85" s="22" t="s">
        <v>26</v>
      </c>
      <c r="J85" s="22" t="s">
        <v>36</v>
      </c>
      <c r="K85" s="22" cm="1">
        <f t="array" ref="K85">stringtoft(J85)</f>
        <v>100</v>
      </c>
      <c r="L85" s="22">
        <v>5</v>
      </c>
      <c r="M85" s="68">
        <f t="shared" si="3"/>
        <v>5</v>
      </c>
      <c r="N85" s="22"/>
      <c r="O85" s="22"/>
      <c r="P85" s="22"/>
      <c r="Q85" s="23"/>
    </row>
    <row r="86" spans="2:17" x14ac:dyDescent="0.25">
      <c r="B86" s="57"/>
      <c r="C86" s="82"/>
      <c r="D86" s="22"/>
      <c r="E86" s="31">
        <v>3</v>
      </c>
      <c r="F86" s="88" t="s">
        <v>163</v>
      </c>
      <c r="G86" s="22" t="s">
        <v>268</v>
      </c>
      <c r="H86" s="22">
        <v>3</v>
      </c>
      <c r="I86" s="22" t="s">
        <v>26</v>
      </c>
      <c r="J86" s="22" t="s">
        <v>616</v>
      </c>
      <c r="K86" s="22" cm="1">
        <f t="array" ref="K86">stringtoft(J86)</f>
        <v>85.833333333333329</v>
      </c>
      <c r="L86" s="22">
        <v>5</v>
      </c>
      <c r="M86" s="68">
        <f t="shared" si="3"/>
        <v>5</v>
      </c>
      <c r="N86" s="22"/>
      <c r="O86" s="22"/>
      <c r="P86" s="22"/>
      <c r="Q86" s="23"/>
    </row>
    <row r="87" spans="2:17" x14ac:dyDescent="0.25">
      <c r="B87" s="57" t="s">
        <v>373</v>
      </c>
      <c r="C87" s="82" t="s">
        <v>620</v>
      </c>
      <c r="D87" s="22" t="s">
        <v>621</v>
      </c>
      <c r="E87" s="31">
        <v>1</v>
      </c>
      <c r="F87" s="88" t="s">
        <v>163</v>
      </c>
      <c r="G87" s="22" t="s">
        <v>22</v>
      </c>
      <c r="H87" s="22">
        <v>1</v>
      </c>
      <c r="I87" s="22" t="s">
        <v>89</v>
      </c>
      <c r="J87" s="22" t="s">
        <v>54</v>
      </c>
      <c r="K87" s="22" cm="1">
        <f t="array" ref="K87">stringtoft(J87)</f>
        <v>75.833333333333329</v>
      </c>
      <c r="L87" s="22">
        <v>5</v>
      </c>
      <c r="M87" s="68">
        <f t="shared" si="3"/>
        <v>5</v>
      </c>
      <c r="N87" s="22"/>
      <c r="O87" s="22"/>
      <c r="P87" s="22"/>
      <c r="Q87" s="23"/>
    </row>
    <row r="88" spans="2:17" x14ac:dyDescent="0.25">
      <c r="B88" s="57"/>
      <c r="C88" s="82"/>
      <c r="D88" s="22"/>
      <c r="E88" s="31">
        <v>2</v>
      </c>
      <c r="F88" s="88" t="s">
        <v>163</v>
      </c>
      <c r="G88" s="22" t="s">
        <v>22</v>
      </c>
      <c r="H88" s="22">
        <v>1</v>
      </c>
      <c r="I88" s="22" t="s">
        <v>89</v>
      </c>
      <c r="J88" s="22" t="s">
        <v>623</v>
      </c>
      <c r="K88" s="22" cm="1">
        <f t="array" ref="K88">stringtoft(J88)</f>
        <v>117</v>
      </c>
      <c r="L88" s="22">
        <v>5</v>
      </c>
      <c r="M88" s="68">
        <f t="shared" si="3"/>
        <v>5</v>
      </c>
      <c r="N88" s="22"/>
      <c r="O88" s="22"/>
      <c r="P88" s="22"/>
      <c r="Q88" s="23"/>
    </row>
    <row r="89" spans="2:17" x14ac:dyDescent="0.25">
      <c r="B89" s="57"/>
      <c r="C89" s="82"/>
      <c r="D89" s="22"/>
      <c r="E89" s="31">
        <v>3</v>
      </c>
      <c r="F89" s="88" t="s">
        <v>163</v>
      </c>
      <c r="G89" s="22" t="s">
        <v>22</v>
      </c>
      <c r="H89" s="22">
        <v>1</v>
      </c>
      <c r="I89" s="22" t="s">
        <v>89</v>
      </c>
      <c r="J89" s="22" t="s">
        <v>54</v>
      </c>
      <c r="K89" s="22" cm="1">
        <f t="array" ref="K89">stringtoft(J89)</f>
        <v>75.833333333333329</v>
      </c>
      <c r="L89" s="22">
        <v>5</v>
      </c>
      <c r="M89" s="68">
        <f t="shared" si="3"/>
        <v>5</v>
      </c>
      <c r="N89" s="22"/>
      <c r="O89" s="22"/>
      <c r="P89" s="22"/>
      <c r="Q89" s="23"/>
    </row>
    <row r="90" spans="2:17" x14ac:dyDescent="0.25">
      <c r="B90" s="57" t="s">
        <v>373</v>
      </c>
      <c r="C90" s="82" t="s">
        <v>620</v>
      </c>
      <c r="D90" s="22" t="s">
        <v>622</v>
      </c>
      <c r="E90" s="31">
        <v>1</v>
      </c>
      <c r="F90" s="88" t="s">
        <v>163</v>
      </c>
      <c r="G90" s="22" t="s">
        <v>22</v>
      </c>
      <c r="H90" s="22">
        <v>1</v>
      </c>
      <c r="I90" s="22" t="s">
        <v>89</v>
      </c>
      <c r="J90" s="22" t="s">
        <v>54</v>
      </c>
      <c r="K90" s="22" cm="1">
        <f t="array" ref="K90">stringtoft(J90)</f>
        <v>75.833333333333329</v>
      </c>
      <c r="L90" s="22">
        <v>5</v>
      </c>
      <c r="M90" s="68">
        <f t="shared" ref="M90:M92" si="5">L90*F90</f>
        <v>5</v>
      </c>
      <c r="N90" s="22"/>
      <c r="O90" s="22"/>
      <c r="P90" s="22"/>
      <c r="Q90" s="23"/>
    </row>
    <row r="91" spans="2:17" x14ac:dyDescent="0.25">
      <c r="B91" s="57"/>
      <c r="C91" s="82"/>
      <c r="D91" s="22"/>
      <c r="E91" s="31">
        <v>2</v>
      </c>
      <c r="F91" s="88" t="s">
        <v>163</v>
      </c>
      <c r="G91" s="22" t="s">
        <v>22</v>
      </c>
      <c r="H91" s="22">
        <v>1</v>
      </c>
      <c r="I91" s="22" t="s">
        <v>89</v>
      </c>
      <c r="J91" s="22" t="s">
        <v>623</v>
      </c>
      <c r="K91" s="22" cm="1">
        <f t="array" ref="K91">stringtoft(J91)</f>
        <v>117</v>
      </c>
      <c r="L91" s="22">
        <v>5</v>
      </c>
      <c r="M91" s="68">
        <f t="shared" si="5"/>
        <v>5</v>
      </c>
      <c r="N91" s="22"/>
      <c r="O91" s="22"/>
      <c r="P91" s="22"/>
      <c r="Q91" s="23"/>
    </row>
    <row r="92" spans="2:17" x14ac:dyDescent="0.25">
      <c r="B92" s="57"/>
      <c r="C92" s="82"/>
      <c r="D92" s="22"/>
      <c r="E92" s="31">
        <v>3</v>
      </c>
      <c r="F92" s="88" t="s">
        <v>163</v>
      </c>
      <c r="G92" s="22" t="s">
        <v>22</v>
      </c>
      <c r="H92" s="22">
        <v>1</v>
      </c>
      <c r="I92" s="22" t="s">
        <v>89</v>
      </c>
      <c r="J92" s="22" t="s">
        <v>54</v>
      </c>
      <c r="K92" s="22" cm="1">
        <f t="array" ref="K92">stringtoft(J92)</f>
        <v>75.833333333333329</v>
      </c>
      <c r="L92" s="22">
        <v>5</v>
      </c>
      <c r="M92" s="68">
        <f t="shared" si="5"/>
        <v>5</v>
      </c>
      <c r="N92" s="22"/>
      <c r="O92" s="22"/>
      <c r="P92" s="22"/>
      <c r="Q92" s="23"/>
    </row>
    <row r="93" spans="2:17" x14ac:dyDescent="0.25">
      <c r="B93" s="7" t="s">
        <v>134</v>
      </c>
      <c r="C93" s="85" t="s">
        <v>624</v>
      </c>
      <c r="D93" s="8" t="s">
        <v>37</v>
      </c>
      <c r="E93" s="42">
        <v>1</v>
      </c>
      <c r="F93" s="88" t="s">
        <v>163</v>
      </c>
      <c r="G93" s="8" t="s">
        <v>22</v>
      </c>
      <c r="H93" s="8">
        <v>1</v>
      </c>
      <c r="I93" s="8" t="s">
        <v>89</v>
      </c>
      <c r="J93" s="8" t="s">
        <v>135</v>
      </c>
      <c r="K93" s="22" cm="1">
        <f t="array" ref="K93">stringtoft(J93)</f>
        <v>109.375</v>
      </c>
      <c r="L93" s="8">
        <v>5</v>
      </c>
      <c r="M93" s="68">
        <f t="shared" si="3"/>
        <v>5</v>
      </c>
      <c r="N93" s="22"/>
      <c r="O93" s="22"/>
      <c r="P93" s="22"/>
      <c r="Q93" s="23"/>
    </row>
    <row r="94" spans="2:17" x14ac:dyDescent="0.25">
      <c r="B94" s="7"/>
      <c r="C94" s="85"/>
      <c r="D94" s="8"/>
      <c r="E94" s="42" t="s">
        <v>157</v>
      </c>
      <c r="F94" s="88" t="s">
        <v>160</v>
      </c>
      <c r="G94" s="8" t="s">
        <v>22</v>
      </c>
      <c r="H94" s="8">
        <v>1</v>
      </c>
      <c r="I94" s="8" t="s">
        <v>89</v>
      </c>
      <c r="J94" s="8" t="s">
        <v>136</v>
      </c>
      <c r="K94" s="22" cm="1">
        <f t="array" ref="K94">stringtoft(J94)</f>
        <v>108.3125</v>
      </c>
      <c r="L94" s="8">
        <v>5</v>
      </c>
      <c r="M94" s="68">
        <f t="shared" si="3"/>
        <v>10</v>
      </c>
      <c r="N94" s="22"/>
      <c r="O94" s="22"/>
      <c r="P94" s="22"/>
      <c r="Q94" s="23"/>
    </row>
    <row r="95" spans="2:17" x14ac:dyDescent="0.25">
      <c r="B95" s="7"/>
      <c r="C95" s="85"/>
      <c r="D95" s="8"/>
      <c r="E95" s="42" t="s">
        <v>211</v>
      </c>
      <c r="F95" s="88" t="s">
        <v>160</v>
      </c>
      <c r="G95" s="8" t="s">
        <v>22</v>
      </c>
      <c r="H95" s="8">
        <v>1</v>
      </c>
      <c r="I95" s="8" t="s">
        <v>89</v>
      </c>
      <c r="J95" s="8" t="s">
        <v>137</v>
      </c>
      <c r="K95" s="22" cm="1">
        <f t="array" ref="K95">stringtoft(J95)</f>
        <v>116.93229166666667</v>
      </c>
      <c r="L95" s="8">
        <v>5</v>
      </c>
      <c r="M95" s="68">
        <f t="shared" si="3"/>
        <v>10</v>
      </c>
      <c r="N95" s="22"/>
      <c r="O95" s="22"/>
      <c r="P95" s="22"/>
      <c r="Q95" s="23"/>
    </row>
    <row r="96" spans="2:17" x14ac:dyDescent="0.25">
      <c r="B96" s="7"/>
      <c r="C96" s="85"/>
      <c r="D96" s="8"/>
      <c r="E96" s="42" t="s">
        <v>210</v>
      </c>
      <c r="F96" s="88" t="s">
        <v>161</v>
      </c>
      <c r="G96" s="8" t="s">
        <v>22</v>
      </c>
      <c r="H96" s="8">
        <v>1</v>
      </c>
      <c r="I96" s="8" t="s">
        <v>89</v>
      </c>
      <c r="J96" s="8" t="s">
        <v>138</v>
      </c>
      <c r="K96" s="22" cm="1">
        <f t="array" ref="K96">stringtoft(J96)</f>
        <v>119.50520833333333</v>
      </c>
      <c r="L96" s="8">
        <v>5</v>
      </c>
      <c r="M96" s="68">
        <f t="shared" si="3"/>
        <v>15</v>
      </c>
      <c r="N96" s="22"/>
      <c r="O96" s="22"/>
      <c r="P96" s="22"/>
      <c r="Q96" s="23"/>
    </row>
    <row r="97" spans="2:37" x14ac:dyDescent="0.25">
      <c r="B97" s="7"/>
      <c r="C97" s="85"/>
      <c r="D97" s="8"/>
      <c r="E97" s="42" t="s">
        <v>258</v>
      </c>
      <c r="F97" s="88" t="s">
        <v>160</v>
      </c>
      <c r="G97" s="8" t="s">
        <v>22</v>
      </c>
      <c r="H97" s="8">
        <v>1</v>
      </c>
      <c r="I97" s="8" t="s">
        <v>89</v>
      </c>
      <c r="J97" s="8" t="s">
        <v>139</v>
      </c>
      <c r="K97" s="22" cm="1">
        <f t="array" ref="K97">stringtoft(J97)</f>
        <v>118.23958333333333</v>
      </c>
      <c r="L97" s="8">
        <v>0</v>
      </c>
      <c r="M97" s="68">
        <f t="shared" si="3"/>
        <v>0</v>
      </c>
      <c r="N97" s="22"/>
      <c r="O97" s="22"/>
      <c r="P97" s="22"/>
      <c r="Q97" s="23"/>
    </row>
    <row r="98" spans="2:37" x14ac:dyDescent="0.25">
      <c r="B98" s="7"/>
      <c r="C98" s="85"/>
      <c r="D98" s="8"/>
      <c r="E98" s="42" t="s">
        <v>257</v>
      </c>
      <c r="F98" s="88" t="s">
        <v>160</v>
      </c>
      <c r="G98" s="8" t="s">
        <v>22</v>
      </c>
      <c r="H98" s="8">
        <v>1</v>
      </c>
      <c r="I98" s="8" t="s">
        <v>89</v>
      </c>
      <c r="J98" s="8" t="s">
        <v>140</v>
      </c>
      <c r="K98" s="22" cm="1">
        <f t="array" ref="K98">stringtoft(J98)</f>
        <v>121.38020833333333</v>
      </c>
      <c r="L98" s="8">
        <v>4</v>
      </c>
      <c r="M98" s="68">
        <f t="shared" si="3"/>
        <v>8</v>
      </c>
      <c r="N98" s="22"/>
      <c r="O98" s="22"/>
      <c r="P98" s="22"/>
      <c r="Q98" s="23"/>
      <c r="AD98" s="16"/>
      <c r="AE98" s="16"/>
      <c r="AF98" s="28"/>
      <c r="AG98" s="16"/>
      <c r="AH98" s="16"/>
      <c r="AI98" s="16"/>
      <c r="AJ98" s="16"/>
      <c r="AK98" s="16"/>
    </row>
    <row r="99" spans="2:37" x14ac:dyDescent="0.25">
      <c r="B99" s="7"/>
      <c r="C99" s="85"/>
      <c r="D99" s="8"/>
      <c r="E99" s="42">
        <v>13</v>
      </c>
      <c r="F99" s="88" t="s">
        <v>163</v>
      </c>
      <c r="G99" s="8" t="s">
        <v>22</v>
      </c>
      <c r="H99" s="8">
        <v>1</v>
      </c>
      <c r="I99" s="8" t="s">
        <v>89</v>
      </c>
      <c r="J99" s="8" t="s">
        <v>141</v>
      </c>
      <c r="K99" s="22" cm="1">
        <f t="array" ref="K99">stringtoft(J99)</f>
        <v>121.08333333333333</v>
      </c>
      <c r="L99" s="8">
        <v>4</v>
      </c>
      <c r="M99" s="68">
        <f t="shared" si="3"/>
        <v>4</v>
      </c>
      <c r="N99" s="22"/>
      <c r="O99" s="22"/>
      <c r="P99" s="22"/>
      <c r="Q99" s="23"/>
      <c r="AD99" s="16"/>
      <c r="AE99" s="16"/>
      <c r="AF99" s="28"/>
      <c r="AG99" s="16"/>
      <c r="AH99" s="16"/>
      <c r="AI99" s="16"/>
      <c r="AJ99" s="16"/>
      <c r="AK99" s="16"/>
    </row>
    <row r="100" spans="2:37" x14ac:dyDescent="0.25">
      <c r="B100" s="7"/>
      <c r="C100" s="85"/>
      <c r="D100" s="8"/>
      <c r="E100" s="42">
        <v>14</v>
      </c>
      <c r="F100" s="88" t="s">
        <v>163</v>
      </c>
      <c r="G100" s="8" t="s">
        <v>22</v>
      </c>
      <c r="H100" s="8">
        <v>1</v>
      </c>
      <c r="I100" s="8" t="s">
        <v>89</v>
      </c>
      <c r="J100" s="8" t="s">
        <v>142</v>
      </c>
      <c r="K100" s="22" cm="1">
        <f t="array" ref="K100">stringtoft(J100)</f>
        <v>116.24479166666667</v>
      </c>
      <c r="L100" s="8">
        <v>4</v>
      </c>
      <c r="M100" s="68">
        <f t="shared" si="3"/>
        <v>4</v>
      </c>
      <c r="N100" s="22"/>
      <c r="O100" s="22"/>
      <c r="P100" s="22"/>
      <c r="Q100" s="23"/>
    </row>
    <row r="101" spans="2:37" x14ac:dyDescent="0.25">
      <c r="B101" s="7"/>
      <c r="C101" s="85"/>
      <c r="D101" s="8"/>
      <c r="E101" s="42">
        <v>15</v>
      </c>
      <c r="F101" s="88" t="s">
        <v>163</v>
      </c>
      <c r="G101" s="8" t="s">
        <v>22</v>
      </c>
      <c r="H101" s="8">
        <v>1</v>
      </c>
      <c r="I101" s="8" t="s">
        <v>89</v>
      </c>
      <c r="J101" s="8" t="s">
        <v>143</v>
      </c>
      <c r="K101" s="22" cm="1">
        <f t="array" ref="K101">stringtoft(J101)</f>
        <v>89.317708333333329</v>
      </c>
      <c r="L101" s="8">
        <v>4</v>
      </c>
      <c r="M101" s="68">
        <f t="shared" si="3"/>
        <v>4</v>
      </c>
      <c r="N101" s="22"/>
      <c r="O101" s="22"/>
      <c r="P101" s="22"/>
      <c r="Q101" s="23"/>
    </row>
    <row r="102" spans="2:37" x14ac:dyDescent="0.25">
      <c r="B102" s="7"/>
      <c r="C102" s="85"/>
      <c r="D102" s="8"/>
      <c r="E102" s="42">
        <v>16</v>
      </c>
      <c r="F102" s="88" t="s">
        <v>163</v>
      </c>
      <c r="G102" s="8" t="s">
        <v>22</v>
      </c>
      <c r="H102" s="8">
        <v>1</v>
      </c>
      <c r="I102" s="8" t="s">
        <v>89</v>
      </c>
      <c r="J102" s="8" t="s">
        <v>144</v>
      </c>
      <c r="K102" s="22" cm="1">
        <f t="array" ref="K102">stringtoft(J102)</f>
        <v>132.63020833333334</v>
      </c>
      <c r="L102" s="8">
        <v>4</v>
      </c>
      <c r="M102" s="68">
        <f t="shared" si="3"/>
        <v>4</v>
      </c>
      <c r="N102" s="22"/>
      <c r="O102" s="22"/>
      <c r="P102" s="22"/>
      <c r="Q102" s="23"/>
    </row>
    <row r="103" spans="2:37" x14ac:dyDescent="0.25">
      <c r="B103" s="7"/>
      <c r="C103" s="85"/>
      <c r="D103" s="8"/>
      <c r="E103" s="42">
        <v>17</v>
      </c>
      <c r="F103" s="88" t="s">
        <v>163</v>
      </c>
      <c r="G103" s="8" t="s">
        <v>22</v>
      </c>
      <c r="H103" s="8">
        <v>1</v>
      </c>
      <c r="I103" s="8" t="s">
        <v>89</v>
      </c>
      <c r="J103" s="8" t="s">
        <v>145</v>
      </c>
      <c r="K103" s="22" cm="1">
        <f t="array" ref="K103">stringtoft(J103)</f>
        <v>167.41145833333334</v>
      </c>
      <c r="L103" s="8">
        <v>4</v>
      </c>
      <c r="M103" s="68">
        <f t="shared" si="3"/>
        <v>4</v>
      </c>
      <c r="N103" s="22"/>
      <c r="O103" s="22"/>
      <c r="P103" s="22"/>
      <c r="Q103" s="23"/>
    </row>
    <row r="104" spans="2:37" x14ac:dyDescent="0.25">
      <c r="B104" s="7"/>
      <c r="C104" s="85"/>
      <c r="D104" s="8"/>
      <c r="E104" s="42">
        <v>18</v>
      </c>
      <c r="F104" s="88" t="s">
        <v>163</v>
      </c>
      <c r="G104" s="8" t="s">
        <v>22</v>
      </c>
      <c r="H104" s="8">
        <v>1</v>
      </c>
      <c r="I104" s="8" t="s">
        <v>89</v>
      </c>
      <c r="J104" s="8" t="s">
        <v>144</v>
      </c>
      <c r="K104" s="22" cm="1">
        <f t="array" ref="K104">stringtoft(J104)</f>
        <v>132.63020833333334</v>
      </c>
      <c r="L104" s="8">
        <v>4</v>
      </c>
      <c r="M104" s="68">
        <f t="shared" si="3"/>
        <v>4</v>
      </c>
      <c r="N104" s="22"/>
      <c r="O104" s="22"/>
      <c r="P104" s="22"/>
      <c r="Q104" s="23"/>
    </row>
    <row r="105" spans="2:37" x14ac:dyDescent="0.25">
      <c r="B105" s="7"/>
      <c r="C105" s="85"/>
      <c r="D105" s="8"/>
      <c r="E105" s="42">
        <v>19</v>
      </c>
      <c r="F105" s="88" t="s">
        <v>163</v>
      </c>
      <c r="G105" s="8" t="s">
        <v>22</v>
      </c>
      <c r="H105" s="8">
        <v>1</v>
      </c>
      <c r="I105" s="8" t="s">
        <v>89</v>
      </c>
      <c r="J105" s="8" t="s">
        <v>146</v>
      </c>
      <c r="K105" s="22" cm="1">
        <f t="array" ref="K105">stringtoft(J105)</f>
        <v>141.046875</v>
      </c>
      <c r="L105" s="8">
        <v>4</v>
      </c>
      <c r="M105" s="68">
        <f t="shared" si="3"/>
        <v>4</v>
      </c>
      <c r="N105" s="22"/>
      <c r="O105" s="22"/>
      <c r="P105" s="22"/>
      <c r="Q105" s="23"/>
    </row>
    <row r="106" spans="2:37" x14ac:dyDescent="0.25">
      <c r="B106" s="7"/>
      <c r="C106" s="85"/>
      <c r="D106" s="8"/>
      <c r="E106" s="42">
        <v>20</v>
      </c>
      <c r="F106" s="88" t="s">
        <v>163</v>
      </c>
      <c r="G106" s="8" t="s">
        <v>22</v>
      </c>
      <c r="H106" s="8">
        <v>1</v>
      </c>
      <c r="I106" s="8" t="s">
        <v>89</v>
      </c>
      <c r="J106" s="8" t="s">
        <v>147</v>
      </c>
      <c r="K106" s="22" cm="1">
        <f t="array" ref="K106">stringtoft(J106)</f>
        <v>178.14583333333334</v>
      </c>
      <c r="L106" s="8">
        <v>4</v>
      </c>
      <c r="M106" s="68">
        <f t="shared" si="3"/>
        <v>4</v>
      </c>
      <c r="N106" s="22"/>
      <c r="O106" s="22"/>
      <c r="P106" s="22"/>
      <c r="Q106" s="23"/>
    </row>
    <row r="107" spans="2:37" x14ac:dyDescent="0.25">
      <c r="B107" s="7"/>
      <c r="C107" s="85"/>
      <c r="D107" s="8"/>
      <c r="E107" s="42">
        <v>21</v>
      </c>
      <c r="F107" s="88" t="s">
        <v>163</v>
      </c>
      <c r="G107" s="8" t="s">
        <v>22</v>
      </c>
      <c r="H107" s="8">
        <v>1</v>
      </c>
      <c r="I107" s="8" t="s">
        <v>89</v>
      </c>
      <c r="J107" s="8" t="s">
        <v>148</v>
      </c>
      <c r="K107" s="22" cm="1">
        <f t="array" ref="K107">stringtoft(J107)</f>
        <v>141.13020833333334</v>
      </c>
      <c r="L107" s="8">
        <v>4</v>
      </c>
      <c r="M107" s="68">
        <f t="shared" si="3"/>
        <v>4</v>
      </c>
      <c r="N107" s="22"/>
      <c r="O107" s="22"/>
      <c r="P107" s="22"/>
      <c r="Q107" s="23"/>
    </row>
    <row r="108" spans="2:37" x14ac:dyDescent="0.25">
      <c r="B108" s="7"/>
      <c r="C108" s="85"/>
      <c r="D108" s="8"/>
      <c r="E108" s="42" t="s">
        <v>256</v>
      </c>
      <c r="F108" s="88" t="s">
        <v>161</v>
      </c>
      <c r="G108" s="8" t="s">
        <v>22</v>
      </c>
      <c r="H108" s="8">
        <v>1</v>
      </c>
      <c r="I108" s="8" t="s">
        <v>89</v>
      </c>
      <c r="J108" s="8" t="s">
        <v>142</v>
      </c>
      <c r="K108" s="22" cm="1">
        <f t="array" ref="K108">stringtoft(J108)</f>
        <v>116.24479166666667</v>
      </c>
      <c r="L108" s="8">
        <v>4</v>
      </c>
      <c r="M108" s="68">
        <f t="shared" si="3"/>
        <v>12</v>
      </c>
      <c r="N108" s="22"/>
      <c r="O108" s="22"/>
      <c r="P108" s="22"/>
      <c r="Q108" s="23"/>
    </row>
    <row r="109" spans="2:37" x14ac:dyDescent="0.25">
      <c r="B109" s="7"/>
      <c r="C109" s="85"/>
      <c r="D109" s="8"/>
      <c r="E109" s="42" t="s">
        <v>255</v>
      </c>
      <c r="F109" s="88" t="s">
        <v>160</v>
      </c>
      <c r="G109" s="8" t="s">
        <v>22</v>
      </c>
      <c r="H109" s="8">
        <v>1</v>
      </c>
      <c r="I109" s="8" t="s">
        <v>89</v>
      </c>
      <c r="J109" s="8" t="s">
        <v>149</v>
      </c>
      <c r="K109" s="22" cm="1">
        <f t="array" ref="K109">stringtoft(J109)</f>
        <v>121.52604166666667</v>
      </c>
      <c r="L109" s="8">
        <v>4</v>
      </c>
      <c r="M109" s="68">
        <f t="shared" si="3"/>
        <v>8</v>
      </c>
      <c r="N109" s="22"/>
      <c r="O109" s="22"/>
      <c r="P109" s="22"/>
      <c r="Q109" s="23"/>
    </row>
    <row r="110" spans="2:37" x14ac:dyDescent="0.25">
      <c r="B110" s="7"/>
      <c r="C110" s="85"/>
      <c r="D110" s="8"/>
      <c r="E110" s="42" t="s">
        <v>254</v>
      </c>
      <c r="F110" s="88" t="s">
        <v>161</v>
      </c>
      <c r="G110" s="8" t="s">
        <v>22</v>
      </c>
      <c r="H110" s="8">
        <v>1</v>
      </c>
      <c r="I110" s="8" t="s">
        <v>89</v>
      </c>
      <c r="J110" s="8" t="s">
        <v>150</v>
      </c>
      <c r="K110" s="22" cm="1">
        <f t="array" ref="K110">stringtoft(J110)</f>
        <v>95.927083333333329</v>
      </c>
      <c r="L110" s="8">
        <v>0</v>
      </c>
      <c r="M110" s="68">
        <f t="shared" si="3"/>
        <v>0</v>
      </c>
      <c r="N110" s="22"/>
      <c r="O110" s="22"/>
      <c r="P110" s="22"/>
      <c r="Q110" s="23"/>
    </row>
    <row r="111" spans="2:37" x14ac:dyDescent="0.25">
      <c r="B111" s="7"/>
      <c r="C111" s="85"/>
      <c r="D111" s="8"/>
      <c r="E111" s="42" t="s">
        <v>253</v>
      </c>
      <c r="F111" s="88" t="s">
        <v>197</v>
      </c>
      <c r="G111" s="8" t="s">
        <v>22</v>
      </c>
      <c r="H111" s="8">
        <v>1</v>
      </c>
      <c r="I111" s="8" t="s">
        <v>89</v>
      </c>
      <c r="J111" s="8" t="s">
        <v>151</v>
      </c>
      <c r="K111" s="22" cm="1">
        <f t="array" ref="K111">stringtoft(J111)</f>
        <v>108.31770833333333</v>
      </c>
      <c r="L111" s="8">
        <v>5</v>
      </c>
      <c r="M111" s="68">
        <f t="shared" si="3"/>
        <v>40</v>
      </c>
      <c r="N111" s="22"/>
      <c r="O111" s="22"/>
      <c r="P111" s="22"/>
      <c r="Q111" s="23"/>
    </row>
    <row r="112" spans="2:37" x14ac:dyDescent="0.25">
      <c r="B112" s="7"/>
      <c r="C112" s="85"/>
      <c r="D112" s="8"/>
      <c r="E112" s="42">
        <v>38</v>
      </c>
      <c r="F112" s="88" t="s">
        <v>163</v>
      </c>
      <c r="G112" s="8" t="s">
        <v>22</v>
      </c>
      <c r="H112" s="8">
        <v>1</v>
      </c>
      <c r="I112" s="8" t="s">
        <v>89</v>
      </c>
      <c r="J112" s="8" t="s">
        <v>152</v>
      </c>
      <c r="K112" s="22" cm="1">
        <f t="array" ref="K112">stringtoft(J112)</f>
        <v>108.33854166666667</v>
      </c>
      <c r="L112" s="8">
        <v>5</v>
      </c>
      <c r="M112" s="68">
        <f t="shared" si="3"/>
        <v>5</v>
      </c>
      <c r="N112" s="22"/>
      <c r="O112" s="22"/>
      <c r="P112" s="22"/>
      <c r="Q112" s="23"/>
    </row>
    <row r="113" spans="2:17" x14ac:dyDescent="0.25">
      <c r="B113" s="7"/>
      <c r="C113" s="85"/>
      <c r="D113" s="8"/>
      <c r="E113" s="42">
        <v>39</v>
      </c>
      <c r="F113" s="88" t="s">
        <v>160</v>
      </c>
      <c r="G113" s="8" t="s">
        <v>22</v>
      </c>
      <c r="H113" s="8">
        <v>1</v>
      </c>
      <c r="I113" s="8" t="s">
        <v>89</v>
      </c>
      <c r="J113" s="8" t="s">
        <v>151</v>
      </c>
      <c r="K113" s="22" cm="1">
        <f t="array" ref="K113">stringtoft(J113)</f>
        <v>108.31770833333333</v>
      </c>
      <c r="L113" s="8">
        <v>5</v>
      </c>
      <c r="M113" s="68">
        <f t="shared" si="3"/>
        <v>10</v>
      </c>
      <c r="N113" s="22"/>
      <c r="O113" s="22"/>
      <c r="P113" s="22"/>
      <c r="Q113" s="23"/>
    </row>
    <row r="114" spans="2:17" x14ac:dyDescent="0.25">
      <c r="B114" s="7"/>
      <c r="C114" s="85"/>
      <c r="D114" s="8"/>
      <c r="E114" s="42" t="s">
        <v>252</v>
      </c>
      <c r="F114" s="88" t="s">
        <v>163</v>
      </c>
      <c r="G114" s="8" t="s">
        <v>22</v>
      </c>
      <c r="H114" s="8">
        <v>1</v>
      </c>
      <c r="I114" s="8" t="s">
        <v>89</v>
      </c>
      <c r="J114" s="8" t="s">
        <v>153</v>
      </c>
      <c r="K114" s="22" cm="1">
        <f t="array" ref="K114">stringtoft(J114)</f>
        <v>98.890625</v>
      </c>
      <c r="L114" s="8">
        <v>5</v>
      </c>
      <c r="M114" s="68">
        <f t="shared" si="3"/>
        <v>5</v>
      </c>
      <c r="N114" s="22"/>
      <c r="O114" s="22"/>
      <c r="P114" s="22"/>
      <c r="Q114" s="23"/>
    </row>
    <row r="115" spans="2:17" x14ac:dyDescent="0.25">
      <c r="B115" s="7"/>
      <c r="C115" s="85"/>
      <c r="D115" s="8"/>
      <c r="E115" s="42">
        <v>42</v>
      </c>
      <c r="F115" s="88" t="s">
        <v>163</v>
      </c>
      <c r="G115" s="8" t="s">
        <v>22</v>
      </c>
      <c r="H115" s="8">
        <v>1</v>
      </c>
      <c r="I115" s="8" t="s">
        <v>89</v>
      </c>
      <c r="J115" s="8" t="s">
        <v>154</v>
      </c>
      <c r="K115" s="22" cm="1">
        <f t="array" ref="K115">stringtoft(J115)</f>
        <v>99.625</v>
      </c>
      <c r="L115" s="8">
        <v>5</v>
      </c>
      <c r="M115" s="68">
        <f t="shared" si="3"/>
        <v>5</v>
      </c>
      <c r="N115" s="22"/>
      <c r="O115" s="22"/>
      <c r="P115" s="22"/>
      <c r="Q115" s="23"/>
    </row>
    <row r="116" spans="2:17" x14ac:dyDescent="0.25">
      <c r="B116" s="7"/>
      <c r="C116" s="85"/>
      <c r="D116" s="8"/>
      <c r="E116" s="42" t="s">
        <v>251</v>
      </c>
      <c r="F116" s="88" t="s">
        <v>160</v>
      </c>
      <c r="G116" s="8" t="s">
        <v>22</v>
      </c>
      <c r="H116" s="8">
        <v>1</v>
      </c>
      <c r="I116" s="8" t="s">
        <v>89</v>
      </c>
      <c r="J116" s="8" t="s">
        <v>155</v>
      </c>
      <c r="K116" s="22" cm="1">
        <f t="array" ref="K116">stringtoft(J116)</f>
        <v>124.53125</v>
      </c>
      <c r="L116" s="8">
        <v>5</v>
      </c>
      <c r="M116" s="68">
        <f t="shared" si="3"/>
        <v>10</v>
      </c>
      <c r="N116" s="22"/>
      <c r="O116" s="22"/>
      <c r="P116" s="22"/>
      <c r="Q116" s="23"/>
    </row>
    <row r="117" spans="2:17" x14ac:dyDescent="0.25">
      <c r="B117" s="7"/>
      <c r="C117" s="85"/>
      <c r="D117" s="8"/>
      <c r="E117" s="42">
        <v>45</v>
      </c>
      <c r="F117" s="88" t="s">
        <v>163</v>
      </c>
      <c r="G117" s="8" t="s">
        <v>22</v>
      </c>
      <c r="H117" s="8">
        <v>1</v>
      </c>
      <c r="I117" s="8" t="s">
        <v>89</v>
      </c>
      <c r="J117" s="8" t="s">
        <v>156</v>
      </c>
      <c r="K117" s="22" cm="1">
        <f t="array" ref="K117">stringtoft(J117)</f>
        <v>99.791666666666671</v>
      </c>
      <c r="L117" s="8">
        <v>5</v>
      </c>
      <c r="M117" s="68">
        <f t="shared" si="3"/>
        <v>5</v>
      </c>
      <c r="N117" s="22"/>
      <c r="O117" s="22"/>
      <c r="P117" s="22"/>
      <c r="Q117" s="23"/>
    </row>
    <row r="118" spans="2:17" x14ac:dyDescent="0.25">
      <c r="B118" s="7" t="s">
        <v>134</v>
      </c>
      <c r="C118" s="85"/>
      <c r="D118" s="8" t="s">
        <v>39</v>
      </c>
      <c r="E118" s="42" t="s">
        <v>163</v>
      </c>
      <c r="F118" s="88" t="s">
        <v>163</v>
      </c>
      <c r="G118" s="8" t="s">
        <v>22</v>
      </c>
      <c r="H118" s="8">
        <v>1</v>
      </c>
      <c r="I118" s="8" t="s">
        <v>89</v>
      </c>
      <c r="J118" s="8" t="s">
        <v>164</v>
      </c>
      <c r="K118" s="22" cm="1">
        <f t="array" ref="K118">stringtoft(J118)</f>
        <v>109.58854166666667</v>
      </c>
      <c r="L118" s="8">
        <v>5</v>
      </c>
      <c r="M118" s="68">
        <f t="shared" si="3"/>
        <v>5</v>
      </c>
      <c r="N118" s="22"/>
      <c r="O118" s="22"/>
      <c r="P118" s="22"/>
      <c r="Q118" s="23"/>
    </row>
    <row r="119" spans="2:17" x14ac:dyDescent="0.25">
      <c r="B119" s="7"/>
      <c r="C119" s="85"/>
      <c r="D119" s="8"/>
      <c r="E119" s="42" t="s">
        <v>160</v>
      </c>
      <c r="F119" s="88" t="s">
        <v>163</v>
      </c>
      <c r="G119" s="8" t="s">
        <v>22</v>
      </c>
      <c r="H119" s="8">
        <v>1</v>
      </c>
      <c r="I119" s="8" t="s">
        <v>89</v>
      </c>
      <c r="J119" s="8" t="s">
        <v>165</v>
      </c>
      <c r="K119" s="22" cm="1">
        <f t="array" ref="K119">stringtoft(J119)</f>
        <v>108.51041666666667</v>
      </c>
      <c r="L119" s="8">
        <v>5</v>
      </c>
      <c r="M119" s="68">
        <f t="shared" si="3"/>
        <v>5</v>
      </c>
      <c r="N119" s="22"/>
      <c r="O119" s="22"/>
      <c r="P119" s="22"/>
      <c r="Q119" s="23"/>
    </row>
    <row r="120" spans="2:17" x14ac:dyDescent="0.25">
      <c r="B120" s="7"/>
      <c r="C120" s="85"/>
      <c r="D120" s="8"/>
      <c r="E120" s="42" t="s">
        <v>167</v>
      </c>
      <c r="F120" s="88" t="s">
        <v>160</v>
      </c>
      <c r="G120" s="8" t="s">
        <v>22</v>
      </c>
      <c r="H120" s="8">
        <v>1</v>
      </c>
      <c r="I120" s="8" t="s">
        <v>89</v>
      </c>
      <c r="J120" s="8" t="s">
        <v>166</v>
      </c>
      <c r="K120" s="22" cm="1">
        <f t="array" ref="K120">stringtoft(J120)</f>
        <v>117.46875</v>
      </c>
      <c r="L120" s="8">
        <v>5</v>
      </c>
      <c r="M120" s="68">
        <f t="shared" si="3"/>
        <v>10</v>
      </c>
      <c r="N120" s="22"/>
      <c r="O120" s="22"/>
      <c r="P120" s="22"/>
      <c r="Q120" s="23"/>
    </row>
    <row r="121" spans="2:17" x14ac:dyDescent="0.25">
      <c r="B121" s="7"/>
      <c r="C121" s="85"/>
      <c r="D121" s="8"/>
      <c r="E121" s="42" t="s">
        <v>168</v>
      </c>
      <c r="F121" s="88" t="s">
        <v>551</v>
      </c>
      <c r="G121" s="8" t="s">
        <v>22</v>
      </c>
      <c r="H121" s="8">
        <v>1</v>
      </c>
      <c r="I121" s="8" t="s">
        <v>89</v>
      </c>
      <c r="J121" s="8" t="s">
        <v>545</v>
      </c>
      <c r="K121" s="22" cm="1">
        <f t="array" ref="K121">stringtoft(J121)</f>
        <v>107.34375</v>
      </c>
      <c r="L121" s="8">
        <v>5</v>
      </c>
      <c r="M121" s="68">
        <f t="shared" si="3"/>
        <v>20</v>
      </c>
      <c r="N121" s="22"/>
      <c r="O121" s="22"/>
      <c r="P121" s="22"/>
      <c r="Q121" s="23"/>
    </row>
    <row r="122" spans="2:17" x14ac:dyDescent="0.25">
      <c r="B122" s="7"/>
      <c r="C122" s="85"/>
      <c r="D122" s="8"/>
      <c r="E122" s="42" t="s">
        <v>175</v>
      </c>
      <c r="F122" s="88" t="s">
        <v>163</v>
      </c>
      <c r="G122" s="8" t="s">
        <v>22</v>
      </c>
      <c r="H122" s="8">
        <v>1</v>
      </c>
      <c r="I122" s="8" t="s">
        <v>89</v>
      </c>
      <c r="J122" s="8" t="s">
        <v>169</v>
      </c>
      <c r="K122" s="22" cm="1">
        <f t="array" ref="K122">stringtoft(J122)</f>
        <v>127.58854166666667</v>
      </c>
      <c r="L122" s="8">
        <v>0</v>
      </c>
      <c r="M122" s="68">
        <f t="shared" si="3"/>
        <v>0</v>
      </c>
      <c r="N122" s="22"/>
      <c r="O122" s="22"/>
      <c r="P122" s="22"/>
      <c r="Q122" s="23"/>
    </row>
    <row r="123" spans="2:17" x14ac:dyDescent="0.25">
      <c r="B123" s="7"/>
      <c r="C123" s="85"/>
      <c r="D123" s="8"/>
      <c r="E123" s="42" t="s">
        <v>176</v>
      </c>
      <c r="F123" s="88" t="s">
        <v>163</v>
      </c>
      <c r="G123" s="8" t="s">
        <v>22</v>
      </c>
      <c r="H123" s="8">
        <v>1</v>
      </c>
      <c r="I123" s="8" t="s">
        <v>89</v>
      </c>
      <c r="J123" s="8" t="s">
        <v>170</v>
      </c>
      <c r="K123" s="22" cm="1">
        <f t="array" ref="K123">stringtoft(J123)</f>
        <v>129.38020833333334</v>
      </c>
      <c r="L123" s="8">
        <v>0</v>
      </c>
      <c r="M123" s="68">
        <f t="shared" si="3"/>
        <v>0</v>
      </c>
      <c r="N123" s="22"/>
      <c r="O123" s="22"/>
      <c r="P123" s="22"/>
      <c r="Q123" s="23"/>
    </row>
    <row r="124" spans="2:17" x14ac:dyDescent="0.25">
      <c r="B124" s="7"/>
      <c r="C124" s="85"/>
      <c r="D124" s="8"/>
      <c r="E124" s="42" t="s">
        <v>177</v>
      </c>
      <c r="F124" s="88" t="s">
        <v>163</v>
      </c>
      <c r="G124" s="8" t="s">
        <v>22</v>
      </c>
      <c r="H124" s="8">
        <v>1</v>
      </c>
      <c r="I124" s="8" t="s">
        <v>89</v>
      </c>
      <c r="J124" s="8" t="s">
        <v>171</v>
      </c>
      <c r="K124" s="22" cm="1">
        <f t="array" ref="K124">stringtoft(J124)</f>
        <v>124.22395833333333</v>
      </c>
      <c r="L124" s="8">
        <v>4</v>
      </c>
      <c r="M124" s="68">
        <f t="shared" si="3"/>
        <v>4</v>
      </c>
      <c r="N124" s="22"/>
      <c r="O124" s="22"/>
      <c r="P124" s="22"/>
      <c r="Q124" s="23"/>
    </row>
    <row r="125" spans="2:17" x14ac:dyDescent="0.25">
      <c r="B125" s="7"/>
      <c r="C125" s="85"/>
      <c r="D125" s="8"/>
      <c r="E125" s="42" t="s">
        <v>178</v>
      </c>
      <c r="F125" s="88" t="s">
        <v>163</v>
      </c>
      <c r="G125" s="8" t="s">
        <v>22</v>
      </c>
      <c r="H125" s="8">
        <v>1</v>
      </c>
      <c r="I125" s="8" t="s">
        <v>89</v>
      </c>
      <c r="J125" s="8" t="s">
        <v>172</v>
      </c>
      <c r="K125" s="22" cm="1">
        <f t="array" ref="K125">stringtoft(J125)</f>
        <v>158.66145833333334</v>
      </c>
      <c r="L125" s="8">
        <v>4</v>
      </c>
      <c r="M125" s="68">
        <f t="shared" si="3"/>
        <v>4</v>
      </c>
      <c r="N125" s="22"/>
      <c r="O125" s="22"/>
      <c r="P125" s="22"/>
      <c r="Q125" s="23"/>
    </row>
    <row r="126" spans="2:17" x14ac:dyDescent="0.25">
      <c r="B126" s="7"/>
      <c r="C126" s="85"/>
      <c r="D126" s="8"/>
      <c r="E126" s="42" t="s">
        <v>159</v>
      </c>
      <c r="F126" s="88" t="s">
        <v>163</v>
      </c>
      <c r="G126" s="8" t="s">
        <v>22</v>
      </c>
      <c r="H126" s="8">
        <v>1</v>
      </c>
      <c r="I126" s="8" t="s">
        <v>89</v>
      </c>
      <c r="J126" s="8" t="s">
        <v>173</v>
      </c>
      <c r="K126" s="22" cm="1">
        <f t="array" ref="K126">stringtoft(J126)</f>
        <v>126.25</v>
      </c>
      <c r="L126" s="8">
        <v>4</v>
      </c>
      <c r="M126" s="68">
        <f t="shared" si="3"/>
        <v>4</v>
      </c>
      <c r="N126" s="22"/>
      <c r="O126" s="22"/>
      <c r="P126" s="22"/>
      <c r="Q126" s="23"/>
    </row>
    <row r="127" spans="2:17" x14ac:dyDescent="0.25">
      <c r="B127" s="7"/>
      <c r="C127" s="85"/>
      <c r="D127" s="8"/>
      <c r="E127" s="42" t="s">
        <v>179</v>
      </c>
      <c r="F127" s="88" t="s">
        <v>160</v>
      </c>
      <c r="G127" s="8" t="s">
        <v>22</v>
      </c>
      <c r="H127" s="8">
        <v>1</v>
      </c>
      <c r="I127" s="8" t="s">
        <v>89</v>
      </c>
      <c r="J127" s="8" t="s">
        <v>174</v>
      </c>
      <c r="K127" s="22" cm="1">
        <f t="array" ref="K127">stringtoft(J127)</f>
        <v>135.140625</v>
      </c>
      <c r="L127" s="8">
        <v>4</v>
      </c>
      <c r="M127" s="68">
        <f t="shared" si="3"/>
        <v>8</v>
      </c>
      <c r="N127" s="22"/>
      <c r="O127" s="22"/>
      <c r="P127" s="22"/>
      <c r="Q127" s="23"/>
    </row>
    <row r="128" spans="2:17" x14ac:dyDescent="0.25">
      <c r="B128" s="7"/>
      <c r="C128" s="85"/>
      <c r="D128" s="8"/>
      <c r="E128" s="42" t="s">
        <v>180</v>
      </c>
      <c r="F128" s="88" t="s">
        <v>163</v>
      </c>
      <c r="G128" s="8" t="s">
        <v>22</v>
      </c>
      <c r="H128" s="8">
        <v>1</v>
      </c>
      <c r="I128" s="8" t="s">
        <v>89</v>
      </c>
      <c r="J128" s="8" t="s">
        <v>183</v>
      </c>
      <c r="K128" s="22" cm="1">
        <f t="array" ref="K128">stringtoft(J128)</f>
        <v>119.3125</v>
      </c>
      <c r="L128" s="8">
        <v>4</v>
      </c>
      <c r="M128" s="68">
        <f t="shared" si="3"/>
        <v>4</v>
      </c>
      <c r="N128" s="22"/>
      <c r="O128" s="22"/>
      <c r="P128" s="22"/>
      <c r="Q128" s="23"/>
    </row>
    <row r="129" spans="2:17" x14ac:dyDescent="0.25">
      <c r="B129" s="7"/>
      <c r="C129" s="85"/>
      <c r="D129" s="8"/>
      <c r="E129" s="42" t="s">
        <v>181</v>
      </c>
      <c r="F129" s="88" t="s">
        <v>160</v>
      </c>
      <c r="G129" s="8" t="s">
        <v>22</v>
      </c>
      <c r="H129" s="8">
        <v>1</v>
      </c>
      <c r="I129" s="8" t="s">
        <v>89</v>
      </c>
      <c r="J129" s="8" t="s">
        <v>184</v>
      </c>
      <c r="K129" s="22" cm="1">
        <f t="array" ref="K129">stringtoft(J129)</f>
        <v>137.27604166666666</v>
      </c>
      <c r="L129" s="8">
        <v>4</v>
      </c>
      <c r="M129" s="68">
        <f t="shared" si="3"/>
        <v>8</v>
      </c>
      <c r="N129" s="22"/>
      <c r="O129" s="22"/>
      <c r="P129" s="22"/>
      <c r="Q129" s="23"/>
    </row>
    <row r="130" spans="2:17" x14ac:dyDescent="0.25">
      <c r="B130" s="7"/>
      <c r="C130" s="85"/>
      <c r="D130" s="8"/>
      <c r="E130" s="42" t="s">
        <v>182</v>
      </c>
      <c r="F130" s="88" t="s">
        <v>163</v>
      </c>
      <c r="G130" s="8" t="s">
        <v>22</v>
      </c>
      <c r="H130" s="8">
        <v>1</v>
      </c>
      <c r="I130" s="8" t="s">
        <v>89</v>
      </c>
      <c r="J130" s="8" t="s">
        <v>185</v>
      </c>
      <c r="K130" s="22" cm="1">
        <f t="array" ref="K130">stringtoft(J130)</f>
        <v>160.74479166666666</v>
      </c>
      <c r="L130" s="8">
        <v>4</v>
      </c>
      <c r="M130" s="68">
        <f t="shared" si="3"/>
        <v>4</v>
      </c>
      <c r="N130" s="22"/>
      <c r="O130" s="22"/>
      <c r="P130" s="22"/>
      <c r="Q130" s="23"/>
    </row>
    <row r="131" spans="2:17" x14ac:dyDescent="0.25">
      <c r="B131" s="7"/>
      <c r="C131" s="85"/>
      <c r="D131" s="8"/>
      <c r="E131" s="42" t="s">
        <v>190</v>
      </c>
      <c r="F131" s="88" t="s">
        <v>163</v>
      </c>
      <c r="G131" s="8" t="s">
        <v>22</v>
      </c>
      <c r="H131" s="8">
        <v>1</v>
      </c>
      <c r="I131" s="8" t="s">
        <v>89</v>
      </c>
      <c r="J131" s="8" t="s">
        <v>186</v>
      </c>
      <c r="K131" s="22" cm="1">
        <f t="array" ref="K131">stringtoft(J131)</f>
        <v>201.35416666666666</v>
      </c>
      <c r="L131" s="8">
        <v>4</v>
      </c>
      <c r="M131" s="68">
        <f t="shared" si="3"/>
        <v>4</v>
      </c>
      <c r="N131" s="22"/>
      <c r="O131" s="22"/>
      <c r="P131" s="22"/>
      <c r="Q131" s="23"/>
    </row>
    <row r="132" spans="2:17" x14ac:dyDescent="0.25">
      <c r="B132" s="7"/>
      <c r="C132" s="85"/>
      <c r="D132" s="8"/>
      <c r="E132" s="42" t="s">
        <v>191</v>
      </c>
      <c r="F132" s="88" t="s">
        <v>163</v>
      </c>
      <c r="G132" s="8" t="s">
        <v>22</v>
      </c>
      <c r="H132" s="8">
        <v>1</v>
      </c>
      <c r="I132" s="8" t="s">
        <v>89</v>
      </c>
      <c r="J132" s="8" t="s">
        <v>187</v>
      </c>
      <c r="K132" s="22" cm="1">
        <f t="array" ref="K132">stringtoft(J132)</f>
        <v>158.91666666666666</v>
      </c>
      <c r="L132" s="8">
        <v>4</v>
      </c>
      <c r="M132" s="68">
        <f t="shared" ref="M132:M196" si="6">L132*F132</f>
        <v>4</v>
      </c>
      <c r="N132" s="22"/>
      <c r="O132" s="22"/>
      <c r="P132" s="22"/>
      <c r="Q132" s="23"/>
    </row>
    <row r="133" spans="2:17" x14ac:dyDescent="0.25">
      <c r="B133" s="7"/>
      <c r="C133" s="85"/>
      <c r="D133" s="8"/>
      <c r="E133" s="42" t="s">
        <v>192</v>
      </c>
      <c r="F133" s="88" t="s">
        <v>163</v>
      </c>
      <c r="G133" s="8" t="s">
        <v>22</v>
      </c>
      <c r="H133" s="8">
        <v>1</v>
      </c>
      <c r="I133" s="8" t="s">
        <v>89</v>
      </c>
      <c r="J133" s="8" t="s">
        <v>188</v>
      </c>
      <c r="K133" s="22" cm="1">
        <f t="array" ref="K133">stringtoft(J133)</f>
        <v>130.97395833333334</v>
      </c>
      <c r="L133" s="8">
        <v>0</v>
      </c>
      <c r="M133" s="68">
        <f t="shared" si="6"/>
        <v>0</v>
      </c>
      <c r="N133" s="22"/>
      <c r="O133" s="22"/>
      <c r="P133" s="22"/>
      <c r="Q133" s="23"/>
    </row>
    <row r="134" spans="2:17" x14ac:dyDescent="0.25">
      <c r="B134" s="7"/>
      <c r="C134" s="85"/>
      <c r="D134" s="8"/>
      <c r="E134" s="42" t="s">
        <v>193</v>
      </c>
      <c r="F134" s="88" t="s">
        <v>163</v>
      </c>
      <c r="G134" s="8" t="s">
        <v>22</v>
      </c>
      <c r="H134" s="8">
        <v>1</v>
      </c>
      <c r="I134" s="8" t="s">
        <v>89</v>
      </c>
      <c r="J134" s="8" t="s">
        <v>189</v>
      </c>
      <c r="K134" s="22" cm="1">
        <f t="array" ref="K134">stringtoft(J134)</f>
        <v>129.19791666666666</v>
      </c>
      <c r="L134" s="8">
        <v>0</v>
      </c>
      <c r="M134" s="68">
        <f t="shared" si="6"/>
        <v>0</v>
      </c>
      <c r="N134" s="22"/>
      <c r="O134" s="22"/>
      <c r="P134" s="22"/>
      <c r="Q134" s="23"/>
    </row>
    <row r="135" spans="2:17" x14ac:dyDescent="0.25">
      <c r="B135" s="7" t="s">
        <v>134</v>
      </c>
      <c r="C135" s="85"/>
      <c r="D135" s="8" t="s">
        <v>31</v>
      </c>
      <c r="E135" s="42" t="s">
        <v>163</v>
      </c>
      <c r="F135" s="88" t="s">
        <v>163</v>
      </c>
      <c r="G135" s="8" t="s">
        <v>22</v>
      </c>
      <c r="H135" s="8">
        <v>1</v>
      </c>
      <c r="I135" s="8" t="s">
        <v>89</v>
      </c>
      <c r="J135" s="8" t="s">
        <v>544</v>
      </c>
      <c r="K135" s="22" cm="1">
        <f t="array" ref="K135">stringtoft(J135)</f>
        <v>116.19791666666667</v>
      </c>
      <c r="L135" s="8">
        <v>4</v>
      </c>
      <c r="M135" s="68">
        <f t="shared" si="6"/>
        <v>4</v>
      </c>
      <c r="N135" s="22"/>
      <c r="O135" s="22"/>
      <c r="P135" s="22"/>
      <c r="Q135" s="23"/>
    </row>
    <row r="136" spans="2:17" x14ac:dyDescent="0.25">
      <c r="B136" s="7"/>
      <c r="C136" s="85"/>
      <c r="D136" s="8"/>
      <c r="E136" s="42" t="s">
        <v>160</v>
      </c>
      <c r="F136" s="88" t="s">
        <v>163</v>
      </c>
      <c r="G136" s="8" t="s">
        <v>22</v>
      </c>
      <c r="H136" s="8">
        <v>1</v>
      </c>
      <c r="I136" s="8" t="s">
        <v>89</v>
      </c>
      <c r="J136" s="8" t="s">
        <v>194</v>
      </c>
      <c r="K136" s="22" cm="1">
        <f t="array" ref="K136">stringtoft(J136)</f>
        <v>109.43229166666667</v>
      </c>
      <c r="L136" s="8">
        <v>4</v>
      </c>
      <c r="M136" s="68">
        <f t="shared" si="6"/>
        <v>4</v>
      </c>
      <c r="N136" s="22"/>
      <c r="O136" s="22"/>
      <c r="P136" s="22"/>
      <c r="Q136" s="23"/>
    </row>
    <row r="137" spans="2:17" x14ac:dyDescent="0.25">
      <c r="B137" s="7"/>
      <c r="C137" s="85"/>
      <c r="D137" s="8"/>
      <c r="E137" s="42" t="s">
        <v>196</v>
      </c>
      <c r="F137" s="88" t="s">
        <v>445</v>
      </c>
      <c r="G137" s="8" t="s">
        <v>22</v>
      </c>
      <c r="H137" s="8">
        <v>1</v>
      </c>
      <c r="I137" s="8" t="s">
        <v>89</v>
      </c>
      <c r="J137" s="8" t="s">
        <v>195</v>
      </c>
      <c r="K137" s="22" cm="1">
        <f t="array" ref="K137">stringtoft(J137)</f>
        <v>119.31770833333333</v>
      </c>
      <c r="L137" s="8">
        <v>4</v>
      </c>
      <c r="M137" s="68">
        <f t="shared" si="6"/>
        <v>20</v>
      </c>
      <c r="N137" s="22"/>
      <c r="O137" s="22"/>
      <c r="P137" s="22"/>
      <c r="Q137" s="23"/>
    </row>
    <row r="138" spans="2:17" x14ac:dyDescent="0.25">
      <c r="B138" s="7"/>
      <c r="C138" s="85"/>
      <c r="D138" s="8"/>
      <c r="E138" s="42" t="s">
        <v>197</v>
      </c>
      <c r="F138" s="88" t="s">
        <v>163</v>
      </c>
      <c r="G138" s="8" t="s">
        <v>22</v>
      </c>
      <c r="H138" s="8">
        <v>1</v>
      </c>
      <c r="I138" s="8" t="s">
        <v>89</v>
      </c>
      <c r="J138" s="8" t="s">
        <v>198</v>
      </c>
      <c r="K138" s="22" cm="1">
        <f t="array" ref="K138">stringtoft(J138)</f>
        <v>111.27604166666667</v>
      </c>
      <c r="L138" s="8">
        <v>4</v>
      </c>
      <c r="M138" s="68">
        <f t="shared" si="6"/>
        <v>4</v>
      </c>
      <c r="N138" s="22"/>
      <c r="O138" s="22"/>
      <c r="P138" s="22"/>
      <c r="Q138" s="23"/>
    </row>
    <row r="139" spans="2:17" x14ac:dyDescent="0.25">
      <c r="B139" s="7" t="s">
        <v>134</v>
      </c>
      <c r="C139" s="85" t="s">
        <v>627</v>
      </c>
      <c r="D139" s="8" t="s">
        <v>67</v>
      </c>
      <c r="E139" s="42" t="s">
        <v>199</v>
      </c>
      <c r="F139" s="88" t="s">
        <v>163</v>
      </c>
      <c r="G139" s="8" t="s">
        <v>22</v>
      </c>
      <c r="H139" s="8">
        <v>1</v>
      </c>
      <c r="I139" s="8" t="s">
        <v>89</v>
      </c>
      <c r="J139" s="8" t="s">
        <v>200</v>
      </c>
      <c r="K139" s="22" cm="1">
        <f t="array" ref="K139">stringtoft(J139)</f>
        <v>105.23958333333333</v>
      </c>
      <c r="L139" s="8">
        <v>4</v>
      </c>
      <c r="M139" s="68">
        <f t="shared" si="6"/>
        <v>4</v>
      </c>
      <c r="N139" s="22"/>
      <c r="O139" s="22"/>
      <c r="P139" s="22"/>
      <c r="Q139" s="23"/>
    </row>
    <row r="140" spans="2:17" x14ac:dyDescent="0.25">
      <c r="B140" s="7"/>
      <c r="C140" s="85"/>
      <c r="D140" s="8"/>
      <c r="E140" s="42" t="s">
        <v>202</v>
      </c>
      <c r="F140" s="88" t="s">
        <v>163</v>
      </c>
      <c r="G140" s="8" t="s">
        <v>22</v>
      </c>
      <c r="H140" s="8">
        <v>1</v>
      </c>
      <c r="I140" s="8" t="s">
        <v>89</v>
      </c>
      <c r="J140" s="8" t="s">
        <v>201</v>
      </c>
      <c r="K140" s="22" cm="1">
        <f t="array" ref="K140">stringtoft(J140)</f>
        <v>100.265625</v>
      </c>
      <c r="L140" s="8">
        <v>4</v>
      </c>
      <c r="M140" s="68">
        <f t="shared" si="6"/>
        <v>4</v>
      </c>
      <c r="N140" s="22"/>
      <c r="O140" s="22"/>
      <c r="P140" s="22"/>
      <c r="Q140" s="23"/>
    </row>
    <row r="141" spans="2:17" x14ac:dyDescent="0.25">
      <c r="B141" s="7"/>
      <c r="C141" s="85"/>
      <c r="D141" s="8"/>
      <c r="E141" s="42" t="s">
        <v>203</v>
      </c>
      <c r="F141" s="88" t="s">
        <v>163</v>
      </c>
      <c r="G141" s="8" t="s">
        <v>22</v>
      </c>
      <c r="H141" s="8">
        <v>1</v>
      </c>
      <c r="I141" s="8" t="s">
        <v>89</v>
      </c>
      <c r="J141" s="8" t="s">
        <v>542</v>
      </c>
      <c r="K141" s="22" cm="1">
        <f t="array" ref="K141">stringtoft(J141)</f>
        <v>143.74479166666666</v>
      </c>
      <c r="L141" s="8">
        <v>4</v>
      </c>
      <c r="M141" s="68">
        <f t="shared" si="6"/>
        <v>4</v>
      </c>
      <c r="N141" s="22"/>
      <c r="O141" s="22"/>
      <c r="P141" s="22"/>
      <c r="Q141" s="23"/>
    </row>
    <row r="142" spans="2:17" x14ac:dyDescent="0.25">
      <c r="B142" s="7"/>
      <c r="C142" s="85"/>
      <c r="D142" s="8"/>
      <c r="E142" s="42" t="s">
        <v>204</v>
      </c>
      <c r="F142" s="88" t="s">
        <v>160</v>
      </c>
      <c r="G142" s="8" t="s">
        <v>22</v>
      </c>
      <c r="H142" s="8">
        <v>1</v>
      </c>
      <c r="I142" s="8" t="s">
        <v>89</v>
      </c>
      <c r="J142" s="8" t="s">
        <v>543</v>
      </c>
      <c r="K142" s="22" cm="1">
        <f t="array" ref="K142">stringtoft(J142)</f>
        <v>139.17708333333334</v>
      </c>
      <c r="L142" s="8">
        <v>4</v>
      </c>
      <c r="M142" s="68">
        <f t="shared" si="6"/>
        <v>8</v>
      </c>
      <c r="N142" s="22"/>
      <c r="O142" s="22"/>
      <c r="P142" s="22"/>
      <c r="Q142" s="23"/>
    </row>
    <row r="143" spans="2:17" x14ac:dyDescent="0.25">
      <c r="B143" s="7"/>
      <c r="C143" s="85"/>
      <c r="D143" s="8"/>
      <c r="E143" s="42" t="s">
        <v>205</v>
      </c>
      <c r="F143" s="88" t="s">
        <v>160</v>
      </c>
      <c r="G143" s="8" t="s">
        <v>22</v>
      </c>
      <c r="H143" s="8">
        <v>1</v>
      </c>
      <c r="I143" s="8" t="s">
        <v>89</v>
      </c>
      <c r="J143" s="8" t="s">
        <v>541</v>
      </c>
      <c r="K143" s="22" cm="1">
        <f t="array" ref="K143">stringtoft(J143)</f>
        <v>133.38541666666666</v>
      </c>
      <c r="L143" s="8">
        <v>4</v>
      </c>
      <c r="M143" s="68">
        <f t="shared" si="6"/>
        <v>8</v>
      </c>
      <c r="N143" s="22"/>
      <c r="O143" s="22"/>
      <c r="P143" s="22"/>
      <c r="Q143" s="23"/>
    </row>
    <row r="144" spans="2:17" x14ac:dyDescent="0.25">
      <c r="B144" s="7" t="s">
        <v>134</v>
      </c>
      <c r="C144" s="85" t="s">
        <v>632</v>
      </c>
      <c r="D144" s="8" t="s">
        <v>71</v>
      </c>
      <c r="E144" s="42" t="s">
        <v>163</v>
      </c>
      <c r="F144" s="88" t="s">
        <v>163</v>
      </c>
      <c r="G144" s="8" t="s">
        <v>22</v>
      </c>
      <c r="H144" s="8">
        <v>1</v>
      </c>
      <c r="I144" s="8" t="s">
        <v>89</v>
      </c>
      <c r="J144" s="8" t="s">
        <v>206</v>
      </c>
      <c r="K144" s="22" cm="1">
        <f t="array" ref="K144">stringtoft(J144)</f>
        <v>70.078125</v>
      </c>
      <c r="L144" s="8">
        <v>5</v>
      </c>
      <c r="M144" s="68">
        <f t="shared" si="6"/>
        <v>5</v>
      </c>
      <c r="N144" s="22"/>
      <c r="O144" s="22"/>
      <c r="P144" s="22"/>
      <c r="Q144" s="23"/>
    </row>
    <row r="145" spans="2:17" x14ac:dyDescent="0.25">
      <c r="B145" s="7"/>
      <c r="D145" s="8"/>
      <c r="E145" s="42" t="s">
        <v>160</v>
      </c>
      <c r="F145" s="88" t="s">
        <v>163</v>
      </c>
      <c r="G145" s="8" t="s">
        <v>22</v>
      </c>
      <c r="H145" s="8">
        <v>1</v>
      </c>
      <c r="I145" s="8" t="s">
        <v>89</v>
      </c>
      <c r="J145" s="8" t="s">
        <v>53</v>
      </c>
      <c r="K145" s="22" cm="1">
        <f t="array" ref="K145">stringtoft(J145)</f>
        <v>70</v>
      </c>
      <c r="L145" s="8">
        <v>5</v>
      </c>
      <c r="M145" s="68">
        <f t="shared" si="6"/>
        <v>5</v>
      </c>
      <c r="N145" s="22"/>
      <c r="O145" s="22"/>
      <c r="P145" s="22"/>
      <c r="Q145" s="23"/>
    </row>
    <row r="146" spans="2:17" x14ac:dyDescent="0.25">
      <c r="B146" s="7"/>
      <c r="C146" s="85"/>
      <c r="D146" s="8"/>
      <c r="E146" s="42" t="s">
        <v>202</v>
      </c>
      <c r="F146" s="88" t="s">
        <v>161</v>
      </c>
      <c r="G146" s="8" t="s">
        <v>22</v>
      </c>
      <c r="H146" s="8">
        <v>1</v>
      </c>
      <c r="I146" s="8" t="s">
        <v>89</v>
      </c>
      <c r="J146" s="8" t="s">
        <v>207</v>
      </c>
      <c r="K146" s="22" cm="1">
        <f t="array" ref="K146">stringtoft(J146)</f>
        <v>98.125</v>
      </c>
      <c r="L146" s="8">
        <v>5</v>
      </c>
      <c r="M146" s="68">
        <f t="shared" si="6"/>
        <v>15</v>
      </c>
      <c r="N146" s="22"/>
      <c r="O146" s="22"/>
      <c r="P146" s="22"/>
      <c r="Q146" s="23"/>
    </row>
    <row r="147" spans="2:17" x14ac:dyDescent="0.25">
      <c r="B147" s="7"/>
      <c r="C147" s="85"/>
      <c r="D147" s="8"/>
      <c r="E147" s="42" t="s">
        <v>210</v>
      </c>
      <c r="F147" s="88" t="s">
        <v>161</v>
      </c>
      <c r="G147" s="8" t="s">
        <v>22</v>
      </c>
      <c r="H147" s="8">
        <v>1</v>
      </c>
      <c r="I147" s="8" t="s">
        <v>89</v>
      </c>
      <c r="J147" s="8" t="s">
        <v>209</v>
      </c>
      <c r="K147" s="22" cm="1">
        <f t="array" ref="K147">stringtoft(J147)</f>
        <v>120.83333333333333</v>
      </c>
      <c r="L147" s="8">
        <v>5</v>
      </c>
      <c r="M147" s="68">
        <f t="shared" si="6"/>
        <v>15</v>
      </c>
      <c r="N147" s="22"/>
      <c r="O147" s="22"/>
      <c r="P147" s="22"/>
      <c r="Q147" s="23"/>
    </row>
    <row r="148" spans="2:17" x14ac:dyDescent="0.25">
      <c r="B148" s="7"/>
      <c r="C148" s="85"/>
      <c r="D148" s="8"/>
      <c r="E148" s="42" t="s">
        <v>430</v>
      </c>
      <c r="F148" s="88" t="s">
        <v>551</v>
      </c>
      <c r="G148" s="8" t="s">
        <v>22</v>
      </c>
      <c r="H148" s="8">
        <v>1</v>
      </c>
      <c r="I148" s="8" t="s">
        <v>89</v>
      </c>
      <c r="J148" s="8" t="s">
        <v>212</v>
      </c>
      <c r="K148" s="22" cm="1">
        <f t="array" ref="K148">stringtoft(J148)</f>
        <v>96.427083333333329</v>
      </c>
      <c r="L148" s="92" t="s">
        <v>554</v>
      </c>
      <c r="M148" s="68">
        <f t="shared" si="6"/>
        <v>0</v>
      </c>
      <c r="N148" s="22"/>
      <c r="O148" s="22"/>
      <c r="P148" s="22"/>
      <c r="Q148" s="23"/>
    </row>
    <row r="149" spans="2:17" x14ac:dyDescent="0.25">
      <c r="B149" s="7"/>
      <c r="C149" s="85"/>
      <c r="D149" s="8"/>
      <c r="E149" s="42" t="s">
        <v>159</v>
      </c>
      <c r="F149" s="88" t="s">
        <v>163</v>
      </c>
      <c r="G149" s="8" t="s">
        <v>22</v>
      </c>
      <c r="H149" s="8">
        <v>1</v>
      </c>
      <c r="I149" s="8" t="s">
        <v>89</v>
      </c>
      <c r="J149" s="8" t="s">
        <v>212</v>
      </c>
      <c r="K149" s="22" cm="1">
        <f t="array" ref="K149">stringtoft(J149)</f>
        <v>96.427083333333329</v>
      </c>
      <c r="L149" s="92" t="s">
        <v>551</v>
      </c>
      <c r="M149" s="68">
        <f t="shared" ref="M149" si="7">L149*F149</f>
        <v>4</v>
      </c>
      <c r="N149" s="22"/>
      <c r="O149" s="22"/>
      <c r="P149" s="22"/>
      <c r="Q149" s="23"/>
    </row>
    <row r="150" spans="2:17" x14ac:dyDescent="0.25">
      <c r="B150" s="7"/>
      <c r="C150" s="85"/>
      <c r="D150" s="8"/>
      <c r="E150" s="42" t="s">
        <v>179</v>
      </c>
      <c r="F150" s="88" t="s">
        <v>160</v>
      </c>
      <c r="G150" s="8" t="s">
        <v>22</v>
      </c>
      <c r="H150" s="8">
        <v>1</v>
      </c>
      <c r="I150" s="8" t="s">
        <v>89</v>
      </c>
      <c r="J150" s="8" t="s">
        <v>215</v>
      </c>
      <c r="K150" s="22" cm="1">
        <f t="array" ref="K150">stringtoft(J150)</f>
        <v>117.8125</v>
      </c>
      <c r="L150" s="8">
        <v>4</v>
      </c>
      <c r="M150" s="68">
        <f t="shared" si="6"/>
        <v>8</v>
      </c>
      <c r="N150" s="22"/>
      <c r="O150" s="22"/>
      <c r="P150" s="22"/>
      <c r="Q150" s="23"/>
    </row>
    <row r="151" spans="2:17" x14ac:dyDescent="0.25">
      <c r="B151" s="7"/>
      <c r="C151" s="85"/>
      <c r="D151" s="8"/>
      <c r="E151" s="42" t="s">
        <v>180</v>
      </c>
      <c r="F151" s="88" t="s">
        <v>163</v>
      </c>
      <c r="G151" s="8" t="s">
        <v>22</v>
      </c>
      <c r="H151" s="8">
        <v>1</v>
      </c>
      <c r="I151" s="8" t="s">
        <v>89</v>
      </c>
      <c r="J151" s="8" t="s">
        <v>213</v>
      </c>
      <c r="K151" s="22" cm="1">
        <f t="array" ref="K151">stringtoft(J151)</f>
        <v>157.05729166666666</v>
      </c>
      <c r="L151" s="8">
        <v>4</v>
      </c>
      <c r="M151" s="68">
        <f t="shared" si="6"/>
        <v>4</v>
      </c>
      <c r="N151" s="22"/>
      <c r="O151" s="22"/>
      <c r="P151" s="22"/>
      <c r="Q151" s="23"/>
    </row>
    <row r="152" spans="2:17" x14ac:dyDescent="0.25">
      <c r="B152" s="7"/>
      <c r="C152" s="85"/>
      <c r="D152" s="8"/>
      <c r="E152" s="42" t="s">
        <v>216</v>
      </c>
      <c r="F152" s="88" t="s">
        <v>163</v>
      </c>
      <c r="G152" s="8" t="s">
        <v>22</v>
      </c>
      <c r="H152" s="8">
        <v>1</v>
      </c>
      <c r="I152" s="8" t="s">
        <v>89</v>
      </c>
      <c r="J152" s="8" t="s">
        <v>214</v>
      </c>
      <c r="K152" s="22" cm="1">
        <f t="array" ref="K152">stringtoft(J152)</f>
        <v>195.859375</v>
      </c>
      <c r="L152" s="8">
        <v>4</v>
      </c>
      <c r="M152" s="68">
        <f t="shared" si="6"/>
        <v>4</v>
      </c>
      <c r="N152" s="22"/>
      <c r="O152" s="22"/>
      <c r="P152" s="22"/>
      <c r="Q152" s="23"/>
    </row>
    <row r="153" spans="2:17" x14ac:dyDescent="0.25">
      <c r="B153" s="7"/>
      <c r="C153" s="85"/>
      <c r="D153" s="8"/>
      <c r="E153" s="42" t="s">
        <v>217</v>
      </c>
      <c r="F153" s="88" t="s">
        <v>160</v>
      </c>
      <c r="G153" s="8" t="s">
        <v>22</v>
      </c>
      <c r="H153" s="8">
        <v>1</v>
      </c>
      <c r="I153" s="8" t="s">
        <v>89</v>
      </c>
      <c r="J153" s="8" t="s">
        <v>213</v>
      </c>
      <c r="K153" s="22" cm="1">
        <f t="array" ref="K153">stringtoft(J153)</f>
        <v>157.05729166666666</v>
      </c>
      <c r="L153" s="8">
        <v>4</v>
      </c>
      <c r="M153" s="68">
        <f t="shared" si="6"/>
        <v>8</v>
      </c>
      <c r="N153" s="22"/>
      <c r="O153" s="22"/>
      <c r="P153" s="22"/>
      <c r="Q153" s="23"/>
    </row>
    <row r="154" spans="2:17" x14ac:dyDescent="0.25">
      <c r="B154" s="7"/>
      <c r="C154" s="85"/>
      <c r="D154" s="8"/>
      <c r="E154" s="42" t="s">
        <v>190</v>
      </c>
      <c r="F154" s="88" t="s">
        <v>163</v>
      </c>
      <c r="G154" s="8" t="s">
        <v>22</v>
      </c>
      <c r="H154" s="8">
        <v>1</v>
      </c>
      <c r="I154" s="8" t="s">
        <v>89</v>
      </c>
      <c r="J154" s="8" t="s">
        <v>214</v>
      </c>
      <c r="K154" s="22" cm="1">
        <f t="array" ref="K154">stringtoft(J154)</f>
        <v>195.859375</v>
      </c>
      <c r="L154" s="8">
        <v>4</v>
      </c>
      <c r="M154" s="68">
        <f t="shared" si="6"/>
        <v>4</v>
      </c>
      <c r="N154" s="22"/>
      <c r="O154" s="22"/>
      <c r="P154" s="22"/>
      <c r="Q154" s="23"/>
    </row>
    <row r="155" spans="2:17" x14ac:dyDescent="0.25">
      <c r="B155" s="7"/>
      <c r="C155" s="85"/>
      <c r="D155" s="8"/>
      <c r="E155" s="42" t="s">
        <v>191</v>
      </c>
      <c r="F155" s="88" t="s">
        <v>163</v>
      </c>
      <c r="G155" s="8" t="s">
        <v>22</v>
      </c>
      <c r="H155" s="8">
        <v>1</v>
      </c>
      <c r="I155" s="8" t="s">
        <v>89</v>
      </c>
      <c r="J155" s="8" t="s">
        <v>213</v>
      </c>
      <c r="K155" s="22" cm="1">
        <f t="array" ref="K155">stringtoft(J155)</f>
        <v>157.05729166666666</v>
      </c>
      <c r="L155" s="8">
        <v>4</v>
      </c>
      <c r="M155" s="68">
        <f t="shared" si="6"/>
        <v>4</v>
      </c>
      <c r="N155" s="22"/>
      <c r="O155" s="22"/>
      <c r="P155" s="22"/>
      <c r="Q155" s="23"/>
    </row>
    <row r="156" spans="2:17" x14ac:dyDescent="0.25">
      <c r="B156" s="7"/>
      <c r="C156" s="85"/>
      <c r="D156" s="8"/>
      <c r="E156" s="42" t="s">
        <v>192</v>
      </c>
      <c r="F156" s="88" t="s">
        <v>163</v>
      </c>
      <c r="G156" s="8" t="s">
        <v>22</v>
      </c>
      <c r="H156" s="8">
        <v>1</v>
      </c>
      <c r="I156" s="8" t="s">
        <v>89</v>
      </c>
      <c r="J156" s="8" t="s">
        <v>218</v>
      </c>
      <c r="K156" s="22" cm="1">
        <f t="array" ref="K156">stringtoft(J156)</f>
        <v>124.02083333333333</v>
      </c>
      <c r="L156" s="8">
        <v>4</v>
      </c>
      <c r="M156" s="68">
        <f t="shared" si="6"/>
        <v>4</v>
      </c>
      <c r="N156" s="22"/>
      <c r="O156" s="22"/>
      <c r="P156" s="22"/>
      <c r="Q156" s="23"/>
    </row>
    <row r="157" spans="2:17" x14ac:dyDescent="0.25">
      <c r="B157" s="7"/>
      <c r="C157" s="85"/>
      <c r="D157" s="8"/>
      <c r="E157" s="42" t="s">
        <v>193</v>
      </c>
      <c r="F157" s="88" t="s">
        <v>163</v>
      </c>
      <c r="G157" s="8" t="s">
        <v>22</v>
      </c>
      <c r="H157" s="8">
        <v>1</v>
      </c>
      <c r="I157" s="8" t="s">
        <v>89</v>
      </c>
      <c r="J157" s="8" t="s">
        <v>219</v>
      </c>
      <c r="K157" s="22" cm="1">
        <f t="array" ref="K157">stringtoft(J157)</f>
        <v>120.29166666666667</v>
      </c>
      <c r="L157" s="8">
        <v>4</v>
      </c>
      <c r="M157" s="68">
        <f t="shared" si="6"/>
        <v>4</v>
      </c>
      <c r="N157" s="22"/>
      <c r="O157" s="22"/>
      <c r="P157" s="22"/>
      <c r="Q157" s="23"/>
    </row>
    <row r="158" spans="2:17" x14ac:dyDescent="0.25">
      <c r="B158" s="7"/>
      <c r="C158" s="85"/>
      <c r="D158" s="8"/>
      <c r="E158" s="42" t="s">
        <v>220</v>
      </c>
      <c r="F158" s="88" t="s">
        <v>161</v>
      </c>
      <c r="G158" s="8" t="s">
        <v>22</v>
      </c>
      <c r="H158" s="8">
        <v>1</v>
      </c>
      <c r="I158" s="8" t="s">
        <v>89</v>
      </c>
      <c r="J158" s="8" t="s">
        <v>209</v>
      </c>
      <c r="K158" s="22" cm="1">
        <f t="array" ref="K158">stringtoft(J158)</f>
        <v>120.83333333333333</v>
      </c>
      <c r="L158" s="8">
        <v>4</v>
      </c>
      <c r="M158" s="68">
        <f t="shared" si="6"/>
        <v>12</v>
      </c>
      <c r="N158" s="22"/>
      <c r="O158" s="22"/>
      <c r="P158" s="22"/>
      <c r="Q158" s="23"/>
    </row>
    <row r="159" spans="2:17" x14ac:dyDescent="0.25">
      <c r="B159" s="7"/>
      <c r="C159" s="85"/>
      <c r="D159" s="8"/>
      <c r="E159" s="42" t="s">
        <v>222</v>
      </c>
      <c r="F159" s="88" t="s">
        <v>160</v>
      </c>
      <c r="G159" s="8" t="s">
        <v>22</v>
      </c>
      <c r="H159" s="8">
        <v>1</v>
      </c>
      <c r="I159" s="8" t="s">
        <v>89</v>
      </c>
      <c r="J159" s="8" t="s">
        <v>221</v>
      </c>
      <c r="K159" s="22" cm="1">
        <f t="array" ref="K159">stringtoft(J159)</f>
        <v>87.703125</v>
      </c>
      <c r="L159" s="8">
        <v>0</v>
      </c>
      <c r="M159" s="68">
        <f t="shared" si="6"/>
        <v>0</v>
      </c>
      <c r="N159" s="22"/>
      <c r="O159" s="22"/>
      <c r="P159" s="22"/>
      <c r="Q159" s="23"/>
    </row>
    <row r="160" spans="2:17" x14ac:dyDescent="0.25">
      <c r="B160" s="7"/>
      <c r="C160" s="85"/>
      <c r="D160" s="8"/>
      <c r="E160" s="42" t="s">
        <v>224</v>
      </c>
      <c r="F160" s="88" t="s">
        <v>163</v>
      </c>
      <c r="G160" s="8" t="s">
        <v>22</v>
      </c>
      <c r="H160" s="8">
        <v>1</v>
      </c>
      <c r="I160" s="8" t="s">
        <v>89</v>
      </c>
      <c r="J160" s="8" t="s">
        <v>223</v>
      </c>
      <c r="K160" s="22" cm="1">
        <f t="array" ref="K160">stringtoft(J160)</f>
        <v>180</v>
      </c>
      <c r="L160" s="8">
        <v>5</v>
      </c>
      <c r="M160" s="68">
        <f t="shared" si="6"/>
        <v>5</v>
      </c>
      <c r="N160" s="22"/>
      <c r="O160" s="22"/>
      <c r="P160" s="22"/>
      <c r="Q160" s="23"/>
    </row>
    <row r="161" spans="2:17" x14ac:dyDescent="0.25">
      <c r="B161" s="7"/>
      <c r="C161" s="85"/>
      <c r="D161" s="8"/>
      <c r="E161" s="42" t="s">
        <v>225</v>
      </c>
      <c r="F161" s="88" t="s">
        <v>551</v>
      </c>
      <c r="G161" s="8" t="s">
        <v>22</v>
      </c>
      <c r="H161" s="8">
        <v>1</v>
      </c>
      <c r="I161" s="8" t="s">
        <v>89</v>
      </c>
      <c r="J161" s="8" t="s">
        <v>226</v>
      </c>
      <c r="K161" s="22" cm="1">
        <f t="array" ref="K161">stringtoft(J161)</f>
        <v>118.5</v>
      </c>
      <c r="L161" s="8">
        <v>5</v>
      </c>
      <c r="M161" s="68">
        <f t="shared" si="6"/>
        <v>20</v>
      </c>
      <c r="N161" s="22"/>
      <c r="O161" s="22"/>
      <c r="P161" s="22"/>
      <c r="Q161" s="23"/>
    </row>
    <row r="162" spans="2:17" x14ac:dyDescent="0.25">
      <c r="B162" s="7"/>
      <c r="C162" s="85"/>
      <c r="D162" s="8"/>
      <c r="E162" s="42" t="s">
        <v>227</v>
      </c>
      <c r="F162" s="88" t="s">
        <v>163</v>
      </c>
      <c r="G162" s="8" t="s">
        <v>22</v>
      </c>
      <c r="H162" s="8">
        <v>1</v>
      </c>
      <c r="I162" s="8" t="s">
        <v>89</v>
      </c>
      <c r="J162" s="8" t="s">
        <v>223</v>
      </c>
      <c r="K162" s="22" cm="1">
        <f t="array" ref="K162">stringtoft(J162)</f>
        <v>180</v>
      </c>
      <c r="L162" s="8">
        <v>5</v>
      </c>
      <c r="M162" s="68">
        <f t="shared" si="6"/>
        <v>5</v>
      </c>
      <c r="N162" s="22"/>
      <c r="O162" s="22"/>
      <c r="P162" s="22"/>
      <c r="Q162" s="23"/>
    </row>
    <row r="163" spans="2:17" x14ac:dyDescent="0.25">
      <c r="B163" s="7"/>
      <c r="C163" s="85"/>
      <c r="D163" s="8"/>
      <c r="E163" s="42" t="s">
        <v>228</v>
      </c>
      <c r="F163" s="88" t="s">
        <v>163</v>
      </c>
      <c r="G163" s="8" t="s">
        <v>22</v>
      </c>
      <c r="H163" s="8">
        <v>1</v>
      </c>
      <c r="I163" s="8" t="s">
        <v>89</v>
      </c>
      <c r="J163" s="8" t="s">
        <v>229</v>
      </c>
      <c r="K163" s="22" cm="1">
        <f t="array" ref="K163">stringtoft(J163)</f>
        <v>91.052083333333329</v>
      </c>
      <c r="L163" s="8">
        <v>5</v>
      </c>
      <c r="M163" s="68">
        <f t="shared" si="6"/>
        <v>5</v>
      </c>
      <c r="N163" s="22"/>
      <c r="O163" s="22"/>
      <c r="P163" s="22"/>
      <c r="Q163" s="23"/>
    </row>
    <row r="164" spans="2:17" x14ac:dyDescent="0.25">
      <c r="B164" s="7"/>
      <c r="C164" s="85"/>
      <c r="D164" s="8"/>
      <c r="E164" s="42" t="s">
        <v>231</v>
      </c>
      <c r="F164" s="88" t="s">
        <v>161</v>
      </c>
      <c r="G164" s="8" t="s">
        <v>22</v>
      </c>
      <c r="H164" s="8">
        <v>1</v>
      </c>
      <c r="I164" s="8" t="s">
        <v>89</v>
      </c>
      <c r="J164" s="8" t="s">
        <v>230</v>
      </c>
      <c r="K164" s="22" cm="1">
        <f t="array" ref="K164">stringtoft(J164)</f>
        <v>99.354166666666671</v>
      </c>
      <c r="L164" s="8">
        <v>5</v>
      </c>
      <c r="M164" s="68">
        <f t="shared" si="6"/>
        <v>15</v>
      </c>
      <c r="N164" s="22"/>
      <c r="O164" s="22"/>
      <c r="P164" s="22"/>
      <c r="Q164" s="23"/>
    </row>
    <row r="165" spans="2:17" x14ac:dyDescent="0.25">
      <c r="B165" s="7"/>
      <c r="C165" s="85"/>
      <c r="D165" s="8"/>
      <c r="E165" s="42" t="s">
        <v>232</v>
      </c>
      <c r="F165" s="88" t="s">
        <v>160</v>
      </c>
      <c r="G165" s="8" t="s">
        <v>22</v>
      </c>
      <c r="H165" s="8">
        <v>1</v>
      </c>
      <c r="I165" s="8" t="s">
        <v>89</v>
      </c>
      <c r="J165" s="8" t="s">
        <v>60</v>
      </c>
      <c r="K165" s="22" cm="1">
        <f t="array" ref="K165">stringtoft(J165)</f>
        <v>85</v>
      </c>
      <c r="L165" s="8">
        <v>5</v>
      </c>
      <c r="M165" s="68">
        <f t="shared" si="6"/>
        <v>10</v>
      </c>
      <c r="N165" s="22"/>
      <c r="O165" s="22"/>
      <c r="P165" s="22"/>
      <c r="Q165" s="23"/>
    </row>
    <row r="166" spans="2:17" x14ac:dyDescent="0.25">
      <c r="B166" s="7"/>
      <c r="C166" s="85"/>
      <c r="D166" s="8"/>
      <c r="E166" s="42" t="s">
        <v>233</v>
      </c>
      <c r="F166" s="88" t="s">
        <v>163</v>
      </c>
      <c r="G166" s="8" t="s">
        <v>22</v>
      </c>
      <c r="H166" s="8">
        <v>1</v>
      </c>
      <c r="I166" s="8" t="s">
        <v>89</v>
      </c>
      <c r="J166" s="8" t="s">
        <v>234</v>
      </c>
      <c r="K166" s="22" cm="1">
        <f t="array" ref="K166">stringtoft(J166)</f>
        <v>86.458333333333329</v>
      </c>
      <c r="L166" s="8">
        <v>5</v>
      </c>
      <c r="M166" s="68">
        <f t="shared" si="6"/>
        <v>5</v>
      </c>
      <c r="N166" s="22"/>
      <c r="O166" s="22"/>
      <c r="P166" s="22"/>
      <c r="Q166" s="23"/>
    </row>
    <row r="167" spans="2:17" x14ac:dyDescent="0.25">
      <c r="B167" s="7" t="s">
        <v>134</v>
      </c>
      <c r="C167" s="85" t="s">
        <v>625</v>
      </c>
      <c r="D167" s="8" t="s">
        <v>128</v>
      </c>
      <c r="E167" s="42" t="s">
        <v>163</v>
      </c>
      <c r="F167" s="88" t="s">
        <v>163</v>
      </c>
      <c r="G167" s="8" t="s">
        <v>22</v>
      </c>
      <c r="H167" s="8">
        <v>1</v>
      </c>
      <c r="I167" s="8" t="s">
        <v>89</v>
      </c>
      <c r="J167" s="8" t="s">
        <v>236</v>
      </c>
      <c r="K167" s="22" cm="1">
        <f t="array" ref="K167">stringtoft(J167)</f>
        <v>82.166666666666671</v>
      </c>
      <c r="L167" s="8">
        <v>5</v>
      </c>
      <c r="M167" s="68">
        <f t="shared" si="6"/>
        <v>5</v>
      </c>
      <c r="N167" s="22"/>
      <c r="O167" s="22"/>
      <c r="P167" s="22"/>
      <c r="Q167" s="23"/>
    </row>
    <row r="168" spans="2:17" x14ac:dyDescent="0.25">
      <c r="B168" s="7"/>
      <c r="C168" s="85"/>
      <c r="D168" s="8"/>
      <c r="E168" s="42" t="s">
        <v>160</v>
      </c>
      <c r="F168" s="88" t="s">
        <v>163</v>
      </c>
      <c r="G168" s="8" t="s">
        <v>22</v>
      </c>
      <c r="H168" s="8">
        <v>1</v>
      </c>
      <c r="I168" s="8" t="s">
        <v>89</v>
      </c>
      <c r="J168" s="8" t="s">
        <v>30</v>
      </c>
      <c r="K168" s="22" cm="1">
        <f t="array" ref="K168">stringtoft(J168)</f>
        <v>81</v>
      </c>
      <c r="L168" s="8">
        <v>5</v>
      </c>
      <c r="M168" s="68">
        <f t="shared" si="6"/>
        <v>5</v>
      </c>
      <c r="N168" s="22"/>
      <c r="O168" s="22"/>
      <c r="P168" s="22"/>
      <c r="Q168" s="23"/>
    </row>
    <row r="169" spans="2:17" x14ac:dyDescent="0.25">
      <c r="B169" s="7"/>
      <c r="C169" s="85"/>
      <c r="D169" s="8"/>
      <c r="E169" s="42" t="s">
        <v>161</v>
      </c>
      <c r="F169" s="88" t="s">
        <v>163</v>
      </c>
      <c r="G169" s="8" t="s">
        <v>22</v>
      </c>
      <c r="H169" s="8">
        <v>1</v>
      </c>
      <c r="I169" s="8" t="s">
        <v>89</v>
      </c>
      <c r="J169" s="8" t="s">
        <v>236</v>
      </c>
      <c r="K169" s="22" cm="1">
        <f t="array" ref="K169">stringtoft(J169)</f>
        <v>82.166666666666671</v>
      </c>
      <c r="L169" s="8">
        <v>5</v>
      </c>
      <c r="M169" s="68">
        <f t="shared" si="6"/>
        <v>5</v>
      </c>
      <c r="N169" s="22"/>
      <c r="O169" s="22"/>
      <c r="P169" s="22"/>
      <c r="Q169" s="23"/>
    </row>
    <row r="170" spans="2:17" x14ac:dyDescent="0.25">
      <c r="B170" s="7"/>
      <c r="C170" s="85"/>
      <c r="D170" s="8"/>
      <c r="E170" s="42" t="s">
        <v>211</v>
      </c>
      <c r="F170" s="88" t="s">
        <v>160</v>
      </c>
      <c r="G170" s="8" t="s">
        <v>22</v>
      </c>
      <c r="H170" s="8">
        <v>1</v>
      </c>
      <c r="I170" s="8" t="s">
        <v>89</v>
      </c>
      <c r="J170" s="8" t="s">
        <v>237</v>
      </c>
      <c r="K170" s="22" cm="1">
        <f t="array" ref="K170">stringtoft(J170)</f>
        <v>148.75</v>
      </c>
      <c r="L170" s="8">
        <v>5</v>
      </c>
      <c r="M170" s="68">
        <f t="shared" si="6"/>
        <v>10</v>
      </c>
      <c r="N170" s="22"/>
      <c r="O170" s="22"/>
      <c r="P170" s="22"/>
      <c r="Q170" s="23"/>
    </row>
    <row r="171" spans="2:17" x14ac:dyDescent="0.25">
      <c r="B171" s="7"/>
      <c r="C171" s="85"/>
      <c r="D171" s="8"/>
      <c r="E171" s="42" t="s">
        <v>208</v>
      </c>
      <c r="F171" s="88" t="s">
        <v>163</v>
      </c>
      <c r="G171" s="8" t="s">
        <v>22</v>
      </c>
      <c r="H171" s="8">
        <v>1</v>
      </c>
      <c r="I171" s="8" t="s">
        <v>89</v>
      </c>
      <c r="J171" s="8" t="s">
        <v>236</v>
      </c>
      <c r="K171" s="22" cm="1">
        <f t="array" ref="K171">stringtoft(J171)</f>
        <v>82.166666666666671</v>
      </c>
      <c r="L171" s="8">
        <v>5</v>
      </c>
      <c r="M171" s="68">
        <f t="shared" si="6"/>
        <v>5</v>
      </c>
      <c r="N171" s="22"/>
      <c r="O171" s="22"/>
      <c r="P171" s="22"/>
      <c r="Q171" s="23"/>
    </row>
    <row r="172" spans="2:17" x14ac:dyDescent="0.25">
      <c r="B172" s="7"/>
      <c r="C172" s="85"/>
      <c r="D172" s="8"/>
      <c r="E172" s="42" t="s">
        <v>235</v>
      </c>
      <c r="F172" s="88" t="s">
        <v>163</v>
      </c>
      <c r="G172" s="8" t="s">
        <v>22</v>
      </c>
      <c r="H172" s="8">
        <v>1</v>
      </c>
      <c r="I172" s="8" t="s">
        <v>89</v>
      </c>
      <c r="J172" s="8" t="s">
        <v>30</v>
      </c>
      <c r="K172" s="22" cm="1">
        <f t="array" ref="K172">stringtoft(J172)</f>
        <v>81</v>
      </c>
      <c r="L172" s="8">
        <v>5</v>
      </c>
      <c r="M172" s="68">
        <f t="shared" si="6"/>
        <v>5</v>
      </c>
      <c r="N172" s="22"/>
      <c r="O172" s="22"/>
      <c r="P172" s="22"/>
      <c r="Q172" s="23"/>
    </row>
    <row r="173" spans="2:17" x14ac:dyDescent="0.25">
      <c r="B173" s="7"/>
      <c r="C173" s="85"/>
      <c r="D173" s="8"/>
      <c r="E173" s="42" t="s">
        <v>197</v>
      </c>
      <c r="F173" s="88" t="s">
        <v>163</v>
      </c>
      <c r="G173" s="8" t="s">
        <v>22</v>
      </c>
      <c r="H173" s="8">
        <v>1</v>
      </c>
      <c r="I173" s="8" t="s">
        <v>89</v>
      </c>
      <c r="J173" s="8" t="s">
        <v>236</v>
      </c>
      <c r="K173" s="22" cm="1">
        <f t="array" ref="K173">stringtoft(J173)</f>
        <v>82.166666666666671</v>
      </c>
      <c r="L173" s="8">
        <v>5</v>
      </c>
      <c r="M173" s="68">
        <f t="shared" si="6"/>
        <v>5</v>
      </c>
      <c r="N173" s="22"/>
      <c r="O173" s="22"/>
      <c r="P173" s="22"/>
      <c r="Q173" s="23"/>
    </row>
    <row r="174" spans="2:17" x14ac:dyDescent="0.25">
      <c r="B174" s="7" t="s">
        <v>134</v>
      </c>
      <c r="C174" s="85" t="s">
        <v>625</v>
      </c>
      <c r="D174" s="8" t="s">
        <v>95</v>
      </c>
      <c r="E174" s="42" t="s">
        <v>163</v>
      </c>
      <c r="F174" s="88" t="s">
        <v>163</v>
      </c>
      <c r="G174" s="8" t="s">
        <v>22</v>
      </c>
      <c r="H174" s="8">
        <v>1</v>
      </c>
      <c r="I174" s="8" t="s">
        <v>89</v>
      </c>
      <c r="J174" s="8" t="s">
        <v>236</v>
      </c>
      <c r="K174" s="22" cm="1">
        <f t="array" ref="K174">stringtoft(J174)</f>
        <v>82.166666666666671</v>
      </c>
      <c r="L174" s="8">
        <v>5</v>
      </c>
      <c r="M174" s="68">
        <f t="shared" si="6"/>
        <v>5</v>
      </c>
      <c r="N174" s="22"/>
      <c r="O174" s="22"/>
      <c r="P174" s="22"/>
      <c r="Q174" s="23"/>
    </row>
    <row r="175" spans="2:17" x14ac:dyDescent="0.25">
      <c r="B175" s="7"/>
      <c r="C175" s="85"/>
      <c r="D175" s="8"/>
      <c r="E175" s="42" t="s">
        <v>160</v>
      </c>
      <c r="F175" s="88" t="s">
        <v>163</v>
      </c>
      <c r="G175" s="8" t="s">
        <v>22</v>
      </c>
      <c r="H175" s="8">
        <v>1</v>
      </c>
      <c r="I175" s="8" t="s">
        <v>89</v>
      </c>
      <c r="J175" s="8" t="s">
        <v>30</v>
      </c>
      <c r="K175" s="22" cm="1">
        <f t="array" ref="K175">stringtoft(J175)</f>
        <v>81</v>
      </c>
      <c r="L175" s="8">
        <v>5</v>
      </c>
      <c r="M175" s="68">
        <f t="shared" si="6"/>
        <v>5</v>
      </c>
      <c r="N175" s="22"/>
      <c r="O175" s="22"/>
      <c r="P175" s="22"/>
      <c r="Q175" s="23"/>
    </row>
    <row r="176" spans="2:17" x14ac:dyDescent="0.25">
      <c r="B176" s="7"/>
      <c r="C176" s="85"/>
      <c r="D176" s="8"/>
      <c r="E176" s="42" t="s">
        <v>161</v>
      </c>
      <c r="F176" s="88" t="s">
        <v>163</v>
      </c>
      <c r="G176" s="8" t="s">
        <v>22</v>
      </c>
      <c r="H176" s="8">
        <v>1</v>
      </c>
      <c r="I176" s="8" t="s">
        <v>89</v>
      </c>
      <c r="J176" s="8" t="s">
        <v>236</v>
      </c>
      <c r="K176" s="22" cm="1">
        <f t="array" ref="K176">stringtoft(J176)</f>
        <v>82.166666666666671</v>
      </c>
      <c r="L176" s="8">
        <v>5</v>
      </c>
      <c r="M176" s="68">
        <f t="shared" si="6"/>
        <v>5</v>
      </c>
      <c r="N176" s="22"/>
      <c r="O176" s="22"/>
      <c r="P176" s="22"/>
      <c r="Q176" s="23"/>
    </row>
    <row r="177" spans="2:17" x14ac:dyDescent="0.25">
      <c r="B177" s="7"/>
      <c r="C177" s="85"/>
      <c r="D177" s="8"/>
      <c r="E177" s="42" t="s">
        <v>211</v>
      </c>
      <c r="F177" s="88" t="s">
        <v>160</v>
      </c>
      <c r="G177" s="8" t="s">
        <v>22</v>
      </c>
      <c r="H177" s="8">
        <v>1</v>
      </c>
      <c r="I177" s="8" t="s">
        <v>89</v>
      </c>
      <c r="J177" s="8" t="s">
        <v>237</v>
      </c>
      <c r="K177" s="22" cm="1">
        <f t="array" ref="K177">stringtoft(J177)</f>
        <v>148.75</v>
      </c>
      <c r="L177" s="8">
        <v>5</v>
      </c>
      <c r="M177" s="68">
        <f t="shared" si="6"/>
        <v>10</v>
      </c>
      <c r="N177" s="22"/>
      <c r="O177" s="22"/>
      <c r="P177" s="22"/>
      <c r="Q177" s="23"/>
    </row>
    <row r="178" spans="2:17" x14ac:dyDescent="0.25">
      <c r="B178" s="7"/>
      <c r="C178" s="85"/>
      <c r="D178" s="8"/>
      <c r="E178" s="42" t="s">
        <v>208</v>
      </c>
      <c r="F178" s="88" t="s">
        <v>163</v>
      </c>
      <c r="G178" s="8" t="s">
        <v>22</v>
      </c>
      <c r="H178" s="8">
        <v>1</v>
      </c>
      <c r="I178" s="8" t="s">
        <v>89</v>
      </c>
      <c r="J178" s="8" t="s">
        <v>236</v>
      </c>
      <c r="K178" s="22" cm="1">
        <f t="array" ref="K178">stringtoft(J178)</f>
        <v>82.166666666666671</v>
      </c>
      <c r="L178" s="8">
        <v>5</v>
      </c>
      <c r="M178" s="68">
        <f t="shared" si="6"/>
        <v>5</v>
      </c>
      <c r="N178" s="22"/>
      <c r="O178" s="22"/>
      <c r="P178" s="22"/>
      <c r="Q178" s="23"/>
    </row>
    <row r="179" spans="2:17" x14ac:dyDescent="0.25">
      <c r="B179" s="7"/>
      <c r="C179" s="85"/>
      <c r="D179" s="8"/>
      <c r="E179" s="42" t="s">
        <v>235</v>
      </c>
      <c r="F179" s="88" t="s">
        <v>163</v>
      </c>
      <c r="G179" s="8" t="s">
        <v>22</v>
      </c>
      <c r="H179" s="8">
        <v>1</v>
      </c>
      <c r="I179" s="8" t="s">
        <v>89</v>
      </c>
      <c r="J179" s="8" t="s">
        <v>30</v>
      </c>
      <c r="K179" s="22" cm="1">
        <f t="array" ref="K179">stringtoft(J179)</f>
        <v>81</v>
      </c>
      <c r="L179" s="8">
        <v>5</v>
      </c>
      <c r="M179" s="68">
        <f t="shared" si="6"/>
        <v>5</v>
      </c>
      <c r="N179" s="22"/>
      <c r="O179" s="22"/>
      <c r="P179" s="22"/>
      <c r="Q179" s="23"/>
    </row>
    <row r="180" spans="2:17" x14ac:dyDescent="0.25">
      <c r="B180" s="7"/>
      <c r="C180" s="85"/>
      <c r="D180" s="8"/>
      <c r="E180" s="42" t="s">
        <v>197</v>
      </c>
      <c r="F180" s="88" t="s">
        <v>163</v>
      </c>
      <c r="G180" s="8" t="s">
        <v>22</v>
      </c>
      <c r="H180" s="8">
        <v>1</v>
      </c>
      <c r="I180" s="8" t="s">
        <v>89</v>
      </c>
      <c r="J180" s="8" t="s">
        <v>236</v>
      </c>
      <c r="K180" s="22" cm="1">
        <f t="array" ref="K180">stringtoft(J180)</f>
        <v>82.166666666666671</v>
      </c>
      <c r="L180" s="8">
        <v>5</v>
      </c>
      <c r="M180" s="68">
        <f t="shared" si="6"/>
        <v>5</v>
      </c>
      <c r="N180" s="22"/>
      <c r="O180" s="22"/>
      <c r="P180" s="22"/>
      <c r="Q180" s="23"/>
    </row>
    <row r="181" spans="2:17" x14ac:dyDescent="0.25">
      <c r="B181" s="7" t="s">
        <v>134</v>
      </c>
      <c r="C181" s="85" t="s">
        <v>626</v>
      </c>
      <c r="D181" s="8" t="s">
        <v>238</v>
      </c>
      <c r="E181" s="42" t="s">
        <v>199</v>
      </c>
      <c r="F181" s="88" t="s">
        <v>160</v>
      </c>
      <c r="G181" s="8" t="s">
        <v>22</v>
      </c>
      <c r="H181" s="8">
        <v>1</v>
      </c>
      <c r="I181" s="8" t="s">
        <v>89</v>
      </c>
      <c r="J181" s="8" t="s">
        <v>237</v>
      </c>
      <c r="K181" s="22" cm="1">
        <f t="array" ref="K181">stringtoft(J181)</f>
        <v>148.75</v>
      </c>
      <c r="L181" s="8">
        <v>9</v>
      </c>
      <c r="M181" s="68">
        <f t="shared" si="6"/>
        <v>18</v>
      </c>
      <c r="N181" s="22"/>
      <c r="O181" s="22"/>
      <c r="P181" s="22"/>
      <c r="Q181" s="23"/>
    </row>
    <row r="182" spans="2:17" x14ac:dyDescent="0.25">
      <c r="B182" s="7" t="s">
        <v>134</v>
      </c>
      <c r="C182" s="85" t="s">
        <v>626</v>
      </c>
      <c r="D182" s="8" t="s">
        <v>239</v>
      </c>
      <c r="E182" s="42" t="s">
        <v>240</v>
      </c>
      <c r="F182" s="88" t="s">
        <v>161</v>
      </c>
      <c r="G182" s="8" t="s">
        <v>22</v>
      </c>
      <c r="H182" s="8">
        <v>1</v>
      </c>
      <c r="I182" s="8" t="s">
        <v>89</v>
      </c>
      <c r="J182" s="8" t="s">
        <v>237</v>
      </c>
      <c r="K182" s="22" cm="1">
        <f t="array" ref="K182">stringtoft(J182)</f>
        <v>148.75</v>
      </c>
      <c r="L182" s="8">
        <v>9</v>
      </c>
      <c r="M182" s="68">
        <f t="shared" si="6"/>
        <v>27</v>
      </c>
      <c r="N182" s="22"/>
      <c r="O182" s="22"/>
      <c r="P182" s="22"/>
      <c r="Q182" s="23"/>
    </row>
    <row r="183" spans="2:17" x14ac:dyDescent="0.25">
      <c r="B183" s="7" t="s">
        <v>134</v>
      </c>
      <c r="C183" s="85"/>
      <c r="D183" s="8" t="s">
        <v>133</v>
      </c>
      <c r="E183" s="42" t="s">
        <v>241</v>
      </c>
      <c r="F183" s="88" t="s">
        <v>551</v>
      </c>
      <c r="G183" s="8" t="s">
        <v>22</v>
      </c>
      <c r="H183" s="8">
        <v>1</v>
      </c>
      <c r="I183" s="8" t="s">
        <v>89</v>
      </c>
      <c r="J183" s="8" t="s">
        <v>242</v>
      </c>
      <c r="K183" s="22" cm="1">
        <f t="array" ref="K183">stringtoft(J183)</f>
        <v>106.203125</v>
      </c>
      <c r="L183" s="8">
        <v>4</v>
      </c>
      <c r="M183" s="68">
        <f t="shared" si="6"/>
        <v>16</v>
      </c>
      <c r="N183" s="22"/>
      <c r="O183" s="22"/>
      <c r="P183" s="22"/>
      <c r="Q183" s="23"/>
    </row>
    <row r="184" spans="2:17" x14ac:dyDescent="0.25">
      <c r="B184" s="7"/>
      <c r="C184" s="85"/>
      <c r="D184" s="8"/>
      <c r="E184" s="42" t="s">
        <v>244</v>
      </c>
      <c r="F184" s="88" t="s">
        <v>160</v>
      </c>
      <c r="G184" s="8" t="s">
        <v>22</v>
      </c>
      <c r="H184" s="8">
        <v>1</v>
      </c>
      <c r="I184" s="8" t="s">
        <v>89</v>
      </c>
      <c r="J184" s="8" t="s">
        <v>243</v>
      </c>
      <c r="K184" s="22" cm="1">
        <f t="array" ref="K184">stringtoft(J184)</f>
        <v>100.53125</v>
      </c>
      <c r="L184" s="8">
        <v>4</v>
      </c>
      <c r="M184" s="68">
        <f t="shared" si="6"/>
        <v>8</v>
      </c>
      <c r="N184" s="22"/>
      <c r="O184" s="22"/>
      <c r="P184" s="22"/>
      <c r="Q184" s="23"/>
    </row>
    <row r="185" spans="2:17" x14ac:dyDescent="0.25">
      <c r="B185" s="7"/>
      <c r="C185" s="85"/>
      <c r="D185" s="8"/>
      <c r="E185" s="42" t="s">
        <v>235</v>
      </c>
      <c r="F185" s="88" t="s">
        <v>163</v>
      </c>
      <c r="G185" s="8" t="s">
        <v>22</v>
      </c>
      <c r="H185" s="8">
        <v>1</v>
      </c>
      <c r="I185" s="8" t="s">
        <v>89</v>
      </c>
      <c r="J185" s="8" t="s">
        <v>245</v>
      </c>
      <c r="K185" s="22" cm="1">
        <f t="array" ref="K185">stringtoft(J185)</f>
        <v>147.51041666666666</v>
      </c>
      <c r="L185" s="8">
        <v>4</v>
      </c>
      <c r="M185" s="68">
        <f t="shared" si="6"/>
        <v>4</v>
      </c>
      <c r="N185" s="22"/>
      <c r="O185" s="22"/>
      <c r="P185" s="22"/>
      <c r="Q185" s="23"/>
    </row>
    <row r="186" spans="2:17" x14ac:dyDescent="0.25">
      <c r="B186" s="7"/>
      <c r="C186" s="85"/>
      <c r="D186" s="8"/>
      <c r="E186" s="42" t="s">
        <v>246</v>
      </c>
      <c r="F186" s="88" t="s">
        <v>161</v>
      </c>
      <c r="G186" s="8" t="s">
        <v>22</v>
      </c>
      <c r="H186" s="8">
        <v>1</v>
      </c>
      <c r="I186" s="8" t="s">
        <v>89</v>
      </c>
      <c r="J186" s="8" t="s">
        <v>247</v>
      </c>
      <c r="K186" s="22" cm="1">
        <f t="array" ref="K186">stringtoft(J186)</f>
        <v>138.94270833333334</v>
      </c>
      <c r="L186" s="8">
        <v>4</v>
      </c>
      <c r="M186" s="68">
        <f t="shared" si="6"/>
        <v>12</v>
      </c>
      <c r="N186" s="22"/>
      <c r="O186" s="22"/>
      <c r="P186" s="22"/>
      <c r="Q186" s="23"/>
    </row>
    <row r="187" spans="2:17" x14ac:dyDescent="0.25">
      <c r="B187" s="7"/>
      <c r="C187" s="85"/>
      <c r="D187" s="8"/>
      <c r="E187" s="42" t="s">
        <v>249</v>
      </c>
      <c r="F187" s="88" t="s">
        <v>161</v>
      </c>
      <c r="G187" s="8" t="s">
        <v>22</v>
      </c>
      <c r="H187" s="8">
        <v>1</v>
      </c>
      <c r="I187" s="8" t="s">
        <v>89</v>
      </c>
      <c r="J187" s="8" t="s">
        <v>248</v>
      </c>
      <c r="K187" s="22" cm="1">
        <f t="array" ref="K187">stringtoft(J187)</f>
        <v>109.93229166666667</v>
      </c>
      <c r="L187" s="8">
        <v>4</v>
      </c>
      <c r="M187" s="68">
        <f t="shared" si="6"/>
        <v>12</v>
      </c>
      <c r="N187" s="22"/>
      <c r="O187" s="22"/>
      <c r="P187" s="22"/>
      <c r="Q187" s="23"/>
    </row>
    <row r="188" spans="2:17" x14ac:dyDescent="0.25">
      <c r="B188" s="7"/>
      <c r="C188" s="85"/>
      <c r="D188" s="8"/>
      <c r="E188" s="42" t="s">
        <v>179</v>
      </c>
      <c r="F188" s="88" t="s">
        <v>160</v>
      </c>
      <c r="G188" s="8" t="s">
        <v>22</v>
      </c>
      <c r="H188" s="8">
        <v>1</v>
      </c>
      <c r="I188" s="8" t="s">
        <v>89</v>
      </c>
      <c r="J188" s="8" t="s">
        <v>250</v>
      </c>
      <c r="K188" s="22" cm="1">
        <f t="array" ref="K188">stringtoft(J188)</f>
        <v>97.625</v>
      </c>
      <c r="L188" s="8">
        <v>4</v>
      </c>
      <c r="M188" s="68">
        <f t="shared" si="6"/>
        <v>8</v>
      </c>
      <c r="N188" s="22"/>
      <c r="O188" s="22"/>
      <c r="P188" s="22"/>
      <c r="Q188" s="23"/>
    </row>
    <row r="189" spans="2:17" x14ac:dyDescent="0.25">
      <c r="B189" s="57" t="s">
        <v>134</v>
      </c>
      <c r="C189" s="82" t="s">
        <v>628</v>
      </c>
      <c r="D189" s="22" t="s">
        <v>101</v>
      </c>
      <c r="E189" s="31">
        <v>1</v>
      </c>
      <c r="F189" s="88" t="s">
        <v>163</v>
      </c>
      <c r="G189" s="22" t="s">
        <v>22</v>
      </c>
      <c r="H189" s="8">
        <v>1</v>
      </c>
      <c r="I189" s="22" t="s">
        <v>326</v>
      </c>
      <c r="J189" s="22" t="s">
        <v>386</v>
      </c>
      <c r="K189" s="22" cm="1">
        <f t="array" ref="K189">stringtoft(J189)</f>
        <v>100.640625</v>
      </c>
      <c r="L189" s="22">
        <v>5</v>
      </c>
      <c r="M189" s="68">
        <f t="shared" si="6"/>
        <v>5</v>
      </c>
      <c r="N189" s="22"/>
      <c r="O189" s="22"/>
      <c r="P189" s="22"/>
      <c r="Q189" s="23"/>
    </row>
    <row r="190" spans="2:17" x14ac:dyDescent="0.25">
      <c r="B190" s="57"/>
      <c r="C190" s="82"/>
      <c r="D190" s="22"/>
      <c r="E190" s="31">
        <v>2</v>
      </c>
      <c r="F190" s="88" t="s">
        <v>163</v>
      </c>
      <c r="G190" s="22" t="s">
        <v>22</v>
      </c>
      <c r="H190" s="8">
        <v>1</v>
      </c>
      <c r="I190" s="22" t="s">
        <v>326</v>
      </c>
      <c r="J190" s="22" t="s">
        <v>387</v>
      </c>
      <c r="K190" s="22" cm="1">
        <f t="array" ref="K190">stringtoft(J190)</f>
        <v>100.609375</v>
      </c>
      <c r="L190" s="22">
        <v>5</v>
      </c>
      <c r="M190" s="68">
        <f t="shared" si="6"/>
        <v>5</v>
      </c>
      <c r="N190" s="22"/>
      <c r="O190" s="22"/>
      <c r="P190" s="22"/>
      <c r="Q190" s="23"/>
    </row>
    <row r="191" spans="2:17" x14ac:dyDescent="0.25">
      <c r="B191" s="57"/>
      <c r="C191" s="82"/>
      <c r="D191" s="22"/>
      <c r="E191" s="31">
        <v>3</v>
      </c>
      <c r="F191" s="88" t="s">
        <v>163</v>
      </c>
      <c r="G191" s="22" t="s">
        <v>22</v>
      </c>
      <c r="H191" s="8">
        <v>1</v>
      </c>
      <c r="I191" s="22" t="s">
        <v>326</v>
      </c>
      <c r="J191" s="22" t="s">
        <v>540</v>
      </c>
      <c r="K191" s="22" cm="1">
        <f t="array" ref="K191">stringtoft(J191)</f>
        <v>102.25520833333333</v>
      </c>
      <c r="L191" s="22">
        <v>5</v>
      </c>
      <c r="M191" s="68">
        <f t="shared" si="6"/>
        <v>5</v>
      </c>
      <c r="N191" s="22"/>
      <c r="O191" s="22"/>
      <c r="P191" s="22"/>
      <c r="Q191" s="23"/>
    </row>
    <row r="192" spans="2:17" x14ac:dyDescent="0.25">
      <c r="B192" s="57"/>
      <c r="C192" s="82"/>
      <c r="D192" s="22"/>
      <c r="E192" s="31">
        <v>4</v>
      </c>
      <c r="F192" s="88" t="s">
        <v>163</v>
      </c>
      <c r="G192" s="22" t="s">
        <v>22</v>
      </c>
      <c r="H192" s="8">
        <v>1</v>
      </c>
      <c r="I192" s="22" t="s">
        <v>326</v>
      </c>
      <c r="J192" s="22" t="s">
        <v>388</v>
      </c>
      <c r="K192" s="22" cm="1">
        <f t="array" ref="K192">stringtoft(J192)</f>
        <v>153.5</v>
      </c>
      <c r="L192" s="22">
        <v>4</v>
      </c>
      <c r="M192" s="68">
        <f t="shared" si="6"/>
        <v>4</v>
      </c>
      <c r="N192" s="22"/>
      <c r="O192" s="22"/>
      <c r="P192" s="22"/>
      <c r="Q192" s="23"/>
    </row>
    <row r="193" spans="2:17" x14ac:dyDescent="0.25">
      <c r="B193" s="57"/>
      <c r="C193" s="82"/>
      <c r="D193" s="22"/>
      <c r="E193" s="31">
        <v>5</v>
      </c>
      <c r="F193" s="88" t="s">
        <v>163</v>
      </c>
      <c r="G193" s="22" t="s">
        <v>22</v>
      </c>
      <c r="H193" s="8">
        <v>1</v>
      </c>
      <c r="I193" s="22" t="s">
        <v>326</v>
      </c>
      <c r="J193" s="22" t="s">
        <v>539</v>
      </c>
      <c r="K193" s="22" cm="1">
        <f t="array" ref="K193">stringtoft(J193)</f>
        <v>194.90625</v>
      </c>
      <c r="L193" s="22">
        <v>4</v>
      </c>
      <c r="M193" s="68">
        <f t="shared" si="6"/>
        <v>4</v>
      </c>
      <c r="N193" s="22"/>
      <c r="O193" s="22"/>
      <c r="P193" s="22"/>
      <c r="Q193" s="23"/>
    </row>
    <row r="194" spans="2:17" x14ac:dyDescent="0.25">
      <c r="B194" s="57"/>
      <c r="C194" s="82"/>
      <c r="D194" s="22"/>
      <c r="E194" s="31">
        <v>6</v>
      </c>
      <c r="F194" s="88" t="s">
        <v>163</v>
      </c>
      <c r="G194" s="22" t="s">
        <v>22</v>
      </c>
      <c r="H194" s="8">
        <v>1</v>
      </c>
      <c r="I194" s="22" t="s">
        <v>326</v>
      </c>
      <c r="J194" s="22" t="s">
        <v>389</v>
      </c>
      <c r="K194" s="22" cm="1">
        <f t="array" ref="K194">stringtoft(J194)</f>
        <v>155.828125</v>
      </c>
      <c r="L194" s="22">
        <v>4</v>
      </c>
      <c r="M194" s="68">
        <f t="shared" si="6"/>
        <v>4</v>
      </c>
      <c r="N194" s="22"/>
      <c r="O194" s="22"/>
      <c r="P194" s="22"/>
      <c r="Q194" s="23"/>
    </row>
    <row r="195" spans="2:17" x14ac:dyDescent="0.25">
      <c r="B195" s="57"/>
      <c r="C195" s="82"/>
      <c r="D195" s="22"/>
      <c r="E195" s="31">
        <v>7</v>
      </c>
      <c r="F195" s="88" t="s">
        <v>163</v>
      </c>
      <c r="G195" s="22" t="s">
        <v>22</v>
      </c>
      <c r="H195" s="8">
        <v>1</v>
      </c>
      <c r="I195" s="22" t="s">
        <v>326</v>
      </c>
      <c r="J195" s="22" t="s">
        <v>390</v>
      </c>
      <c r="K195" s="22" cm="1">
        <f t="array" ref="K195">stringtoft(J195)</f>
        <v>125.546875</v>
      </c>
      <c r="L195" s="22">
        <v>4</v>
      </c>
      <c r="M195" s="68">
        <f t="shared" si="6"/>
        <v>4</v>
      </c>
      <c r="N195" s="22"/>
      <c r="O195" s="22"/>
      <c r="P195" s="22"/>
      <c r="Q195" s="23"/>
    </row>
    <row r="196" spans="2:17" x14ac:dyDescent="0.25">
      <c r="B196" s="57"/>
      <c r="C196" s="82"/>
      <c r="D196" s="22"/>
      <c r="E196" s="31">
        <v>8</v>
      </c>
      <c r="F196" s="88" t="s">
        <v>163</v>
      </c>
      <c r="G196" s="22" t="s">
        <v>22</v>
      </c>
      <c r="H196" s="8">
        <v>1</v>
      </c>
      <c r="I196" s="22" t="s">
        <v>326</v>
      </c>
      <c r="J196" s="22" t="s">
        <v>390</v>
      </c>
      <c r="K196" s="22" cm="1">
        <f t="array" ref="K196">stringtoft(J196)</f>
        <v>125.546875</v>
      </c>
      <c r="L196" s="22">
        <v>4</v>
      </c>
      <c r="M196" s="68">
        <f t="shared" si="6"/>
        <v>4</v>
      </c>
      <c r="N196" s="22"/>
      <c r="O196" s="22"/>
      <c r="P196" s="22"/>
      <c r="Q196" s="23"/>
    </row>
    <row r="197" spans="2:17" x14ac:dyDescent="0.25">
      <c r="B197" s="57"/>
      <c r="C197" s="82"/>
      <c r="D197" s="22"/>
      <c r="E197" s="31">
        <v>9</v>
      </c>
      <c r="F197" s="88" t="s">
        <v>163</v>
      </c>
      <c r="G197" s="22" t="s">
        <v>22</v>
      </c>
      <c r="H197" s="8">
        <v>1</v>
      </c>
      <c r="I197" s="22" t="s">
        <v>326</v>
      </c>
      <c r="J197" s="22" t="s">
        <v>391</v>
      </c>
      <c r="K197" s="22" cm="1">
        <f t="array" ref="K197">stringtoft(J197)</f>
        <v>96.885416666666671</v>
      </c>
      <c r="L197" s="22">
        <v>4</v>
      </c>
      <c r="M197" s="68">
        <f t="shared" ref="M197:M260" si="8">L197*F197</f>
        <v>4</v>
      </c>
      <c r="N197" s="22"/>
      <c r="O197" s="22"/>
      <c r="P197" s="22"/>
      <c r="Q197" s="23"/>
    </row>
    <row r="198" spans="2:17" x14ac:dyDescent="0.25">
      <c r="B198" s="57"/>
      <c r="C198" s="82"/>
      <c r="D198" s="22"/>
      <c r="E198" s="31">
        <v>10</v>
      </c>
      <c r="F198" s="88" t="s">
        <v>163</v>
      </c>
      <c r="G198" s="22" t="s">
        <v>22</v>
      </c>
      <c r="H198" s="8">
        <v>1</v>
      </c>
      <c r="I198" s="22" t="s">
        <v>326</v>
      </c>
      <c r="J198" s="22" t="s">
        <v>392</v>
      </c>
      <c r="K198" s="22" cm="1">
        <f t="array" ref="K198">stringtoft(J198)</f>
        <v>130.11979166666666</v>
      </c>
      <c r="L198" s="22">
        <v>4</v>
      </c>
      <c r="M198" s="68">
        <f t="shared" si="8"/>
        <v>4</v>
      </c>
      <c r="N198" s="22"/>
      <c r="O198" s="22"/>
      <c r="P198" s="22"/>
      <c r="Q198" s="23"/>
    </row>
    <row r="199" spans="2:17" x14ac:dyDescent="0.25">
      <c r="B199" s="57"/>
      <c r="C199" s="82"/>
      <c r="D199" s="22"/>
      <c r="E199" s="31">
        <v>11</v>
      </c>
      <c r="F199" s="88" t="s">
        <v>163</v>
      </c>
      <c r="G199" s="22" t="s">
        <v>22</v>
      </c>
      <c r="H199" s="8">
        <v>1</v>
      </c>
      <c r="I199" s="22" t="s">
        <v>326</v>
      </c>
      <c r="J199" s="22" t="s">
        <v>392</v>
      </c>
      <c r="K199" s="22" cm="1">
        <f t="array" ref="K199">stringtoft(J199)</f>
        <v>130.11979166666666</v>
      </c>
      <c r="L199" s="22">
        <v>4</v>
      </c>
      <c r="M199" s="68">
        <f t="shared" si="8"/>
        <v>4</v>
      </c>
      <c r="N199" s="22"/>
      <c r="O199" s="22"/>
      <c r="P199" s="22"/>
      <c r="Q199" s="23"/>
    </row>
    <row r="200" spans="2:17" x14ac:dyDescent="0.25">
      <c r="B200" s="57"/>
      <c r="C200" s="82"/>
      <c r="D200" s="22"/>
      <c r="E200" s="31">
        <v>12</v>
      </c>
      <c r="F200" s="88" t="s">
        <v>163</v>
      </c>
      <c r="G200" s="22" t="s">
        <v>22</v>
      </c>
      <c r="H200" s="8">
        <v>1</v>
      </c>
      <c r="I200" s="22" t="s">
        <v>326</v>
      </c>
      <c r="J200" s="22" t="s">
        <v>393</v>
      </c>
      <c r="K200" s="22" cm="1">
        <f t="array" ref="K200">stringtoft(J200)</f>
        <v>129.43229166666666</v>
      </c>
      <c r="L200" s="22">
        <v>4</v>
      </c>
      <c r="M200" s="68">
        <f t="shared" si="8"/>
        <v>4</v>
      </c>
      <c r="N200" s="22"/>
      <c r="O200" s="22"/>
      <c r="P200" s="22"/>
      <c r="Q200" s="23"/>
    </row>
    <row r="201" spans="2:17" x14ac:dyDescent="0.25">
      <c r="B201" s="57"/>
      <c r="C201" s="82"/>
      <c r="D201" s="22"/>
      <c r="E201" s="31">
        <v>13</v>
      </c>
      <c r="F201" s="88" t="s">
        <v>163</v>
      </c>
      <c r="G201" s="22" t="s">
        <v>22</v>
      </c>
      <c r="H201" s="8">
        <v>1</v>
      </c>
      <c r="I201" s="22" t="s">
        <v>326</v>
      </c>
      <c r="J201" s="22" t="s">
        <v>394</v>
      </c>
      <c r="K201" s="22" cm="1">
        <f t="array" ref="K201">stringtoft(J201)</f>
        <v>161.79166666666666</v>
      </c>
      <c r="L201" s="22">
        <v>4</v>
      </c>
      <c r="M201" s="68">
        <f t="shared" si="8"/>
        <v>4</v>
      </c>
      <c r="N201" s="8"/>
      <c r="O201" s="8"/>
      <c r="P201" s="22"/>
      <c r="Q201" s="23"/>
    </row>
    <row r="202" spans="2:17" x14ac:dyDescent="0.25">
      <c r="B202" s="57"/>
      <c r="C202" s="82"/>
      <c r="D202" s="22"/>
      <c r="E202" s="31">
        <v>14</v>
      </c>
      <c r="F202" s="88" t="s">
        <v>163</v>
      </c>
      <c r="G202" s="22" t="s">
        <v>22</v>
      </c>
      <c r="H202" s="8">
        <v>1</v>
      </c>
      <c r="I202" s="22" t="s">
        <v>326</v>
      </c>
      <c r="J202" s="22" t="s">
        <v>538</v>
      </c>
      <c r="K202" s="22" cm="1">
        <f t="array" ref="K202">stringtoft(J202)</f>
        <v>127.46354166666667</v>
      </c>
      <c r="L202" s="22">
        <v>4</v>
      </c>
      <c r="M202" s="68">
        <f t="shared" si="8"/>
        <v>4</v>
      </c>
      <c r="N202" s="8"/>
      <c r="O202" s="8"/>
      <c r="P202" s="22"/>
      <c r="Q202" s="23"/>
    </row>
    <row r="203" spans="2:17" x14ac:dyDescent="0.25">
      <c r="B203" s="57"/>
      <c r="C203" s="82"/>
      <c r="D203" s="22"/>
      <c r="E203" s="31">
        <v>15</v>
      </c>
      <c r="F203" s="88" t="s">
        <v>163</v>
      </c>
      <c r="G203" s="22" t="s">
        <v>22</v>
      </c>
      <c r="H203" s="8">
        <v>1</v>
      </c>
      <c r="I203" s="22" t="s">
        <v>326</v>
      </c>
      <c r="J203" s="22" t="s">
        <v>395</v>
      </c>
      <c r="K203" s="22" cm="1">
        <f t="array" ref="K203">stringtoft(J203)</f>
        <v>98.6875</v>
      </c>
      <c r="L203" s="22">
        <v>5</v>
      </c>
      <c r="M203" s="68">
        <f t="shared" si="8"/>
        <v>5</v>
      </c>
      <c r="N203" s="8"/>
      <c r="O203" s="8"/>
      <c r="P203" s="22"/>
      <c r="Q203" s="23"/>
    </row>
    <row r="204" spans="2:17" x14ac:dyDescent="0.25">
      <c r="B204" s="57"/>
      <c r="C204" s="82"/>
      <c r="D204" s="22"/>
      <c r="E204" s="31">
        <v>16</v>
      </c>
      <c r="F204" s="88" t="s">
        <v>163</v>
      </c>
      <c r="G204" s="22" t="s">
        <v>22</v>
      </c>
      <c r="H204" s="8">
        <v>1</v>
      </c>
      <c r="I204" s="22" t="s">
        <v>326</v>
      </c>
      <c r="J204" s="22" t="s">
        <v>396</v>
      </c>
      <c r="K204" s="22" cm="1">
        <f t="array" ref="K204">stringtoft(J204)</f>
        <v>97.463541666666671</v>
      </c>
      <c r="L204" s="22">
        <v>5</v>
      </c>
      <c r="M204" s="68">
        <f t="shared" si="8"/>
        <v>5</v>
      </c>
      <c r="N204" s="8"/>
      <c r="O204" s="8"/>
      <c r="P204" s="22"/>
      <c r="Q204" s="23"/>
    </row>
    <row r="205" spans="2:17" x14ac:dyDescent="0.25">
      <c r="B205" s="57"/>
      <c r="C205" s="82"/>
      <c r="D205" s="22"/>
      <c r="E205" s="31">
        <v>17</v>
      </c>
      <c r="F205" s="88" t="s">
        <v>163</v>
      </c>
      <c r="G205" s="22" t="s">
        <v>22</v>
      </c>
      <c r="H205" s="8">
        <v>1</v>
      </c>
      <c r="I205" s="22" t="s">
        <v>326</v>
      </c>
      <c r="J205" s="22" t="s">
        <v>397</v>
      </c>
      <c r="K205" s="22" cm="1">
        <f t="array" ref="K205">stringtoft(J205)</f>
        <v>96.994791666666671</v>
      </c>
      <c r="L205" s="22">
        <v>5</v>
      </c>
      <c r="M205" s="68">
        <f t="shared" si="8"/>
        <v>5</v>
      </c>
      <c r="N205" s="8"/>
      <c r="O205" s="8"/>
      <c r="P205" s="22"/>
      <c r="Q205" s="23"/>
    </row>
    <row r="206" spans="2:17" x14ac:dyDescent="0.25">
      <c r="B206" s="57"/>
      <c r="C206" s="82"/>
      <c r="D206" s="22"/>
      <c r="E206" s="31">
        <v>18</v>
      </c>
      <c r="F206" s="88" t="s">
        <v>163</v>
      </c>
      <c r="G206" s="22" t="s">
        <v>22</v>
      </c>
      <c r="H206" s="8">
        <v>1</v>
      </c>
      <c r="I206" s="22" t="s">
        <v>326</v>
      </c>
      <c r="J206" s="22" t="s">
        <v>223</v>
      </c>
      <c r="K206" s="22" cm="1">
        <f t="array" ref="K206">stringtoft(J206)</f>
        <v>180</v>
      </c>
      <c r="L206" s="22">
        <v>5</v>
      </c>
      <c r="M206" s="68">
        <f t="shared" si="8"/>
        <v>5</v>
      </c>
      <c r="N206" s="8"/>
      <c r="O206" s="8"/>
      <c r="P206" s="22"/>
      <c r="Q206" s="23"/>
    </row>
    <row r="207" spans="2:17" x14ac:dyDescent="0.25">
      <c r="B207" s="57"/>
      <c r="C207" s="82"/>
      <c r="D207" s="22"/>
      <c r="E207" s="31" t="s">
        <v>398</v>
      </c>
      <c r="F207" s="88" t="s">
        <v>445</v>
      </c>
      <c r="G207" s="22" t="s">
        <v>22</v>
      </c>
      <c r="H207" s="8">
        <v>1</v>
      </c>
      <c r="I207" s="22" t="s">
        <v>326</v>
      </c>
      <c r="J207" s="22" t="s">
        <v>399</v>
      </c>
      <c r="K207" s="22" cm="1">
        <f t="array" ref="K207">stringtoft(J207)</f>
        <v>114.5</v>
      </c>
      <c r="L207" s="22">
        <v>5</v>
      </c>
      <c r="M207" s="68">
        <f t="shared" si="8"/>
        <v>25</v>
      </c>
      <c r="N207" s="8"/>
      <c r="O207" s="8"/>
      <c r="P207" s="22"/>
      <c r="Q207" s="23"/>
    </row>
    <row r="208" spans="2:17" x14ac:dyDescent="0.25">
      <c r="B208" s="57"/>
      <c r="C208" s="82"/>
      <c r="D208" s="8"/>
      <c r="E208" s="31" t="s">
        <v>220</v>
      </c>
      <c r="F208" s="88" t="s">
        <v>161</v>
      </c>
      <c r="G208" s="22" t="s">
        <v>22</v>
      </c>
      <c r="H208" s="8">
        <v>1</v>
      </c>
      <c r="I208" s="22" t="s">
        <v>326</v>
      </c>
      <c r="J208" s="22" t="s">
        <v>230</v>
      </c>
      <c r="K208" s="22" cm="1">
        <f t="array" ref="K208">stringtoft(J208)</f>
        <v>99.354166666666671</v>
      </c>
      <c r="L208" s="22">
        <v>5</v>
      </c>
      <c r="M208" s="68">
        <f t="shared" si="8"/>
        <v>15</v>
      </c>
      <c r="N208" s="8"/>
      <c r="O208" s="8"/>
      <c r="P208" s="22"/>
      <c r="Q208" s="23"/>
    </row>
    <row r="209" spans="2:17" x14ac:dyDescent="0.25">
      <c r="B209" s="57"/>
      <c r="C209" s="82"/>
      <c r="D209" s="8"/>
      <c r="E209" s="31">
        <v>27</v>
      </c>
      <c r="F209" s="88" t="s">
        <v>163</v>
      </c>
      <c r="G209" s="22" t="s">
        <v>22</v>
      </c>
      <c r="H209" s="8">
        <v>1</v>
      </c>
      <c r="I209" s="22" t="s">
        <v>326</v>
      </c>
      <c r="J209" s="22" t="s">
        <v>20</v>
      </c>
      <c r="K209" s="22" cm="1">
        <f t="array" ref="K209">stringtoft(J209)</f>
        <v>80</v>
      </c>
      <c r="L209" s="22">
        <v>5</v>
      </c>
      <c r="M209" s="68">
        <f t="shared" si="8"/>
        <v>5</v>
      </c>
      <c r="N209" s="8"/>
      <c r="O209" s="8"/>
      <c r="P209" s="22"/>
      <c r="Q209" s="23"/>
    </row>
    <row r="210" spans="2:17" x14ac:dyDescent="0.25">
      <c r="B210" s="57"/>
      <c r="C210" s="82"/>
      <c r="D210" s="8"/>
      <c r="E210" s="31">
        <v>28</v>
      </c>
      <c r="F210" s="88" t="s">
        <v>163</v>
      </c>
      <c r="G210" s="22" t="s">
        <v>22</v>
      </c>
      <c r="H210" s="8">
        <v>1</v>
      </c>
      <c r="I210" s="22" t="s">
        <v>326</v>
      </c>
      <c r="J210" s="22" t="s">
        <v>20</v>
      </c>
      <c r="K210" s="22" cm="1">
        <f t="array" ref="K210">stringtoft(J210)</f>
        <v>80</v>
      </c>
      <c r="L210" s="22">
        <v>5</v>
      </c>
      <c r="M210" s="68">
        <f t="shared" si="8"/>
        <v>5</v>
      </c>
      <c r="N210" s="8"/>
      <c r="O210" s="8"/>
      <c r="P210" s="22"/>
      <c r="Q210" s="23"/>
    </row>
    <row r="211" spans="2:17" x14ac:dyDescent="0.25">
      <c r="B211" s="57"/>
      <c r="C211" s="82"/>
      <c r="D211" s="8"/>
      <c r="E211" s="31">
        <v>29</v>
      </c>
      <c r="F211" s="88" t="s">
        <v>163</v>
      </c>
      <c r="G211" s="22" t="s">
        <v>22</v>
      </c>
      <c r="H211" s="8">
        <v>1</v>
      </c>
      <c r="I211" s="22" t="s">
        <v>326</v>
      </c>
      <c r="J211" s="22" t="s">
        <v>400</v>
      </c>
      <c r="K211" s="22" cm="1">
        <f t="array" ref="K211">stringtoft(J211)</f>
        <v>71.447916666666671</v>
      </c>
      <c r="L211" s="22">
        <v>5</v>
      </c>
      <c r="M211" s="68">
        <f t="shared" si="8"/>
        <v>5</v>
      </c>
      <c r="N211" s="8"/>
      <c r="O211" s="8"/>
      <c r="P211" s="22"/>
      <c r="Q211" s="23"/>
    </row>
    <row r="212" spans="2:17" x14ac:dyDescent="0.25">
      <c r="B212" s="57" t="s">
        <v>134</v>
      </c>
      <c r="C212" s="82"/>
      <c r="D212" s="22" t="s">
        <v>102</v>
      </c>
      <c r="E212" s="31">
        <v>1</v>
      </c>
      <c r="F212" s="88" t="s">
        <v>163</v>
      </c>
      <c r="G212" s="22" t="s">
        <v>22</v>
      </c>
      <c r="H212" s="8">
        <v>1</v>
      </c>
      <c r="I212" s="22" t="s">
        <v>326</v>
      </c>
      <c r="J212" s="22" t="s">
        <v>384</v>
      </c>
      <c r="K212" s="22" cm="1">
        <f t="array" ref="K212">stringtoft(J212)</f>
        <v>115.78125</v>
      </c>
      <c r="L212" s="22">
        <v>4</v>
      </c>
      <c r="M212" s="68">
        <f t="shared" si="8"/>
        <v>4</v>
      </c>
      <c r="N212" s="8"/>
      <c r="O212" s="8"/>
      <c r="P212" s="22"/>
      <c r="Q212" s="23"/>
    </row>
    <row r="213" spans="2:17" x14ac:dyDescent="0.25">
      <c r="B213" s="57"/>
      <c r="C213" s="82"/>
      <c r="D213" s="22"/>
      <c r="E213" s="31" t="s">
        <v>405</v>
      </c>
      <c r="F213" s="88" t="s">
        <v>235</v>
      </c>
      <c r="G213" s="22" t="s">
        <v>22</v>
      </c>
      <c r="H213" s="8">
        <v>1</v>
      </c>
      <c r="I213" s="22" t="s">
        <v>326</v>
      </c>
      <c r="J213" s="22" t="s">
        <v>385</v>
      </c>
      <c r="K213" s="22" cm="1">
        <f t="array" ref="K213">stringtoft(J213)</f>
        <v>122.85416666666667</v>
      </c>
      <c r="L213" s="22">
        <v>4</v>
      </c>
      <c r="M213" s="68">
        <f t="shared" si="8"/>
        <v>28</v>
      </c>
      <c r="N213" s="8"/>
      <c r="O213" s="8"/>
      <c r="P213" s="22"/>
      <c r="Q213" s="23"/>
    </row>
    <row r="214" spans="2:17" x14ac:dyDescent="0.25">
      <c r="B214" s="57"/>
      <c r="C214" s="82"/>
      <c r="D214" s="22"/>
      <c r="E214" s="31">
        <v>9</v>
      </c>
      <c r="F214" s="88" t="s">
        <v>163</v>
      </c>
      <c r="G214" s="22" t="s">
        <v>22</v>
      </c>
      <c r="H214" s="8">
        <v>1</v>
      </c>
      <c r="I214" s="22" t="s">
        <v>326</v>
      </c>
      <c r="J214" s="22" t="s">
        <v>537</v>
      </c>
      <c r="K214" s="22" cm="1">
        <f t="array" ref="K214">stringtoft(J214)</f>
        <v>99.802083333333329</v>
      </c>
      <c r="L214" s="22">
        <v>4</v>
      </c>
      <c r="M214" s="68">
        <f t="shared" si="8"/>
        <v>4</v>
      </c>
      <c r="N214" s="8"/>
      <c r="O214" s="8"/>
      <c r="P214" s="22"/>
      <c r="Q214" s="23"/>
    </row>
    <row r="215" spans="2:17" x14ac:dyDescent="0.25">
      <c r="B215" s="57" t="s">
        <v>134</v>
      </c>
      <c r="C215" s="82"/>
      <c r="D215" s="22" t="s">
        <v>103</v>
      </c>
      <c r="E215" s="31">
        <v>1</v>
      </c>
      <c r="F215" s="88" t="s">
        <v>163</v>
      </c>
      <c r="G215" s="22" t="s">
        <v>22</v>
      </c>
      <c r="H215" s="8">
        <v>1</v>
      </c>
      <c r="I215" s="22" t="s">
        <v>326</v>
      </c>
      <c r="J215" s="22" t="s">
        <v>533</v>
      </c>
      <c r="K215" s="22" cm="1">
        <f t="array" ref="K215">stringtoft(J215)</f>
        <v>150.08333333333334</v>
      </c>
      <c r="L215" s="22">
        <v>5</v>
      </c>
      <c r="M215" s="68">
        <f t="shared" si="8"/>
        <v>5</v>
      </c>
      <c r="N215" s="8"/>
      <c r="O215" s="8"/>
      <c r="P215" s="22"/>
      <c r="Q215" s="23"/>
    </row>
    <row r="216" spans="2:17" x14ac:dyDescent="0.25">
      <c r="B216" s="57"/>
      <c r="C216" s="82"/>
      <c r="D216" s="22"/>
      <c r="E216" s="31">
        <v>2</v>
      </c>
      <c r="F216" s="88" t="s">
        <v>163</v>
      </c>
      <c r="G216" s="22" t="s">
        <v>22</v>
      </c>
      <c r="H216" s="8">
        <v>1</v>
      </c>
      <c r="I216" s="22" t="s">
        <v>326</v>
      </c>
      <c r="J216" s="22" t="s">
        <v>223</v>
      </c>
      <c r="K216" s="22" cm="1">
        <f t="array" ref="K216">stringtoft(J216)</f>
        <v>180</v>
      </c>
      <c r="L216" s="22">
        <v>5</v>
      </c>
      <c r="M216" s="68">
        <f t="shared" si="8"/>
        <v>5</v>
      </c>
      <c r="N216" s="8"/>
      <c r="O216" s="8"/>
      <c r="P216" s="22"/>
      <c r="Q216" s="23"/>
    </row>
    <row r="217" spans="2:17" x14ac:dyDescent="0.25">
      <c r="B217" s="57"/>
      <c r="C217" s="82"/>
      <c r="D217" s="22"/>
      <c r="E217" s="31">
        <v>3</v>
      </c>
      <c r="F217" s="88" t="s">
        <v>163</v>
      </c>
      <c r="G217" s="22" t="s">
        <v>22</v>
      </c>
      <c r="H217" s="8">
        <v>1</v>
      </c>
      <c r="I217" s="22" t="s">
        <v>326</v>
      </c>
      <c r="J217" s="22" t="s">
        <v>342</v>
      </c>
      <c r="K217" s="22" cm="1">
        <f t="array" ref="K217">stringtoft(J217)</f>
        <v>150</v>
      </c>
      <c r="L217" s="22">
        <v>5</v>
      </c>
      <c r="M217" s="68">
        <f t="shared" si="8"/>
        <v>5</v>
      </c>
      <c r="N217" s="8"/>
      <c r="O217" s="8"/>
      <c r="P217" s="22"/>
      <c r="Q217" s="23"/>
    </row>
    <row r="218" spans="2:17" x14ac:dyDescent="0.25">
      <c r="B218" s="57"/>
      <c r="C218" s="82"/>
      <c r="D218" s="22"/>
      <c r="E218" s="31" t="s">
        <v>404</v>
      </c>
      <c r="F218" s="88" t="s">
        <v>175</v>
      </c>
      <c r="G218" s="22" t="s">
        <v>268</v>
      </c>
      <c r="H218" s="22">
        <v>3</v>
      </c>
      <c r="I218" s="22" t="s">
        <v>26</v>
      </c>
      <c r="J218" s="22" t="s">
        <v>408</v>
      </c>
      <c r="K218" s="22" cm="1">
        <f t="array" ref="K218">stringtoft(J218)</f>
        <v>105.75</v>
      </c>
      <c r="L218" s="22">
        <v>5</v>
      </c>
      <c r="M218" s="68">
        <f t="shared" si="8"/>
        <v>45</v>
      </c>
      <c r="N218" s="22"/>
      <c r="O218" s="22"/>
      <c r="P218" s="22"/>
      <c r="Q218" s="23"/>
    </row>
    <row r="219" spans="2:17" x14ac:dyDescent="0.25">
      <c r="B219" s="57"/>
      <c r="C219" s="82"/>
      <c r="D219" s="22"/>
      <c r="E219" s="31" t="s">
        <v>548</v>
      </c>
      <c r="F219" s="88" t="s">
        <v>445</v>
      </c>
      <c r="G219" s="22" t="s">
        <v>268</v>
      </c>
      <c r="H219" s="22">
        <v>3</v>
      </c>
      <c r="I219" s="22" t="s">
        <v>26</v>
      </c>
      <c r="J219" s="22" t="s">
        <v>536</v>
      </c>
      <c r="K219" s="22" cm="1">
        <f t="array" ref="K219">stringtoft(J219)</f>
        <v>86.140625</v>
      </c>
      <c r="L219" s="22">
        <v>0</v>
      </c>
      <c r="M219" s="68">
        <f t="shared" si="8"/>
        <v>0</v>
      </c>
      <c r="N219" s="22"/>
      <c r="O219" s="22"/>
      <c r="P219" s="22"/>
      <c r="Q219" s="23"/>
    </row>
    <row r="220" spans="2:17" x14ac:dyDescent="0.25">
      <c r="B220" s="57"/>
      <c r="C220" s="82"/>
      <c r="D220" s="22"/>
      <c r="E220" s="31" t="s">
        <v>217</v>
      </c>
      <c r="F220" s="88" t="s">
        <v>160</v>
      </c>
      <c r="G220" s="22" t="s">
        <v>268</v>
      </c>
      <c r="H220" s="22">
        <v>3</v>
      </c>
      <c r="I220" s="22" t="s">
        <v>26</v>
      </c>
      <c r="J220" s="22" t="s">
        <v>354</v>
      </c>
      <c r="K220" s="22" cm="1">
        <f t="array" ref="K220">stringtoft(J220)</f>
        <v>88</v>
      </c>
      <c r="L220" s="22">
        <v>0</v>
      </c>
      <c r="M220" s="68">
        <f t="shared" si="8"/>
        <v>0</v>
      </c>
      <c r="N220" s="22"/>
      <c r="O220" s="22"/>
      <c r="P220" s="22"/>
      <c r="Q220" s="23"/>
    </row>
    <row r="221" spans="2:17" x14ac:dyDescent="0.25">
      <c r="B221" s="57"/>
      <c r="C221" s="82"/>
      <c r="D221" s="22"/>
      <c r="E221" s="31">
        <v>20</v>
      </c>
      <c r="F221" s="88" t="s">
        <v>163</v>
      </c>
      <c r="G221" s="22" t="s">
        <v>268</v>
      </c>
      <c r="H221" s="22">
        <v>3</v>
      </c>
      <c r="I221" s="22" t="s">
        <v>26</v>
      </c>
      <c r="J221" s="22" t="s">
        <v>383</v>
      </c>
      <c r="K221" s="22" cm="1">
        <f t="array" ref="K221">stringtoft(J221)</f>
        <v>98</v>
      </c>
      <c r="L221" s="22">
        <v>0</v>
      </c>
      <c r="M221" s="68">
        <f t="shared" si="8"/>
        <v>0</v>
      </c>
      <c r="N221" s="22"/>
      <c r="O221" s="22"/>
      <c r="P221" s="22"/>
      <c r="Q221" s="23"/>
    </row>
    <row r="222" spans="2:17" x14ac:dyDescent="0.25">
      <c r="B222" s="57"/>
      <c r="C222" s="82"/>
      <c r="D222" s="22"/>
      <c r="E222" s="31">
        <v>21</v>
      </c>
      <c r="F222" s="88" t="s">
        <v>163</v>
      </c>
      <c r="G222" s="22" t="s">
        <v>268</v>
      </c>
      <c r="H222" s="22">
        <v>3</v>
      </c>
      <c r="I222" s="22" t="s">
        <v>26</v>
      </c>
      <c r="J222" s="22" t="s">
        <v>535</v>
      </c>
      <c r="K222" s="22" cm="1">
        <f t="array" ref="K222">stringtoft(J222)</f>
        <v>88.916666666666671</v>
      </c>
      <c r="L222" s="22">
        <v>0</v>
      </c>
      <c r="M222" s="68">
        <f t="shared" si="8"/>
        <v>0</v>
      </c>
      <c r="N222" s="22"/>
      <c r="O222" s="22"/>
      <c r="P222" s="22"/>
      <c r="Q222" s="23"/>
    </row>
    <row r="223" spans="2:17" x14ac:dyDescent="0.25">
      <c r="B223" s="57" t="s">
        <v>134</v>
      </c>
      <c r="C223" s="82"/>
      <c r="D223" s="22" t="s">
        <v>105</v>
      </c>
      <c r="E223" s="31">
        <v>1</v>
      </c>
      <c r="F223" s="88" t="s">
        <v>163</v>
      </c>
      <c r="G223" s="22" t="s">
        <v>22</v>
      </c>
      <c r="H223" s="22">
        <v>1</v>
      </c>
      <c r="I223" s="22" t="s">
        <v>326</v>
      </c>
      <c r="J223" s="22" t="s">
        <v>533</v>
      </c>
      <c r="K223" s="22" cm="1">
        <f t="array" ref="K223">stringtoft(J223)</f>
        <v>150.08333333333334</v>
      </c>
      <c r="L223" s="22">
        <v>5</v>
      </c>
      <c r="M223" s="68">
        <f t="shared" si="8"/>
        <v>5</v>
      </c>
      <c r="N223" s="22"/>
      <c r="O223" s="22"/>
      <c r="P223" s="22"/>
      <c r="Q223" s="23"/>
    </row>
    <row r="224" spans="2:17" x14ac:dyDescent="0.25">
      <c r="B224" s="57"/>
      <c r="C224" s="82"/>
      <c r="D224" s="22"/>
      <c r="E224" s="31">
        <v>2</v>
      </c>
      <c r="F224" s="88" t="s">
        <v>163</v>
      </c>
      <c r="G224" s="22" t="s">
        <v>22</v>
      </c>
      <c r="H224" s="22">
        <v>1</v>
      </c>
      <c r="I224" s="22" t="s">
        <v>326</v>
      </c>
      <c r="J224" s="22" t="s">
        <v>223</v>
      </c>
      <c r="K224" s="22" cm="1">
        <f t="array" ref="K224">stringtoft(J224)</f>
        <v>180</v>
      </c>
      <c r="L224" s="22">
        <v>5</v>
      </c>
      <c r="M224" s="68">
        <f t="shared" si="8"/>
        <v>5</v>
      </c>
      <c r="N224" s="22"/>
      <c r="O224" s="22"/>
      <c r="P224" s="22"/>
      <c r="Q224" s="23"/>
    </row>
    <row r="225" spans="2:17" x14ac:dyDescent="0.25">
      <c r="B225" s="57"/>
      <c r="C225" s="82"/>
      <c r="D225" s="22"/>
      <c r="E225" s="31">
        <v>3</v>
      </c>
      <c r="F225" s="88" t="s">
        <v>163</v>
      </c>
      <c r="G225" s="22" t="s">
        <v>22</v>
      </c>
      <c r="H225" s="22">
        <v>1</v>
      </c>
      <c r="I225" s="22" t="s">
        <v>326</v>
      </c>
      <c r="J225" s="22" t="s">
        <v>342</v>
      </c>
      <c r="K225" s="22" cm="1">
        <f t="array" ref="K225">stringtoft(J225)</f>
        <v>150</v>
      </c>
      <c r="L225" s="22">
        <v>5</v>
      </c>
      <c r="M225" s="68">
        <f t="shared" si="8"/>
        <v>5</v>
      </c>
      <c r="N225" s="22"/>
      <c r="O225" s="22"/>
      <c r="P225" s="22"/>
      <c r="Q225" s="23"/>
    </row>
    <row r="226" spans="2:17" x14ac:dyDescent="0.25">
      <c r="B226" s="57"/>
      <c r="C226" s="82"/>
      <c r="D226" s="22"/>
      <c r="E226" s="31" t="s">
        <v>261</v>
      </c>
      <c r="F226" s="88" t="s">
        <v>161</v>
      </c>
      <c r="G226" s="22" t="s">
        <v>268</v>
      </c>
      <c r="H226" s="22">
        <v>3</v>
      </c>
      <c r="I226" s="22" t="s">
        <v>26</v>
      </c>
      <c r="J226" s="22" t="s">
        <v>381</v>
      </c>
      <c r="K226" s="22" cm="1">
        <f t="array" ref="K226">stringtoft(J226)</f>
        <v>79</v>
      </c>
      <c r="L226" s="22">
        <v>5</v>
      </c>
      <c r="M226" s="68">
        <f t="shared" si="8"/>
        <v>15</v>
      </c>
      <c r="N226" s="22"/>
      <c r="O226" s="22"/>
      <c r="P226" s="22"/>
      <c r="Q226" s="23"/>
    </row>
    <row r="227" spans="2:17" x14ac:dyDescent="0.25">
      <c r="B227" s="57"/>
      <c r="C227" s="82"/>
      <c r="D227" s="22"/>
      <c r="E227" s="31" t="s">
        <v>403</v>
      </c>
      <c r="F227" s="88" t="s">
        <v>175</v>
      </c>
      <c r="G227" s="22" t="s">
        <v>268</v>
      </c>
      <c r="H227" s="22">
        <v>3</v>
      </c>
      <c r="I227" s="22" t="s">
        <v>26</v>
      </c>
      <c r="J227" s="22" t="s">
        <v>382</v>
      </c>
      <c r="K227" s="22" cm="1">
        <f t="array" ref="K227">stringtoft(J227)</f>
        <v>101</v>
      </c>
      <c r="L227" s="22">
        <v>5</v>
      </c>
      <c r="M227" s="68">
        <f t="shared" si="8"/>
        <v>45</v>
      </c>
      <c r="N227" s="22"/>
      <c r="O227" s="22"/>
      <c r="P227" s="22"/>
      <c r="Q227" s="23"/>
    </row>
    <row r="228" spans="2:17" x14ac:dyDescent="0.25">
      <c r="B228" s="57"/>
      <c r="C228" s="82"/>
      <c r="D228" s="22"/>
      <c r="E228" s="31" t="s">
        <v>549</v>
      </c>
      <c r="F228" s="88" t="s">
        <v>161</v>
      </c>
      <c r="G228" s="22" t="s">
        <v>268</v>
      </c>
      <c r="H228" s="22">
        <v>3</v>
      </c>
      <c r="I228" s="22" t="s">
        <v>26</v>
      </c>
      <c r="J228" s="22" t="s">
        <v>381</v>
      </c>
      <c r="K228" s="22" cm="1">
        <f t="array" ref="K228">stringtoft(J228)</f>
        <v>79</v>
      </c>
      <c r="L228" s="22">
        <v>0</v>
      </c>
      <c r="M228" s="68">
        <f t="shared" si="8"/>
        <v>0</v>
      </c>
      <c r="N228" s="22"/>
      <c r="O228" s="22"/>
      <c r="P228" s="22"/>
      <c r="Q228" s="23"/>
    </row>
    <row r="229" spans="2:17" x14ac:dyDescent="0.25">
      <c r="B229" s="57"/>
      <c r="C229" s="82"/>
      <c r="D229" s="22"/>
      <c r="E229" s="31" t="s">
        <v>550</v>
      </c>
      <c r="F229" s="88" t="s">
        <v>160</v>
      </c>
      <c r="G229" s="22" t="s">
        <v>268</v>
      </c>
      <c r="H229" s="22">
        <v>3</v>
      </c>
      <c r="I229" s="22" t="s">
        <v>26</v>
      </c>
      <c r="J229" s="22" t="s">
        <v>354</v>
      </c>
      <c r="K229" s="22" cm="1">
        <f t="array" ref="K229">stringtoft(J229)</f>
        <v>88</v>
      </c>
      <c r="L229" s="22">
        <v>0</v>
      </c>
      <c r="M229" s="68">
        <f t="shared" si="8"/>
        <v>0</v>
      </c>
      <c r="N229" s="22"/>
      <c r="O229" s="22"/>
      <c r="P229" s="22"/>
      <c r="Q229" s="23"/>
    </row>
    <row r="230" spans="2:17" x14ac:dyDescent="0.25">
      <c r="B230" s="57"/>
      <c r="C230" s="82"/>
      <c r="D230" s="22"/>
      <c r="E230" s="31">
        <v>21</v>
      </c>
      <c r="F230" s="88" t="s">
        <v>163</v>
      </c>
      <c r="G230" s="22" t="s">
        <v>268</v>
      </c>
      <c r="H230" s="22">
        <v>3</v>
      </c>
      <c r="I230" s="22" t="s">
        <v>26</v>
      </c>
      <c r="J230" s="22" t="s">
        <v>383</v>
      </c>
      <c r="K230" s="22" cm="1">
        <f t="array" ref="K230">stringtoft(J230)</f>
        <v>98</v>
      </c>
      <c r="L230" s="22">
        <v>0</v>
      </c>
      <c r="M230" s="68">
        <f t="shared" si="8"/>
        <v>0</v>
      </c>
      <c r="N230" s="22"/>
      <c r="O230" s="22"/>
      <c r="P230" s="22"/>
      <c r="Q230" s="23"/>
    </row>
    <row r="231" spans="2:17" x14ac:dyDescent="0.25">
      <c r="B231" s="57"/>
      <c r="C231" s="82"/>
      <c r="D231" s="22"/>
      <c r="E231" s="31">
        <v>22</v>
      </c>
      <c r="F231" s="88" t="s">
        <v>163</v>
      </c>
      <c r="G231" s="22" t="s">
        <v>268</v>
      </c>
      <c r="H231" s="22">
        <v>3</v>
      </c>
      <c r="I231" s="22" t="s">
        <v>26</v>
      </c>
      <c r="J231" s="22" t="s">
        <v>535</v>
      </c>
      <c r="K231" s="22" cm="1">
        <f t="array" ref="K231">stringtoft(J231)</f>
        <v>88.916666666666671</v>
      </c>
      <c r="L231" s="22">
        <v>0</v>
      </c>
      <c r="M231" s="68">
        <f t="shared" si="8"/>
        <v>0</v>
      </c>
      <c r="N231" s="22"/>
      <c r="O231" s="22"/>
      <c r="P231" s="22"/>
      <c r="Q231" s="23"/>
    </row>
    <row r="232" spans="2:17" x14ac:dyDescent="0.25">
      <c r="B232" s="57" t="s">
        <v>134</v>
      </c>
      <c r="C232" s="82"/>
      <c r="D232" s="22" t="s">
        <v>108</v>
      </c>
      <c r="E232" s="31">
        <v>1</v>
      </c>
      <c r="F232" s="88" t="s">
        <v>163</v>
      </c>
      <c r="G232" s="22" t="s">
        <v>22</v>
      </c>
      <c r="H232" s="22">
        <v>1</v>
      </c>
      <c r="I232" s="22" t="s">
        <v>326</v>
      </c>
      <c r="J232" s="22" t="s">
        <v>533</v>
      </c>
      <c r="K232" s="22" cm="1">
        <f t="array" ref="K232">stringtoft(J232)</f>
        <v>150.08333333333334</v>
      </c>
      <c r="L232" s="22">
        <v>4</v>
      </c>
      <c r="M232" s="68">
        <f t="shared" si="8"/>
        <v>4</v>
      </c>
      <c r="N232" s="22"/>
      <c r="O232" s="22"/>
      <c r="P232" s="22"/>
      <c r="Q232" s="23"/>
    </row>
    <row r="233" spans="2:17" x14ac:dyDescent="0.25">
      <c r="B233" s="57"/>
      <c r="C233" s="82"/>
      <c r="D233" s="22"/>
      <c r="E233" s="31">
        <v>2</v>
      </c>
      <c r="F233" s="88" t="s">
        <v>163</v>
      </c>
      <c r="G233" s="22" t="s">
        <v>22</v>
      </c>
      <c r="H233" s="22">
        <v>1</v>
      </c>
      <c r="I233" s="22" t="s">
        <v>326</v>
      </c>
      <c r="J233" s="22" t="s">
        <v>223</v>
      </c>
      <c r="K233" s="22" cm="1">
        <f t="array" ref="K233">stringtoft(J233)</f>
        <v>180</v>
      </c>
      <c r="L233" s="22">
        <v>4</v>
      </c>
      <c r="M233" s="68">
        <f t="shared" si="8"/>
        <v>4</v>
      </c>
      <c r="N233" s="22"/>
      <c r="O233" s="22"/>
      <c r="P233" s="22"/>
      <c r="Q233" s="23"/>
    </row>
    <row r="234" spans="2:17" x14ac:dyDescent="0.25">
      <c r="B234" s="57"/>
      <c r="C234" s="82"/>
      <c r="D234" s="22"/>
      <c r="E234" s="31">
        <v>3</v>
      </c>
      <c r="F234" s="88" t="s">
        <v>163</v>
      </c>
      <c r="G234" s="22" t="s">
        <v>22</v>
      </c>
      <c r="H234" s="22">
        <v>1</v>
      </c>
      <c r="I234" s="22" t="s">
        <v>326</v>
      </c>
      <c r="J234" s="22" t="s">
        <v>342</v>
      </c>
      <c r="K234" s="22" cm="1">
        <f t="array" ref="K234">stringtoft(J234)</f>
        <v>150</v>
      </c>
      <c r="L234" s="22">
        <v>4</v>
      </c>
      <c r="M234" s="68">
        <f t="shared" si="8"/>
        <v>4</v>
      </c>
      <c r="N234" s="22"/>
      <c r="O234" s="22"/>
      <c r="P234" s="22"/>
      <c r="Q234" s="23"/>
    </row>
    <row r="235" spans="2:17" x14ac:dyDescent="0.25">
      <c r="B235" s="57"/>
      <c r="C235" s="82"/>
      <c r="D235" s="22"/>
      <c r="E235" s="31" t="s">
        <v>402</v>
      </c>
      <c r="F235" s="88" t="s">
        <v>197</v>
      </c>
      <c r="G235" s="22" t="s">
        <v>268</v>
      </c>
      <c r="H235" s="22">
        <v>3</v>
      </c>
      <c r="I235" s="22" t="s">
        <v>26</v>
      </c>
      <c r="J235" s="22" t="s">
        <v>379</v>
      </c>
      <c r="K235" s="22" cm="1">
        <f t="array" ref="K235">stringtoft(J235)</f>
        <v>104.25</v>
      </c>
      <c r="L235" s="22">
        <v>4</v>
      </c>
      <c r="M235" s="68">
        <f t="shared" si="8"/>
        <v>32</v>
      </c>
      <c r="N235" s="22"/>
      <c r="O235" s="22"/>
      <c r="P235" s="22"/>
      <c r="Q235" s="23"/>
    </row>
    <row r="236" spans="2:17" x14ac:dyDescent="0.25">
      <c r="B236" s="57"/>
      <c r="C236" s="82"/>
      <c r="D236" s="22"/>
      <c r="E236" s="31" t="s">
        <v>205</v>
      </c>
      <c r="F236" s="88" t="s">
        <v>160</v>
      </c>
      <c r="G236" s="22" t="s">
        <v>268</v>
      </c>
      <c r="H236" s="22">
        <v>3</v>
      </c>
      <c r="I236" s="22" t="s">
        <v>26</v>
      </c>
      <c r="J236" s="22" t="s">
        <v>300</v>
      </c>
      <c r="K236" s="22" cm="1">
        <f t="array" ref="K236">stringtoft(J236)</f>
        <v>75</v>
      </c>
      <c r="L236" s="22">
        <v>4</v>
      </c>
      <c r="M236" s="68">
        <f t="shared" si="8"/>
        <v>8</v>
      </c>
      <c r="N236" s="22"/>
      <c r="O236" s="22"/>
      <c r="P236" s="22"/>
      <c r="Q236" s="23"/>
    </row>
    <row r="237" spans="2:17" x14ac:dyDescent="0.25">
      <c r="B237" s="57"/>
      <c r="C237" s="82"/>
      <c r="D237" s="22"/>
      <c r="E237" s="31" t="s">
        <v>380</v>
      </c>
      <c r="F237" s="88" t="s">
        <v>161</v>
      </c>
      <c r="G237" s="22" t="s">
        <v>268</v>
      </c>
      <c r="H237" s="22">
        <v>3</v>
      </c>
      <c r="I237" s="22" t="s">
        <v>26</v>
      </c>
      <c r="J237" s="22" t="s">
        <v>115</v>
      </c>
      <c r="K237" s="22" cm="1">
        <f t="array" ref="K237">stringtoft(J237)</f>
        <v>78</v>
      </c>
      <c r="L237" s="22">
        <v>5</v>
      </c>
      <c r="M237" s="68">
        <f t="shared" si="8"/>
        <v>15</v>
      </c>
      <c r="N237" s="22"/>
      <c r="O237" s="22"/>
      <c r="P237" s="22"/>
      <c r="Q237" s="23"/>
    </row>
    <row r="238" spans="2:17" x14ac:dyDescent="0.25">
      <c r="B238" s="57"/>
      <c r="C238" s="82"/>
      <c r="D238" s="22"/>
      <c r="E238" s="31">
        <v>17</v>
      </c>
      <c r="F238" s="88" t="s">
        <v>163</v>
      </c>
      <c r="G238" s="22" t="s">
        <v>268</v>
      </c>
      <c r="H238" s="22">
        <v>3</v>
      </c>
      <c r="I238" s="22" t="s">
        <v>26</v>
      </c>
      <c r="J238" s="22" t="s">
        <v>534</v>
      </c>
      <c r="K238" s="22" cm="1">
        <f t="array" ref="K238">stringtoft(J238)</f>
        <v>78.916666666666671</v>
      </c>
      <c r="L238" s="22">
        <v>5</v>
      </c>
      <c r="M238" s="68">
        <f t="shared" si="8"/>
        <v>5</v>
      </c>
      <c r="N238" s="22"/>
      <c r="O238" s="22"/>
      <c r="P238" s="22"/>
      <c r="Q238" s="23"/>
    </row>
    <row r="239" spans="2:17" x14ac:dyDescent="0.25">
      <c r="B239" s="57" t="s">
        <v>134</v>
      </c>
      <c r="C239" s="82"/>
      <c r="D239" s="22" t="s">
        <v>109</v>
      </c>
      <c r="E239" s="31">
        <v>1</v>
      </c>
      <c r="F239" s="88" t="s">
        <v>163</v>
      </c>
      <c r="G239" s="22" t="s">
        <v>315</v>
      </c>
      <c r="H239" s="22">
        <v>1</v>
      </c>
      <c r="I239" s="22" t="s">
        <v>326</v>
      </c>
      <c r="J239" s="22" t="s">
        <v>533</v>
      </c>
      <c r="K239" s="22" cm="1">
        <f t="array" ref="K239">stringtoft(J239)</f>
        <v>150.08333333333334</v>
      </c>
      <c r="L239" s="22">
        <v>4</v>
      </c>
      <c r="M239" s="68">
        <f t="shared" si="8"/>
        <v>4</v>
      </c>
      <c r="N239" s="22"/>
      <c r="O239" s="22"/>
      <c r="P239" s="22"/>
      <c r="Q239" s="23"/>
    </row>
    <row r="240" spans="2:17" x14ac:dyDescent="0.25">
      <c r="B240" s="57"/>
      <c r="C240" s="82"/>
      <c r="D240" s="22"/>
      <c r="E240" s="31">
        <v>2</v>
      </c>
      <c r="F240" s="88" t="s">
        <v>163</v>
      </c>
      <c r="G240" s="22" t="s">
        <v>22</v>
      </c>
      <c r="H240" s="22">
        <v>1</v>
      </c>
      <c r="I240" s="22" t="s">
        <v>326</v>
      </c>
      <c r="J240" s="22" t="s">
        <v>223</v>
      </c>
      <c r="K240" s="22" cm="1">
        <f t="array" ref="K240">stringtoft(J240)</f>
        <v>180</v>
      </c>
      <c r="L240" s="22">
        <v>4</v>
      </c>
      <c r="M240" s="68">
        <f t="shared" si="8"/>
        <v>4</v>
      </c>
      <c r="N240" s="8"/>
      <c r="O240" s="8"/>
      <c r="P240" s="22"/>
      <c r="Q240" s="23"/>
    </row>
    <row r="241" spans="2:17" x14ac:dyDescent="0.25">
      <c r="B241" s="57"/>
      <c r="C241" s="82"/>
      <c r="D241" s="22"/>
      <c r="E241" s="31">
        <v>3</v>
      </c>
      <c r="F241" s="88" t="s">
        <v>163</v>
      </c>
      <c r="G241" s="22" t="s">
        <v>22</v>
      </c>
      <c r="H241" s="22">
        <v>1</v>
      </c>
      <c r="I241" s="22" t="s">
        <v>326</v>
      </c>
      <c r="J241" s="22" t="s">
        <v>342</v>
      </c>
      <c r="K241" s="22" cm="1">
        <f t="array" ref="K241">stringtoft(J241)</f>
        <v>150</v>
      </c>
      <c r="L241" s="22">
        <v>4</v>
      </c>
      <c r="M241" s="68">
        <f t="shared" si="8"/>
        <v>4</v>
      </c>
      <c r="N241" s="22"/>
      <c r="O241" s="22"/>
      <c r="P241" s="22"/>
      <c r="Q241" s="23"/>
    </row>
    <row r="242" spans="2:17" x14ac:dyDescent="0.25">
      <c r="B242" s="57"/>
      <c r="C242" s="82"/>
      <c r="D242" s="22"/>
      <c r="E242" s="31" t="s">
        <v>402</v>
      </c>
      <c r="F242" s="88" t="s">
        <v>197</v>
      </c>
      <c r="G242" s="22" t="s">
        <v>268</v>
      </c>
      <c r="H242" s="22">
        <v>3</v>
      </c>
      <c r="I242" s="22" t="s">
        <v>26</v>
      </c>
      <c r="J242" s="22" t="s">
        <v>36</v>
      </c>
      <c r="K242" s="22" cm="1">
        <f t="array" ref="K242">stringtoft(J242)</f>
        <v>100</v>
      </c>
      <c r="L242" s="22">
        <v>4</v>
      </c>
      <c r="M242" s="68">
        <f t="shared" si="8"/>
        <v>32</v>
      </c>
      <c r="N242" s="22"/>
      <c r="O242" s="22"/>
      <c r="P242" s="22"/>
      <c r="Q242" s="23"/>
    </row>
    <row r="243" spans="2:17" x14ac:dyDescent="0.25">
      <c r="B243" s="57"/>
      <c r="C243" s="82"/>
      <c r="D243" s="22"/>
      <c r="E243" s="31" t="s">
        <v>205</v>
      </c>
      <c r="F243" s="88" t="s">
        <v>160</v>
      </c>
      <c r="G243" s="22" t="s">
        <v>268</v>
      </c>
      <c r="H243" s="22">
        <v>3</v>
      </c>
      <c r="I243" s="22" t="s">
        <v>26</v>
      </c>
      <c r="J243" s="22" t="s">
        <v>300</v>
      </c>
      <c r="K243" s="22" cm="1">
        <f t="array" ref="K243">stringtoft(J243)</f>
        <v>75</v>
      </c>
      <c r="L243" s="22">
        <v>4</v>
      </c>
      <c r="M243" s="68">
        <f t="shared" si="8"/>
        <v>8</v>
      </c>
      <c r="N243" s="22"/>
      <c r="O243" s="22"/>
      <c r="P243" s="22"/>
      <c r="Q243" s="23"/>
    </row>
    <row r="244" spans="2:17" x14ac:dyDescent="0.25">
      <c r="B244" s="57"/>
      <c r="C244" s="82"/>
      <c r="D244" s="22"/>
      <c r="E244" s="31">
        <v>14</v>
      </c>
      <c r="F244" s="88" t="s">
        <v>163</v>
      </c>
      <c r="G244" s="22" t="s">
        <v>268</v>
      </c>
      <c r="H244" s="22">
        <v>3</v>
      </c>
      <c r="I244" s="22" t="s">
        <v>26</v>
      </c>
      <c r="J244" s="22" t="s">
        <v>534</v>
      </c>
      <c r="K244" s="22" cm="1">
        <f t="array" ref="K244">stringtoft(J244)</f>
        <v>78.916666666666671</v>
      </c>
      <c r="L244" s="22">
        <v>5</v>
      </c>
      <c r="M244" s="68">
        <f t="shared" si="8"/>
        <v>5</v>
      </c>
      <c r="N244" s="22"/>
      <c r="O244" s="22"/>
      <c r="P244" s="22"/>
      <c r="Q244" s="23"/>
    </row>
    <row r="245" spans="2:17" x14ac:dyDescent="0.25">
      <c r="B245" s="57" t="s">
        <v>134</v>
      </c>
      <c r="C245" s="82"/>
      <c r="D245" s="22" t="s">
        <v>633</v>
      </c>
      <c r="E245" s="31">
        <v>1</v>
      </c>
      <c r="F245" s="88" t="s">
        <v>163</v>
      </c>
      <c r="G245" s="22" t="s">
        <v>268</v>
      </c>
      <c r="H245" s="22">
        <v>5</v>
      </c>
      <c r="I245" s="22" t="s">
        <v>73</v>
      </c>
      <c r="J245" s="22" t="s">
        <v>377</v>
      </c>
      <c r="K245" s="22" cm="1">
        <f t="array" ref="K245">stringtoft(J245)</f>
        <v>50.833333333333336</v>
      </c>
      <c r="L245" s="22">
        <v>9</v>
      </c>
      <c r="M245" s="68">
        <f t="shared" si="8"/>
        <v>9</v>
      </c>
      <c r="N245" s="22"/>
      <c r="O245" s="22"/>
      <c r="P245" s="22"/>
      <c r="Q245" s="23"/>
    </row>
    <row r="246" spans="2:17" x14ac:dyDescent="0.25">
      <c r="B246" s="57"/>
      <c r="C246" s="82"/>
      <c r="D246" s="22"/>
      <c r="E246" s="31">
        <v>2</v>
      </c>
      <c r="F246" s="88" t="s">
        <v>163</v>
      </c>
      <c r="G246" s="22" t="s">
        <v>268</v>
      </c>
      <c r="H246" s="22">
        <v>5</v>
      </c>
      <c r="I246" s="22" t="s">
        <v>73</v>
      </c>
      <c r="J246" s="22" t="s">
        <v>378</v>
      </c>
      <c r="K246" s="22" cm="1">
        <f t="array" ref="K246">stringtoft(J246)</f>
        <v>50</v>
      </c>
      <c r="L246" s="22">
        <v>9</v>
      </c>
      <c r="M246" s="68">
        <f t="shared" si="8"/>
        <v>9</v>
      </c>
      <c r="N246" s="22"/>
      <c r="O246" s="22"/>
      <c r="P246" s="22"/>
      <c r="Q246" s="23"/>
    </row>
    <row r="247" spans="2:17" x14ac:dyDescent="0.25">
      <c r="B247" s="57"/>
      <c r="C247" s="82"/>
      <c r="D247" s="22"/>
      <c r="E247" s="31">
        <v>3</v>
      </c>
      <c r="F247" s="88" t="s">
        <v>163</v>
      </c>
      <c r="G247" s="22" t="s">
        <v>268</v>
      </c>
      <c r="H247" s="22">
        <v>5</v>
      </c>
      <c r="I247" s="22" t="s">
        <v>73</v>
      </c>
      <c r="J247" s="22" t="s">
        <v>377</v>
      </c>
      <c r="K247" s="22" cm="1">
        <f t="array" ref="K247">stringtoft(J247)</f>
        <v>50.833333333333336</v>
      </c>
      <c r="L247" s="22">
        <v>9</v>
      </c>
      <c r="M247" s="68">
        <f t="shared" si="8"/>
        <v>9</v>
      </c>
      <c r="N247" s="22"/>
      <c r="O247" s="22"/>
      <c r="P247" s="22"/>
      <c r="Q247" s="23"/>
    </row>
    <row r="248" spans="2:17" x14ac:dyDescent="0.25">
      <c r="B248" s="57" t="s">
        <v>134</v>
      </c>
      <c r="C248" s="82" t="s">
        <v>627</v>
      </c>
      <c r="D248" s="22" t="s">
        <v>629</v>
      </c>
      <c r="E248" s="31">
        <v>1</v>
      </c>
      <c r="F248" s="88" t="s">
        <v>163</v>
      </c>
      <c r="G248" s="22" t="s">
        <v>268</v>
      </c>
      <c r="H248" s="22">
        <v>3</v>
      </c>
      <c r="I248" s="22" t="s">
        <v>26</v>
      </c>
      <c r="J248" s="22" t="s">
        <v>35</v>
      </c>
      <c r="K248" s="22" cm="1">
        <f t="array" ref="K248">stringtoft(J248)</f>
        <v>100.83333333333333</v>
      </c>
      <c r="L248" s="22">
        <v>10</v>
      </c>
      <c r="M248" s="68">
        <f t="shared" si="8"/>
        <v>10</v>
      </c>
      <c r="N248" s="8"/>
      <c r="O248" s="8"/>
      <c r="P248" s="22"/>
      <c r="Q248" s="23"/>
    </row>
    <row r="249" spans="2:17" x14ac:dyDescent="0.25">
      <c r="B249" s="57"/>
      <c r="C249" s="82"/>
      <c r="D249" s="22"/>
      <c r="E249" s="31">
        <v>2</v>
      </c>
      <c r="F249" s="88" t="s">
        <v>163</v>
      </c>
      <c r="G249" s="22" t="s">
        <v>268</v>
      </c>
      <c r="H249" s="22">
        <v>3</v>
      </c>
      <c r="I249" s="22" t="s">
        <v>26</v>
      </c>
      <c r="J249" s="22" t="s">
        <v>36</v>
      </c>
      <c r="K249" s="22" cm="1">
        <f t="array" ref="K249">stringtoft(J249)</f>
        <v>100</v>
      </c>
      <c r="L249" s="22">
        <v>10</v>
      </c>
      <c r="M249" s="68">
        <f t="shared" si="8"/>
        <v>10</v>
      </c>
      <c r="N249" s="8"/>
      <c r="O249" s="8"/>
      <c r="P249" s="22"/>
      <c r="Q249" s="23"/>
    </row>
    <row r="250" spans="2:17" x14ac:dyDescent="0.25">
      <c r="B250" s="57"/>
      <c r="C250" s="82"/>
      <c r="D250" s="22"/>
      <c r="E250" s="31">
        <v>3</v>
      </c>
      <c r="F250" s="88" t="s">
        <v>163</v>
      </c>
      <c r="G250" s="22" t="s">
        <v>268</v>
      </c>
      <c r="H250" s="22">
        <v>3</v>
      </c>
      <c r="I250" s="22" t="s">
        <v>26</v>
      </c>
      <c r="J250" s="22" t="s">
        <v>376</v>
      </c>
      <c r="K250" s="22" cm="1">
        <f t="array" ref="K250">stringtoft(J250)</f>
        <v>102.70833333333333</v>
      </c>
      <c r="L250" s="22">
        <v>10</v>
      </c>
      <c r="M250" s="68">
        <f t="shared" si="8"/>
        <v>10</v>
      </c>
      <c r="N250" s="8"/>
      <c r="O250" s="8"/>
      <c r="P250" s="22"/>
      <c r="Q250" s="23"/>
    </row>
    <row r="251" spans="2:17" x14ac:dyDescent="0.25">
      <c r="B251" s="57" t="s">
        <v>134</v>
      </c>
      <c r="C251" s="82" t="s">
        <v>627</v>
      </c>
      <c r="D251" s="22" t="s">
        <v>630</v>
      </c>
      <c r="E251" s="31" t="s">
        <v>240</v>
      </c>
      <c r="F251" s="88" t="s">
        <v>161</v>
      </c>
      <c r="G251" s="22" t="s">
        <v>22</v>
      </c>
      <c r="H251" s="22">
        <v>1</v>
      </c>
      <c r="I251" s="22" t="s">
        <v>374</v>
      </c>
      <c r="J251" s="22" t="s">
        <v>375</v>
      </c>
      <c r="K251" s="22" cm="1">
        <f t="array" ref="K251">stringtoft(J251)</f>
        <v>149.47916666666666</v>
      </c>
      <c r="L251" s="22">
        <v>4</v>
      </c>
      <c r="M251" s="68">
        <f t="shared" si="8"/>
        <v>12</v>
      </c>
      <c r="N251" s="22"/>
      <c r="O251" s="22"/>
      <c r="P251" s="22"/>
      <c r="Q251" s="23"/>
    </row>
    <row r="252" spans="2:17" x14ac:dyDescent="0.25">
      <c r="B252" s="57" t="s">
        <v>134</v>
      </c>
      <c r="C252" s="82" t="s">
        <v>627</v>
      </c>
      <c r="D252" s="22" t="s">
        <v>631</v>
      </c>
      <c r="E252" s="31">
        <v>1</v>
      </c>
      <c r="F252" s="88" t="s">
        <v>163</v>
      </c>
      <c r="G252" s="22" t="s">
        <v>268</v>
      </c>
      <c r="H252" s="22">
        <v>3</v>
      </c>
      <c r="I252" s="22" t="s">
        <v>26</v>
      </c>
      <c r="J252" s="22" t="s">
        <v>32</v>
      </c>
      <c r="K252" s="22" cm="1">
        <f t="array" ref="K252">stringtoft(J252)</f>
        <v>65</v>
      </c>
      <c r="L252" s="22">
        <v>4</v>
      </c>
      <c r="M252" s="68">
        <f t="shared" si="8"/>
        <v>4</v>
      </c>
      <c r="N252" s="22"/>
      <c r="O252" s="22"/>
      <c r="P252" s="22"/>
      <c r="Q252" s="23"/>
    </row>
    <row r="253" spans="2:17" x14ac:dyDescent="0.25">
      <c r="B253" s="57"/>
      <c r="C253" s="82"/>
      <c r="D253" s="22"/>
      <c r="E253" s="31">
        <v>2</v>
      </c>
      <c r="F253" s="88" t="s">
        <v>163</v>
      </c>
      <c r="G253" s="22" t="s">
        <v>268</v>
      </c>
      <c r="H253" s="22">
        <v>3</v>
      </c>
      <c r="I253" s="22" t="s">
        <v>26</v>
      </c>
      <c r="J253" s="22" t="s">
        <v>36</v>
      </c>
      <c r="K253" s="22" cm="1">
        <f t="array" ref="K253">stringtoft(J253)</f>
        <v>100</v>
      </c>
      <c r="L253" s="22">
        <v>4</v>
      </c>
      <c r="M253" s="68">
        <f t="shared" si="8"/>
        <v>4</v>
      </c>
      <c r="N253" s="22"/>
      <c r="O253" s="22"/>
      <c r="P253" s="22"/>
      <c r="Q253" s="23"/>
    </row>
    <row r="254" spans="2:17" x14ac:dyDescent="0.25">
      <c r="B254" s="57"/>
      <c r="C254" s="82"/>
      <c r="D254" s="22"/>
      <c r="E254" s="31">
        <v>3</v>
      </c>
      <c r="F254" s="88" t="s">
        <v>163</v>
      </c>
      <c r="G254" s="22" t="s">
        <v>268</v>
      </c>
      <c r="H254" s="22">
        <v>3</v>
      </c>
      <c r="I254" s="22" t="s">
        <v>26</v>
      </c>
      <c r="J254" s="22" t="s">
        <v>32</v>
      </c>
      <c r="K254" s="22" cm="1">
        <f t="array" ref="K254">stringtoft(J254)</f>
        <v>65</v>
      </c>
      <c r="L254" s="22">
        <v>4</v>
      </c>
      <c r="M254" s="68">
        <f t="shared" si="8"/>
        <v>4</v>
      </c>
      <c r="N254" s="22"/>
      <c r="O254" s="22"/>
      <c r="P254" s="22"/>
      <c r="Q254" s="23"/>
    </row>
    <row r="255" spans="2:17" x14ac:dyDescent="0.25">
      <c r="B255" s="7" t="s">
        <v>123</v>
      </c>
      <c r="C255" s="85"/>
      <c r="D255" s="8" t="s">
        <v>37</v>
      </c>
      <c r="E255" s="42" t="s">
        <v>240</v>
      </c>
      <c r="F255" s="88" t="s">
        <v>161</v>
      </c>
      <c r="G255" s="8" t="s">
        <v>22</v>
      </c>
      <c r="H255" s="8">
        <v>1</v>
      </c>
      <c r="I255" s="8" t="s">
        <v>89</v>
      </c>
      <c r="J255" s="8" t="s">
        <v>36</v>
      </c>
      <c r="K255" s="22" cm="1">
        <f t="array" ref="K255">stringtoft(J255)</f>
        <v>100</v>
      </c>
      <c r="L255" s="8">
        <v>5</v>
      </c>
      <c r="M255" s="68">
        <f t="shared" si="8"/>
        <v>15</v>
      </c>
      <c r="N255" s="22"/>
      <c r="O255" s="22"/>
      <c r="P255" s="22"/>
      <c r="Q255" s="23"/>
    </row>
    <row r="256" spans="2:17" x14ac:dyDescent="0.25">
      <c r="B256" s="7" t="s">
        <v>123</v>
      </c>
      <c r="C256" s="85"/>
      <c r="D256" s="8" t="s">
        <v>38</v>
      </c>
      <c r="E256" s="42" t="s">
        <v>240</v>
      </c>
      <c r="F256" s="88" t="s">
        <v>161</v>
      </c>
      <c r="G256" s="8" t="s">
        <v>22</v>
      </c>
      <c r="H256" s="8">
        <v>1</v>
      </c>
      <c r="I256" s="8" t="s">
        <v>89</v>
      </c>
      <c r="J256" s="8" t="s">
        <v>36</v>
      </c>
      <c r="K256" s="22" cm="1">
        <f t="array" ref="K256">stringtoft(J256)</f>
        <v>100</v>
      </c>
      <c r="L256" s="8">
        <v>5</v>
      </c>
      <c r="M256" s="68">
        <f t="shared" si="8"/>
        <v>15</v>
      </c>
      <c r="N256" s="22"/>
      <c r="O256" s="22"/>
      <c r="P256" s="22"/>
      <c r="Q256" s="23"/>
    </row>
    <row r="257" spans="2:17" x14ac:dyDescent="0.25">
      <c r="B257" s="7" t="s">
        <v>123</v>
      </c>
      <c r="C257" s="85"/>
      <c r="D257" s="8" t="s">
        <v>29</v>
      </c>
      <c r="E257" s="42">
        <v>1</v>
      </c>
      <c r="F257" s="88" t="s">
        <v>163</v>
      </c>
      <c r="G257" s="8" t="s">
        <v>22</v>
      </c>
      <c r="H257" s="8">
        <v>1</v>
      </c>
      <c r="I257" s="8" t="s">
        <v>89</v>
      </c>
      <c r="J257" s="8" t="s">
        <v>124</v>
      </c>
      <c r="K257" s="22" cm="1">
        <f t="array" ref="K257">stringtoft(J257)</f>
        <v>92.5</v>
      </c>
      <c r="L257" s="8">
        <v>5</v>
      </c>
      <c r="M257" s="68">
        <f t="shared" si="8"/>
        <v>5</v>
      </c>
      <c r="N257" s="22"/>
      <c r="O257" s="22"/>
      <c r="P257" s="22"/>
      <c r="Q257" s="23"/>
    </row>
    <row r="258" spans="2:17" x14ac:dyDescent="0.25">
      <c r="B258" s="7"/>
      <c r="C258" s="85"/>
      <c r="D258" s="8" t="s">
        <v>29</v>
      </c>
      <c r="E258" s="42">
        <v>2</v>
      </c>
      <c r="F258" s="88" t="s">
        <v>163</v>
      </c>
      <c r="G258" s="8" t="s">
        <v>22</v>
      </c>
      <c r="H258" s="8">
        <v>1</v>
      </c>
      <c r="I258" s="8" t="s">
        <v>89</v>
      </c>
      <c r="J258" s="8" t="s">
        <v>125</v>
      </c>
      <c r="K258" s="22" cm="1">
        <f t="array" ref="K258">stringtoft(J258)</f>
        <v>128</v>
      </c>
      <c r="L258" s="8">
        <v>5</v>
      </c>
      <c r="M258" s="68">
        <f t="shared" si="8"/>
        <v>5</v>
      </c>
      <c r="N258" s="22"/>
      <c r="O258" s="22"/>
      <c r="P258" s="22"/>
      <c r="Q258" s="23"/>
    </row>
    <row r="259" spans="2:17" x14ac:dyDescent="0.25">
      <c r="B259" s="7"/>
      <c r="C259" s="85"/>
      <c r="D259" s="8" t="s">
        <v>29</v>
      </c>
      <c r="E259" s="42">
        <v>3</v>
      </c>
      <c r="F259" s="88" t="s">
        <v>163</v>
      </c>
      <c r="G259" s="8" t="s">
        <v>22</v>
      </c>
      <c r="H259" s="8">
        <v>1</v>
      </c>
      <c r="I259" s="8" t="s">
        <v>89</v>
      </c>
      <c r="J259" s="8" t="s">
        <v>124</v>
      </c>
      <c r="K259" s="22" cm="1">
        <f t="array" ref="K259">stringtoft(J259)</f>
        <v>92.5</v>
      </c>
      <c r="L259" s="8">
        <v>5</v>
      </c>
      <c r="M259" s="68">
        <f t="shared" si="8"/>
        <v>5</v>
      </c>
      <c r="N259" s="22"/>
      <c r="O259" s="22"/>
      <c r="P259" s="22"/>
      <c r="Q259" s="23"/>
    </row>
    <row r="260" spans="2:17" x14ac:dyDescent="0.25">
      <c r="B260" s="7" t="s">
        <v>123</v>
      </c>
      <c r="C260" s="85"/>
      <c r="D260" s="8" t="s">
        <v>39</v>
      </c>
      <c r="E260" s="42">
        <v>1</v>
      </c>
      <c r="F260" s="88" t="s">
        <v>163</v>
      </c>
      <c r="G260" s="8" t="s">
        <v>22</v>
      </c>
      <c r="H260" s="8">
        <v>1</v>
      </c>
      <c r="I260" s="8" t="s">
        <v>89</v>
      </c>
      <c r="J260" s="8" t="s">
        <v>124</v>
      </c>
      <c r="K260" s="22" cm="1">
        <f t="array" ref="K260">stringtoft(J260)</f>
        <v>92.5</v>
      </c>
      <c r="L260" s="8">
        <v>5</v>
      </c>
      <c r="M260" s="68">
        <f t="shared" si="8"/>
        <v>5</v>
      </c>
      <c r="N260" s="22"/>
      <c r="O260" s="22"/>
      <c r="P260" s="22"/>
      <c r="Q260" s="23"/>
    </row>
    <row r="261" spans="2:17" x14ac:dyDescent="0.25">
      <c r="B261" s="7"/>
      <c r="C261" s="85"/>
      <c r="D261" s="8" t="s">
        <v>39</v>
      </c>
      <c r="E261" s="42">
        <v>2</v>
      </c>
      <c r="F261" s="88" t="s">
        <v>163</v>
      </c>
      <c r="G261" s="8" t="s">
        <v>22</v>
      </c>
      <c r="H261" s="8">
        <v>1</v>
      </c>
      <c r="I261" s="8" t="s">
        <v>89</v>
      </c>
      <c r="J261" s="8" t="s">
        <v>125</v>
      </c>
      <c r="K261" s="22" cm="1">
        <f t="array" ref="K261">stringtoft(J261)</f>
        <v>128</v>
      </c>
      <c r="L261" s="8">
        <v>5</v>
      </c>
      <c r="M261" s="68">
        <f t="shared" ref="M261:M324" si="9">L261*F261</f>
        <v>5</v>
      </c>
      <c r="N261" s="22"/>
      <c r="O261" s="22"/>
      <c r="P261" s="22"/>
      <c r="Q261" s="23"/>
    </row>
    <row r="262" spans="2:17" x14ac:dyDescent="0.25">
      <c r="B262" s="7"/>
      <c r="C262" s="85"/>
      <c r="D262" s="8" t="s">
        <v>39</v>
      </c>
      <c r="E262" s="42">
        <v>3</v>
      </c>
      <c r="F262" s="88" t="s">
        <v>163</v>
      </c>
      <c r="G262" s="8" t="s">
        <v>22</v>
      </c>
      <c r="H262" s="8">
        <v>1</v>
      </c>
      <c r="I262" s="8" t="s">
        <v>89</v>
      </c>
      <c r="J262" s="8" t="s">
        <v>124</v>
      </c>
      <c r="K262" s="22" cm="1">
        <f t="array" ref="K262">stringtoft(J262)</f>
        <v>92.5</v>
      </c>
      <c r="L262" s="8">
        <v>5</v>
      </c>
      <c r="M262" s="68">
        <f t="shared" si="9"/>
        <v>5</v>
      </c>
      <c r="N262" s="22"/>
      <c r="O262" s="22"/>
      <c r="P262" s="22"/>
      <c r="Q262" s="23"/>
    </row>
    <row r="263" spans="2:17" x14ac:dyDescent="0.25">
      <c r="B263" s="7" t="s">
        <v>123</v>
      </c>
      <c r="C263" s="85"/>
      <c r="D263" s="8" t="s">
        <v>31</v>
      </c>
      <c r="E263" s="42">
        <v>1</v>
      </c>
      <c r="F263" s="88" t="s">
        <v>163</v>
      </c>
      <c r="G263" s="8" t="s">
        <v>11</v>
      </c>
      <c r="H263" s="8">
        <v>2</v>
      </c>
      <c r="I263" s="8" t="s">
        <v>55</v>
      </c>
      <c r="J263" s="8" t="s">
        <v>126</v>
      </c>
      <c r="K263" s="22" cm="1">
        <f t="array" ref="K263">stringtoft(J263)</f>
        <v>100.25</v>
      </c>
      <c r="L263" s="8">
        <v>5</v>
      </c>
      <c r="M263" s="68">
        <f t="shared" si="9"/>
        <v>5</v>
      </c>
      <c r="N263" s="22"/>
      <c r="O263" s="22"/>
      <c r="P263" s="22"/>
      <c r="Q263" s="23"/>
    </row>
    <row r="264" spans="2:17" x14ac:dyDescent="0.25">
      <c r="B264" s="7"/>
      <c r="C264" s="85"/>
      <c r="D264" s="8" t="s">
        <v>31</v>
      </c>
      <c r="E264" s="42">
        <v>2</v>
      </c>
      <c r="F264" s="88" t="s">
        <v>163</v>
      </c>
      <c r="G264" s="8" t="s">
        <v>11</v>
      </c>
      <c r="H264" s="8">
        <v>2</v>
      </c>
      <c r="I264" s="8" t="s">
        <v>55</v>
      </c>
      <c r="J264" s="8" t="s">
        <v>87</v>
      </c>
      <c r="K264" s="22" cm="1">
        <f t="array" ref="K264">stringtoft(J264)</f>
        <v>120</v>
      </c>
      <c r="L264" s="8">
        <v>5</v>
      </c>
      <c r="M264" s="68">
        <f t="shared" si="9"/>
        <v>5</v>
      </c>
      <c r="N264" s="22"/>
      <c r="O264" s="22"/>
      <c r="P264" s="22"/>
      <c r="Q264" s="23"/>
    </row>
    <row r="265" spans="2:17" x14ac:dyDescent="0.25">
      <c r="B265" s="7"/>
      <c r="C265" s="85"/>
      <c r="D265" s="8" t="s">
        <v>31</v>
      </c>
      <c r="E265" s="42">
        <v>3</v>
      </c>
      <c r="F265" s="88" t="s">
        <v>163</v>
      </c>
      <c r="G265" s="8" t="s">
        <v>11</v>
      </c>
      <c r="H265" s="8">
        <v>2</v>
      </c>
      <c r="I265" s="8" t="s">
        <v>55</v>
      </c>
      <c r="J265" s="8" t="s">
        <v>126</v>
      </c>
      <c r="K265" s="22" cm="1">
        <f t="array" ref="K265">stringtoft(J265)</f>
        <v>100.25</v>
      </c>
      <c r="L265" s="8">
        <v>5</v>
      </c>
      <c r="M265" s="68">
        <f t="shared" si="9"/>
        <v>5</v>
      </c>
      <c r="N265" s="22"/>
      <c r="O265" s="22"/>
      <c r="P265" s="22"/>
      <c r="Q265" s="23"/>
    </row>
    <row r="266" spans="2:17" x14ac:dyDescent="0.25">
      <c r="B266" s="7" t="s">
        <v>123</v>
      </c>
      <c r="C266" s="85"/>
      <c r="D266" s="8" t="s">
        <v>67</v>
      </c>
      <c r="E266" s="42">
        <v>1</v>
      </c>
      <c r="F266" s="88" t="s">
        <v>163</v>
      </c>
      <c r="G266" s="8" t="s">
        <v>11</v>
      </c>
      <c r="H266" s="8">
        <v>2</v>
      </c>
      <c r="I266" s="8" t="s">
        <v>55</v>
      </c>
      <c r="J266" s="8" t="s">
        <v>126</v>
      </c>
      <c r="K266" s="22" cm="1">
        <f t="array" ref="K266">stringtoft(J266)</f>
        <v>100.25</v>
      </c>
      <c r="L266" s="8">
        <v>5</v>
      </c>
      <c r="M266" s="68">
        <f t="shared" si="9"/>
        <v>5</v>
      </c>
      <c r="N266" s="22"/>
      <c r="O266" s="22"/>
      <c r="P266" s="22"/>
      <c r="Q266" s="23"/>
    </row>
    <row r="267" spans="2:17" x14ac:dyDescent="0.25">
      <c r="B267" s="7"/>
      <c r="C267" s="85"/>
      <c r="D267" s="8" t="s">
        <v>67</v>
      </c>
      <c r="E267" s="42">
        <v>2</v>
      </c>
      <c r="F267" s="88" t="s">
        <v>163</v>
      </c>
      <c r="G267" s="8" t="s">
        <v>11</v>
      </c>
      <c r="H267" s="8">
        <v>2</v>
      </c>
      <c r="I267" s="8" t="s">
        <v>55</v>
      </c>
      <c r="J267" s="8" t="s">
        <v>87</v>
      </c>
      <c r="K267" s="22" cm="1">
        <f t="array" ref="K267">stringtoft(J267)</f>
        <v>120</v>
      </c>
      <c r="L267" s="8">
        <v>5</v>
      </c>
      <c r="M267" s="68">
        <f t="shared" si="9"/>
        <v>5</v>
      </c>
      <c r="N267" s="8"/>
      <c r="O267" s="8"/>
      <c r="P267" s="22"/>
      <c r="Q267" s="23"/>
    </row>
    <row r="268" spans="2:17" x14ac:dyDescent="0.25">
      <c r="B268" s="7"/>
      <c r="C268" s="85"/>
      <c r="D268" s="8" t="s">
        <v>67</v>
      </c>
      <c r="E268" s="42">
        <v>3</v>
      </c>
      <c r="F268" s="88" t="s">
        <v>163</v>
      </c>
      <c r="G268" s="8" t="s">
        <v>11</v>
      </c>
      <c r="H268" s="8">
        <v>2</v>
      </c>
      <c r="I268" s="8" t="s">
        <v>55</v>
      </c>
      <c r="J268" s="8" t="s">
        <v>126</v>
      </c>
      <c r="K268" s="22" cm="1">
        <f t="array" ref="K268">stringtoft(J268)</f>
        <v>100.25</v>
      </c>
      <c r="L268" s="8">
        <v>5</v>
      </c>
      <c r="M268" s="68">
        <f t="shared" si="9"/>
        <v>5</v>
      </c>
      <c r="N268" s="8"/>
      <c r="O268" s="8"/>
      <c r="P268" s="22"/>
      <c r="Q268" s="23"/>
    </row>
    <row r="269" spans="2:17" x14ac:dyDescent="0.25">
      <c r="B269" s="7" t="s">
        <v>123</v>
      </c>
      <c r="C269" s="85"/>
      <c r="D269" s="8" t="s">
        <v>71</v>
      </c>
      <c r="E269" s="42" t="s">
        <v>199</v>
      </c>
      <c r="F269" s="88" t="s">
        <v>160</v>
      </c>
      <c r="G269" s="8" t="s">
        <v>11</v>
      </c>
      <c r="H269" s="8">
        <v>3</v>
      </c>
      <c r="I269" s="8" t="s">
        <v>26</v>
      </c>
      <c r="J269" s="8" t="s">
        <v>36</v>
      </c>
      <c r="K269" s="22" cm="1">
        <f t="array" ref="K269">stringtoft(J269)</f>
        <v>100</v>
      </c>
      <c r="L269" s="8">
        <v>4</v>
      </c>
      <c r="M269" s="68">
        <f t="shared" si="9"/>
        <v>8</v>
      </c>
      <c r="N269" s="8"/>
      <c r="O269" s="8"/>
      <c r="P269" s="22"/>
      <c r="Q269" s="23"/>
    </row>
    <row r="270" spans="2:17" x14ac:dyDescent="0.25">
      <c r="B270" s="7"/>
      <c r="C270" s="85"/>
      <c r="D270" s="8" t="s">
        <v>71</v>
      </c>
      <c r="E270" s="42">
        <v>3</v>
      </c>
      <c r="F270" s="88" t="s">
        <v>163</v>
      </c>
      <c r="G270" s="8" t="s">
        <v>11</v>
      </c>
      <c r="H270" s="8">
        <v>2</v>
      </c>
      <c r="I270" s="8" t="s">
        <v>55</v>
      </c>
      <c r="J270" s="8" t="s">
        <v>44</v>
      </c>
      <c r="K270" s="22" cm="1">
        <f t="array" ref="K270">stringtoft(J270)</f>
        <v>130</v>
      </c>
      <c r="L270" s="8">
        <v>4</v>
      </c>
      <c r="M270" s="68">
        <f t="shared" si="9"/>
        <v>4</v>
      </c>
      <c r="N270" s="8"/>
      <c r="O270" s="8"/>
      <c r="P270" s="22"/>
      <c r="Q270" s="23"/>
    </row>
    <row r="271" spans="2:17" x14ac:dyDescent="0.25">
      <c r="B271" s="7"/>
      <c r="C271" s="85"/>
      <c r="D271" s="8" t="s">
        <v>71</v>
      </c>
      <c r="E271" s="42" t="s">
        <v>261</v>
      </c>
      <c r="F271" s="88" t="s">
        <v>161</v>
      </c>
      <c r="G271" s="8" t="s">
        <v>11</v>
      </c>
      <c r="H271" s="8">
        <v>3</v>
      </c>
      <c r="I271" s="8" t="s">
        <v>26</v>
      </c>
      <c r="J271" s="8" t="s">
        <v>36</v>
      </c>
      <c r="K271" s="22" cm="1">
        <f t="array" ref="K271">stringtoft(J271)</f>
        <v>100</v>
      </c>
      <c r="L271" s="8">
        <v>4</v>
      </c>
      <c r="M271" s="68">
        <f t="shared" si="9"/>
        <v>12</v>
      </c>
      <c r="N271" s="8"/>
      <c r="O271" s="8"/>
      <c r="P271" s="22"/>
      <c r="Q271" s="23"/>
    </row>
    <row r="272" spans="2:17" x14ac:dyDescent="0.25">
      <c r="B272" s="7" t="s">
        <v>123</v>
      </c>
      <c r="C272" s="85"/>
      <c r="D272" s="8" t="s">
        <v>128</v>
      </c>
      <c r="E272" s="42">
        <v>1</v>
      </c>
      <c r="F272" s="88" t="s">
        <v>163</v>
      </c>
      <c r="G272" s="8" t="s">
        <v>11</v>
      </c>
      <c r="H272" s="8">
        <v>2</v>
      </c>
      <c r="I272" s="8" t="s">
        <v>55</v>
      </c>
      <c r="J272" s="8" t="s">
        <v>44</v>
      </c>
      <c r="K272" s="22" cm="1">
        <f t="array" ref="K272">stringtoft(J272)</f>
        <v>130</v>
      </c>
      <c r="L272" s="8">
        <v>6</v>
      </c>
      <c r="M272" s="68">
        <f t="shared" si="9"/>
        <v>6</v>
      </c>
      <c r="N272" s="8"/>
      <c r="O272" s="8"/>
      <c r="P272" s="22"/>
      <c r="Q272" s="23"/>
    </row>
    <row r="273" spans="2:17" x14ac:dyDescent="0.25">
      <c r="B273" s="7"/>
      <c r="C273" s="85"/>
      <c r="D273" s="8" t="s">
        <v>128</v>
      </c>
      <c r="E273" s="42" t="s">
        <v>260</v>
      </c>
      <c r="F273" s="88" t="s">
        <v>551</v>
      </c>
      <c r="G273" s="8" t="s">
        <v>11</v>
      </c>
      <c r="H273" s="8">
        <v>3</v>
      </c>
      <c r="I273" s="8" t="s">
        <v>26</v>
      </c>
      <c r="J273" s="8" t="s">
        <v>36</v>
      </c>
      <c r="K273" s="22" cm="1">
        <f t="array" ref="K273">stringtoft(J273)</f>
        <v>100</v>
      </c>
      <c r="L273" s="8">
        <v>6</v>
      </c>
      <c r="M273" s="68">
        <f t="shared" si="9"/>
        <v>24</v>
      </c>
      <c r="N273" s="8"/>
      <c r="O273" s="8"/>
      <c r="P273" s="22"/>
      <c r="Q273" s="23"/>
    </row>
    <row r="274" spans="2:17" x14ac:dyDescent="0.25">
      <c r="B274" s="7"/>
      <c r="C274" s="85"/>
      <c r="D274" s="8" t="s">
        <v>128</v>
      </c>
      <c r="E274" s="42">
        <v>6</v>
      </c>
      <c r="F274" s="88" t="s">
        <v>163</v>
      </c>
      <c r="G274" s="8" t="s">
        <v>11</v>
      </c>
      <c r="H274" s="8">
        <v>3</v>
      </c>
      <c r="I274" s="8" t="s">
        <v>26</v>
      </c>
      <c r="J274" s="8" t="s">
        <v>127</v>
      </c>
      <c r="K274" s="22" cm="1">
        <f t="array" ref="K274">stringtoft(J274)</f>
        <v>100.08333333333333</v>
      </c>
      <c r="L274" s="8">
        <v>6</v>
      </c>
      <c r="M274" s="68">
        <f t="shared" si="9"/>
        <v>6</v>
      </c>
      <c r="N274" s="8"/>
      <c r="O274" s="8"/>
      <c r="P274" s="22"/>
      <c r="Q274" s="23"/>
    </row>
    <row r="275" spans="2:17" x14ac:dyDescent="0.25">
      <c r="B275" s="7" t="s">
        <v>123</v>
      </c>
      <c r="C275" s="85"/>
      <c r="D275" s="8" t="s">
        <v>95</v>
      </c>
      <c r="E275" s="42">
        <v>1</v>
      </c>
      <c r="F275" s="88" t="s">
        <v>163</v>
      </c>
      <c r="G275" s="8" t="s">
        <v>11</v>
      </c>
      <c r="H275" s="8">
        <v>2</v>
      </c>
      <c r="I275" s="8" t="s">
        <v>55</v>
      </c>
      <c r="J275" s="8" t="s">
        <v>44</v>
      </c>
      <c r="K275" s="22" cm="1">
        <f t="array" ref="K275">stringtoft(J275)</f>
        <v>130</v>
      </c>
      <c r="L275" s="8">
        <v>6</v>
      </c>
      <c r="M275" s="68">
        <f t="shared" si="9"/>
        <v>6</v>
      </c>
      <c r="N275" s="8"/>
      <c r="O275" s="8"/>
      <c r="P275" s="22"/>
      <c r="Q275" s="23"/>
    </row>
    <row r="276" spans="2:17" x14ac:dyDescent="0.25">
      <c r="B276" s="7"/>
      <c r="C276" s="85"/>
      <c r="D276" s="8" t="s">
        <v>95</v>
      </c>
      <c r="E276" s="42" t="s">
        <v>259</v>
      </c>
      <c r="F276" s="88" t="s">
        <v>445</v>
      </c>
      <c r="G276" s="8" t="s">
        <v>11</v>
      </c>
      <c r="H276" s="8">
        <v>3</v>
      </c>
      <c r="I276" s="8" t="s">
        <v>26</v>
      </c>
      <c r="J276" s="8" t="s">
        <v>36</v>
      </c>
      <c r="K276" s="22" cm="1">
        <f t="array" ref="K276">stringtoft(J276)</f>
        <v>100</v>
      </c>
      <c r="L276" s="8">
        <v>6</v>
      </c>
      <c r="M276" s="68">
        <f t="shared" si="9"/>
        <v>30</v>
      </c>
      <c r="N276" s="8"/>
      <c r="O276" s="8"/>
      <c r="P276" s="22"/>
      <c r="Q276" s="23"/>
    </row>
    <row r="277" spans="2:17" x14ac:dyDescent="0.25">
      <c r="B277" s="7" t="s">
        <v>123</v>
      </c>
      <c r="C277" s="85"/>
      <c r="D277" s="8" t="s">
        <v>55</v>
      </c>
      <c r="E277" s="42">
        <v>1</v>
      </c>
      <c r="F277" s="88" t="s">
        <v>163</v>
      </c>
      <c r="G277" s="8" t="s">
        <v>11</v>
      </c>
      <c r="H277" s="8">
        <v>3</v>
      </c>
      <c r="I277" s="8" t="s">
        <v>26</v>
      </c>
      <c r="J277" s="8" t="s">
        <v>129</v>
      </c>
      <c r="K277" s="22" cm="1">
        <f t="array" ref="K277">stringtoft(J277)</f>
        <v>130.08333333333334</v>
      </c>
      <c r="L277" s="8">
        <v>4</v>
      </c>
      <c r="M277" s="68">
        <f t="shared" si="9"/>
        <v>4</v>
      </c>
      <c r="N277" s="8"/>
      <c r="O277" s="8"/>
      <c r="P277" s="22"/>
      <c r="Q277" s="23"/>
    </row>
    <row r="278" spans="2:17" x14ac:dyDescent="0.25">
      <c r="B278" s="7"/>
      <c r="C278" s="85"/>
      <c r="D278" s="8" t="s">
        <v>55</v>
      </c>
      <c r="E278" s="42" t="s">
        <v>157</v>
      </c>
      <c r="F278" s="88" t="s">
        <v>160</v>
      </c>
      <c r="G278" s="8" t="s">
        <v>11</v>
      </c>
      <c r="H278" s="8">
        <v>3</v>
      </c>
      <c r="I278" s="8" t="s">
        <v>26</v>
      </c>
      <c r="J278" s="8" t="s">
        <v>36</v>
      </c>
      <c r="K278" s="22" cm="1">
        <f t="array" ref="K278">stringtoft(J278)</f>
        <v>100</v>
      </c>
      <c r="L278" s="8">
        <v>4</v>
      </c>
      <c r="M278" s="68">
        <f t="shared" si="9"/>
        <v>8</v>
      </c>
      <c r="N278" s="22"/>
      <c r="O278" s="22"/>
      <c r="P278" s="22"/>
      <c r="Q278" s="23"/>
    </row>
    <row r="279" spans="2:17" x14ac:dyDescent="0.25">
      <c r="B279" s="7"/>
      <c r="C279" s="85"/>
      <c r="D279" s="8" t="s">
        <v>55</v>
      </c>
      <c r="E279" s="42">
        <v>4</v>
      </c>
      <c r="F279" s="88" t="s">
        <v>163</v>
      </c>
      <c r="G279" s="8" t="s">
        <v>11</v>
      </c>
      <c r="H279" s="8">
        <v>3</v>
      </c>
      <c r="I279" s="8" t="s">
        <v>26</v>
      </c>
      <c r="J279" s="8" t="s">
        <v>130</v>
      </c>
      <c r="K279" s="22" cm="1">
        <f t="array" ref="K279">stringtoft(J279)</f>
        <v>90.083333333333329</v>
      </c>
      <c r="L279" s="8">
        <v>4</v>
      </c>
      <c r="M279" s="68">
        <f t="shared" si="9"/>
        <v>4</v>
      </c>
      <c r="N279" s="22"/>
      <c r="O279" s="22"/>
      <c r="P279" s="22"/>
      <c r="Q279" s="23"/>
    </row>
    <row r="280" spans="2:17" x14ac:dyDescent="0.25">
      <c r="B280" s="7" t="s">
        <v>123</v>
      </c>
      <c r="C280" s="85"/>
      <c r="D280" s="8" t="s">
        <v>97</v>
      </c>
      <c r="E280" s="42">
        <v>1</v>
      </c>
      <c r="F280" s="88" t="s">
        <v>163</v>
      </c>
      <c r="G280" s="8" t="s">
        <v>11</v>
      </c>
      <c r="H280" s="8">
        <v>2</v>
      </c>
      <c r="I280" s="8" t="s">
        <v>55</v>
      </c>
      <c r="J280" s="8" t="s">
        <v>126</v>
      </c>
      <c r="K280" s="22" cm="1">
        <f t="array" ref="K280">stringtoft(J280)</f>
        <v>100.25</v>
      </c>
      <c r="L280" s="8">
        <v>4</v>
      </c>
      <c r="M280" s="68">
        <f t="shared" si="9"/>
        <v>4</v>
      </c>
      <c r="N280" s="22"/>
      <c r="O280" s="22"/>
      <c r="P280" s="22"/>
      <c r="Q280" s="23"/>
    </row>
    <row r="281" spans="2:17" x14ac:dyDescent="0.25">
      <c r="B281" s="7"/>
      <c r="C281" s="85"/>
      <c r="D281" s="8" t="s">
        <v>97</v>
      </c>
      <c r="E281" s="42">
        <v>2</v>
      </c>
      <c r="F281" s="88" t="s">
        <v>163</v>
      </c>
      <c r="G281" s="8" t="s">
        <v>11</v>
      </c>
      <c r="H281" s="8">
        <v>2</v>
      </c>
      <c r="I281" s="8" t="s">
        <v>55</v>
      </c>
      <c r="J281" s="8" t="s">
        <v>87</v>
      </c>
      <c r="K281" s="22" cm="1">
        <f t="array" ref="K281">stringtoft(J281)</f>
        <v>120</v>
      </c>
      <c r="L281" s="8">
        <v>4</v>
      </c>
      <c r="M281" s="68">
        <f t="shared" si="9"/>
        <v>4</v>
      </c>
      <c r="N281" s="22"/>
      <c r="O281" s="22"/>
      <c r="P281" s="22"/>
      <c r="Q281" s="23"/>
    </row>
    <row r="282" spans="2:17" x14ac:dyDescent="0.25">
      <c r="B282" s="7"/>
      <c r="C282" s="85"/>
      <c r="D282" s="8" t="s">
        <v>97</v>
      </c>
      <c r="E282" s="42">
        <v>3</v>
      </c>
      <c r="F282" s="88" t="s">
        <v>163</v>
      </c>
      <c r="G282" s="8" t="s">
        <v>11</v>
      </c>
      <c r="H282" s="8">
        <v>2</v>
      </c>
      <c r="I282" s="8" t="s">
        <v>55</v>
      </c>
      <c r="J282" s="8" t="s">
        <v>126</v>
      </c>
      <c r="K282" s="22" cm="1">
        <f t="array" ref="K282">stringtoft(J282)</f>
        <v>100.25</v>
      </c>
      <c r="L282" s="8">
        <v>4</v>
      </c>
      <c r="M282" s="68">
        <f t="shared" si="9"/>
        <v>4</v>
      </c>
      <c r="N282" s="22"/>
      <c r="O282" s="22"/>
      <c r="P282" s="22"/>
      <c r="Q282" s="23"/>
    </row>
    <row r="283" spans="2:17" x14ac:dyDescent="0.25">
      <c r="B283" s="7" t="s">
        <v>123</v>
      </c>
      <c r="C283" s="85"/>
      <c r="D283" s="8" t="s">
        <v>100</v>
      </c>
      <c r="E283" s="42">
        <v>1</v>
      </c>
      <c r="F283" s="88" t="s">
        <v>163</v>
      </c>
      <c r="G283" s="8" t="s">
        <v>11</v>
      </c>
      <c r="H283" s="8">
        <v>2</v>
      </c>
      <c r="I283" s="8" t="s">
        <v>55</v>
      </c>
      <c r="J283" s="8" t="s">
        <v>126</v>
      </c>
      <c r="K283" s="22" cm="1">
        <f t="array" ref="K283">stringtoft(J283)</f>
        <v>100.25</v>
      </c>
      <c r="L283" s="8">
        <v>4</v>
      </c>
      <c r="M283" s="68">
        <f t="shared" si="9"/>
        <v>4</v>
      </c>
      <c r="N283" s="22"/>
      <c r="O283" s="22"/>
      <c r="P283" s="22"/>
      <c r="Q283" s="23"/>
    </row>
    <row r="284" spans="2:17" x14ac:dyDescent="0.25">
      <c r="B284" s="7"/>
      <c r="C284" s="85"/>
      <c r="D284" s="8" t="s">
        <v>100</v>
      </c>
      <c r="E284" s="42">
        <v>2</v>
      </c>
      <c r="F284" s="88" t="s">
        <v>163</v>
      </c>
      <c r="G284" s="8" t="s">
        <v>11</v>
      </c>
      <c r="H284" s="8">
        <v>2</v>
      </c>
      <c r="I284" s="8" t="s">
        <v>55</v>
      </c>
      <c r="J284" s="8" t="s">
        <v>87</v>
      </c>
      <c r="K284" s="22" cm="1">
        <f t="array" ref="K284">stringtoft(J284)</f>
        <v>120</v>
      </c>
      <c r="L284" s="8">
        <v>4</v>
      </c>
      <c r="M284" s="68">
        <f t="shared" si="9"/>
        <v>4</v>
      </c>
      <c r="N284" s="22"/>
      <c r="O284" s="22"/>
      <c r="P284" s="22"/>
      <c r="Q284" s="23"/>
    </row>
    <row r="285" spans="2:17" x14ac:dyDescent="0.25">
      <c r="B285" s="7"/>
      <c r="C285" s="85"/>
      <c r="D285" s="8" t="s">
        <v>100</v>
      </c>
      <c r="E285" s="42">
        <v>3</v>
      </c>
      <c r="F285" s="88" t="s">
        <v>163</v>
      </c>
      <c r="G285" s="8" t="s">
        <v>11</v>
      </c>
      <c r="H285" s="8">
        <v>2</v>
      </c>
      <c r="I285" s="8" t="s">
        <v>55</v>
      </c>
      <c r="J285" s="8" t="s">
        <v>126</v>
      </c>
      <c r="K285" s="22" cm="1">
        <f t="array" ref="K285">stringtoft(J285)</f>
        <v>100.25</v>
      </c>
      <c r="L285" s="8">
        <v>4</v>
      </c>
      <c r="M285" s="68">
        <f t="shared" si="9"/>
        <v>4</v>
      </c>
      <c r="N285" s="22"/>
      <c r="O285" s="22"/>
      <c r="P285" s="22"/>
      <c r="Q285" s="23"/>
    </row>
    <row r="286" spans="2:17" x14ac:dyDescent="0.25">
      <c r="B286" s="7" t="s">
        <v>123</v>
      </c>
      <c r="C286" s="85"/>
      <c r="D286" s="8" t="s">
        <v>131</v>
      </c>
      <c r="E286" s="42">
        <v>1</v>
      </c>
      <c r="F286" s="88" t="s">
        <v>163</v>
      </c>
      <c r="G286" s="8" t="s">
        <v>11</v>
      </c>
      <c r="H286" s="8">
        <v>2</v>
      </c>
      <c r="I286" s="8" t="s">
        <v>55</v>
      </c>
      <c r="J286" s="8" t="s">
        <v>132</v>
      </c>
      <c r="K286" s="22" cm="1">
        <f t="array" ref="K286">stringtoft(J286)</f>
        <v>70.25</v>
      </c>
      <c r="L286" s="8">
        <v>4</v>
      </c>
      <c r="M286" s="68">
        <f t="shared" si="9"/>
        <v>4</v>
      </c>
      <c r="N286" s="22"/>
      <c r="O286" s="22"/>
      <c r="P286" s="22"/>
      <c r="Q286" s="23"/>
    </row>
    <row r="287" spans="2:17" x14ac:dyDescent="0.25">
      <c r="B287" s="7"/>
      <c r="C287" s="85"/>
      <c r="D287" s="8" t="s">
        <v>131</v>
      </c>
      <c r="E287" s="42">
        <v>2</v>
      </c>
      <c r="F287" s="88" t="s">
        <v>163</v>
      </c>
      <c r="G287" s="8" t="s">
        <v>11</v>
      </c>
      <c r="H287" s="8">
        <v>2</v>
      </c>
      <c r="I287" s="8" t="s">
        <v>55</v>
      </c>
      <c r="J287" s="8" t="s">
        <v>87</v>
      </c>
      <c r="K287" s="22" cm="1">
        <f t="array" ref="K287">stringtoft(J287)</f>
        <v>120</v>
      </c>
      <c r="L287" s="8">
        <v>4</v>
      </c>
      <c r="M287" s="68">
        <f t="shared" si="9"/>
        <v>4</v>
      </c>
      <c r="N287" s="22"/>
      <c r="O287" s="22"/>
      <c r="P287" s="22"/>
      <c r="Q287" s="23"/>
    </row>
    <row r="288" spans="2:17" x14ac:dyDescent="0.25">
      <c r="B288" s="7"/>
      <c r="C288" s="85"/>
      <c r="D288" s="8" t="s">
        <v>131</v>
      </c>
      <c r="E288" s="42">
        <v>3</v>
      </c>
      <c r="F288" s="88" t="s">
        <v>163</v>
      </c>
      <c r="G288" s="8" t="s">
        <v>11</v>
      </c>
      <c r="H288" s="8">
        <v>2</v>
      </c>
      <c r="I288" s="8" t="s">
        <v>55</v>
      </c>
      <c r="J288" s="8" t="s">
        <v>132</v>
      </c>
      <c r="K288" s="22" cm="1">
        <f t="array" ref="K288">stringtoft(J288)</f>
        <v>70.25</v>
      </c>
      <c r="L288" s="8">
        <v>4</v>
      </c>
      <c r="M288" s="68">
        <f t="shared" si="9"/>
        <v>4</v>
      </c>
      <c r="N288" s="22"/>
      <c r="O288" s="22"/>
      <c r="P288" s="22"/>
      <c r="Q288" s="23"/>
    </row>
    <row r="289" spans="2:17" x14ac:dyDescent="0.25">
      <c r="B289" s="7" t="s">
        <v>123</v>
      </c>
      <c r="C289" s="85"/>
      <c r="D289" s="8" t="s">
        <v>133</v>
      </c>
      <c r="E289" s="42">
        <v>1</v>
      </c>
      <c r="F289" s="88" t="s">
        <v>163</v>
      </c>
      <c r="G289" s="8" t="s">
        <v>11</v>
      </c>
      <c r="H289" s="8">
        <v>2</v>
      </c>
      <c r="I289" s="8" t="s">
        <v>55</v>
      </c>
      <c r="J289" s="8" t="s">
        <v>132</v>
      </c>
      <c r="K289" s="22" cm="1">
        <f t="array" ref="K289">stringtoft(J289)</f>
        <v>70.25</v>
      </c>
      <c r="L289" s="8">
        <v>4</v>
      </c>
      <c r="M289" s="68">
        <f t="shared" si="9"/>
        <v>4</v>
      </c>
      <c r="N289" s="22"/>
      <c r="O289" s="22"/>
      <c r="P289" s="22"/>
      <c r="Q289" s="23"/>
    </row>
    <row r="290" spans="2:17" x14ac:dyDescent="0.25">
      <c r="B290" s="7"/>
      <c r="C290" s="85"/>
      <c r="D290" s="8" t="s">
        <v>133</v>
      </c>
      <c r="E290" s="42">
        <v>2</v>
      </c>
      <c r="F290" s="88" t="s">
        <v>163</v>
      </c>
      <c r="G290" s="8" t="s">
        <v>11</v>
      </c>
      <c r="H290" s="8">
        <v>2</v>
      </c>
      <c r="I290" s="8" t="s">
        <v>55</v>
      </c>
      <c r="J290" s="8" t="s">
        <v>87</v>
      </c>
      <c r="K290" s="22" cm="1">
        <f t="array" ref="K290">stringtoft(J290)</f>
        <v>120</v>
      </c>
      <c r="L290" s="8">
        <v>4</v>
      </c>
      <c r="M290" s="68">
        <f t="shared" si="9"/>
        <v>4</v>
      </c>
      <c r="N290" s="22"/>
      <c r="O290" s="22"/>
      <c r="P290" s="22"/>
      <c r="Q290" s="23"/>
    </row>
    <row r="291" spans="2:17" x14ac:dyDescent="0.25">
      <c r="B291" s="7"/>
      <c r="C291" s="85"/>
      <c r="D291" s="8" t="s">
        <v>133</v>
      </c>
      <c r="E291" s="42">
        <v>3</v>
      </c>
      <c r="F291" s="88" t="s">
        <v>163</v>
      </c>
      <c r="G291" s="8" t="s">
        <v>11</v>
      </c>
      <c r="H291" s="8">
        <v>2</v>
      </c>
      <c r="I291" s="8" t="s">
        <v>55</v>
      </c>
      <c r="J291" s="8" t="s">
        <v>132</v>
      </c>
      <c r="K291" s="22" cm="1">
        <f t="array" ref="K291">stringtoft(J291)</f>
        <v>70.25</v>
      </c>
      <c r="L291" s="8">
        <v>4</v>
      </c>
      <c r="M291" s="68">
        <f t="shared" si="9"/>
        <v>4</v>
      </c>
      <c r="N291" s="22"/>
      <c r="O291" s="22"/>
      <c r="P291" s="22"/>
      <c r="Q291" s="23"/>
    </row>
    <row r="292" spans="2:17" x14ac:dyDescent="0.25">
      <c r="B292" s="7" t="s">
        <v>123</v>
      </c>
      <c r="C292" s="85"/>
      <c r="D292" s="8" t="s">
        <v>101</v>
      </c>
      <c r="E292" s="42">
        <v>1</v>
      </c>
      <c r="F292" s="88" t="s">
        <v>163</v>
      </c>
      <c r="G292" s="8" t="s">
        <v>11</v>
      </c>
      <c r="H292" s="8">
        <v>2</v>
      </c>
      <c r="I292" s="8" t="s">
        <v>55</v>
      </c>
      <c r="J292" s="8" t="s">
        <v>132</v>
      </c>
      <c r="K292" s="22" cm="1">
        <f t="array" ref="K292">stringtoft(J292)</f>
        <v>70.25</v>
      </c>
      <c r="L292" s="8">
        <v>5</v>
      </c>
      <c r="M292" s="68">
        <f t="shared" si="9"/>
        <v>5</v>
      </c>
      <c r="N292" s="22"/>
      <c r="O292" s="22"/>
      <c r="P292" s="22"/>
      <c r="Q292" s="23"/>
    </row>
    <row r="293" spans="2:17" x14ac:dyDescent="0.25">
      <c r="B293" s="7"/>
      <c r="C293" s="85"/>
      <c r="D293" s="8" t="s">
        <v>101</v>
      </c>
      <c r="E293" s="42">
        <v>2</v>
      </c>
      <c r="F293" s="88" t="s">
        <v>163</v>
      </c>
      <c r="G293" s="8" t="s">
        <v>11</v>
      </c>
      <c r="H293" s="8">
        <v>2</v>
      </c>
      <c r="I293" s="8" t="s">
        <v>55</v>
      </c>
      <c r="J293" s="8" t="s">
        <v>87</v>
      </c>
      <c r="K293" s="22" cm="1">
        <f t="array" ref="K293">stringtoft(J293)</f>
        <v>120</v>
      </c>
      <c r="L293" s="8">
        <v>5</v>
      </c>
      <c r="M293" s="68">
        <f t="shared" si="9"/>
        <v>5</v>
      </c>
      <c r="N293" s="22"/>
      <c r="O293" s="22"/>
      <c r="P293" s="22"/>
      <c r="Q293" s="23"/>
    </row>
    <row r="294" spans="2:17" x14ac:dyDescent="0.25">
      <c r="B294" s="7"/>
      <c r="C294" s="85"/>
      <c r="D294" s="8" t="s">
        <v>101</v>
      </c>
      <c r="E294" s="42">
        <v>3</v>
      </c>
      <c r="F294" s="88" t="s">
        <v>163</v>
      </c>
      <c r="G294" s="8" t="s">
        <v>11</v>
      </c>
      <c r="H294" s="8">
        <v>2</v>
      </c>
      <c r="I294" s="8" t="s">
        <v>55</v>
      </c>
      <c r="J294" s="8" t="s">
        <v>132</v>
      </c>
      <c r="K294" s="22" cm="1">
        <f t="array" ref="K294">stringtoft(J294)</f>
        <v>70.25</v>
      </c>
      <c r="L294" s="8">
        <v>5</v>
      </c>
      <c r="M294" s="68">
        <f t="shared" si="9"/>
        <v>5</v>
      </c>
      <c r="N294" s="22"/>
      <c r="O294" s="22"/>
      <c r="P294" s="22"/>
      <c r="Q294" s="23"/>
    </row>
    <row r="295" spans="2:17" x14ac:dyDescent="0.25">
      <c r="B295" s="7" t="s">
        <v>123</v>
      </c>
      <c r="C295" s="85"/>
      <c r="D295" s="8" t="s">
        <v>102</v>
      </c>
      <c r="E295" s="42">
        <v>1</v>
      </c>
      <c r="F295" s="88" t="s">
        <v>163</v>
      </c>
      <c r="G295" s="8" t="s">
        <v>11</v>
      </c>
      <c r="H295" s="8">
        <v>2</v>
      </c>
      <c r="I295" s="8" t="s">
        <v>55</v>
      </c>
      <c r="J295" s="8" t="s">
        <v>132</v>
      </c>
      <c r="K295" s="22" cm="1">
        <f t="array" ref="K295">stringtoft(J295)</f>
        <v>70.25</v>
      </c>
      <c r="L295" s="8">
        <v>4</v>
      </c>
      <c r="M295" s="68">
        <f t="shared" si="9"/>
        <v>4</v>
      </c>
      <c r="N295" s="22"/>
      <c r="O295" s="22"/>
      <c r="P295" s="22"/>
      <c r="Q295" s="23"/>
    </row>
    <row r="296" spans="2:17" x14ac:dyDescent="0.25">
      <c r="B296" s="7"/>
      <c r="C296" s="85"/>
      <c r="D296" s="8" t="s">
        <v>102</v>
      </c>
      <c r="E296" s="42">
        <v>2</v>
      </c>
      <c r="F296" s="88" t="s">
        <v>163</v>
      </c>
      <c r="G296" s="8" t="s">
        <v>11</v>
      </c>
      <c r="H296" s="8">
        <v>2</v>
      </c>
      <c r="I296" s="8" t="s">
        <v>55</v>
      </c>
      <c r="J296" s="8" t="s">
        <v>87</v>
      </c>
      <c r="K296" s="22" cm="1">
        <f t="array" ref="K296">stringtoft(J296)</f>
        <v>120</v>
      </c>
      <c r="L296" s="8">
        <v>4</v>
      </c>
      <c r="M296" s="68">
        <f t="shared" si="9"/>
        <v>4</v>
      </c>
      <c r="N296" s="22"/>
      <c r="O296" s="22"/>
      <c r="P296" s="22"/>
      <c r="Q296" s="23"/>
    </row>
    <row r="297" spans="2:17" x14ac:dyDescent="0.25">
      <c r="B297" s="7"/>
      <c r="C297" s="85"/>
      <c r="D297" s="8" t="s">
        <v>102</v>
      </c>
      <c r="E297" s="42">
        <v>3</v>
      </c>
      <c r="F297" s="88" t="s">
        <v>163</v>
      </c>
      <c r="G297" s="8" t="s">
        <v>11</v>
      </c>
      <c r="H297" s="8">
        <v>2</v>
      </c>
      <c r="I297" s="8" t="s">
        <v>55</v>
      </c>
      <c r="J297" s="8" t="s">
        <v>132</v>
      </c>
      <c r="K297" s="22" cm="1">
        <f t="array" ref="K297">stringtoft(J297)</f>
        <v>70.25</v>
      </c>
      <c r="L297" s="8">
        <v>4</v>
      </c>
      <c r="M297" s="68">
        <f t="shared" si="9"/>
        <v>4</v>
      </c>
      <c r="N297" s="22"/>
      <c r="O297" s="22"/>
      <c r="P297" s="22"/>
      <c r="Q297" s="23"/>
    </row>
    <row r="298" spans="2:17" x14ac:dyDescent="0.25">
      <c r="B298" s="7" t="s">
        <v>123</v>
      </c>
      <c r="C298" s="85"/>
      <c r="D298" s="8" t="s">
        <v>103</v>
      </c>
      <c r="E298" s="42">
        <v>1</v>
      </c>
      <c r="F298" s="88" t="s">
        <v>163</v>
      </c>
      <c r="G298" s="8" t="s">
        <v>11</v>
      </c>
      <c r="H298" s="8">
        <v>2</v>
      </c>
      <c r="I298" s="8" t="s">
        <v>55</v>
      </c>
      <c r="J298" s="8" t="s">
        <v>126</v>
      </c>
      <c r="K298" s="22" cm="1">
        <f t="array" ref="K298">stringtoft(J298)</f>
        <v>100.25</v>
      </c>
      <c r="L298" s="8">
        <v>4</v>
      </c>
      <c r="M298" s="68">
        <f t="shared" si="9"/>
        <v>4</v>
      </c>
      <c r="N298" s="22"/>
      <c r="O298" s="22"/>
      <c r="P298" s="22"/>
      <c r="Q298" s="23"/>
    </row>
    <row r="299" spans="2:17" x14ac:dyDescent="0.25">
      <c r="B299" s="7"/>
      <c r="C299" s="85"/>
      <c r="D299" s="8" t="s">
        <v>103</v>
      </c>
      <c r="E299" s="42">
        <v>2</v>
      </c>
      <c r="F299" s="88" t="s">
        <v>163</v>
      </c>
      <c r="G299" s="8" t="s">
        <v>11</v>
      </c>
      <c r="H299" s="8">
        <v>2</v>
      </c>
      <c r="I299" s="8" t="s">
        <v>55</v>
      </c>
      <c r="J299" s="8" t="s">
        <v>87</v>
      </c>
      <c r="K299" s="22" cm="1">
        <f t="array" ref="K299">stringtoft(J299)</f>
        <v>120</v>
      </c>
      <c r="L299" s="8">
        <v>4</v>
      </c>
      <c r="M299" s="68">
        <f t="shared" si="9"/>
        <v>4</v>
      </c>
      <c r="N299" s="22"/>
      <c r="O299" s="22"/>
      <c r="P299" s="22"/>
      <c r="Q299" s="23"/>
    </row>
    <row r="300" spans="2:17" x14ac:dyDescent="0.25">
      <c r="B300" s="7"/>
      <c r="C300" s="85"/>
      <c r="D300" s="8" t="s">
        <v>103</v>
      </c>
      <c r="E300" s="42">
        <v>3</v>
      </c>
      <c r="F300" s="88" t="s">
        <v>163</v>
      </c>
      <c r="G300" s="8" t="s">
        <v>11</v>
      </c>
      <c r="H300" s="8">
        <v>2</v>
      </c>
      <c r="I300" s="8" t="s">
        <v>55</v>
      </c>
      <c r="J300" s="8" t="s">
        <v>126</v>
      </c>
      <c r="K300" s="22" cm="1">
        <f t="array" ref="K300">stringtoft(J300)</f>
        <v>100.25</v>
      </c>
      <c r="L300" s="8">
        <v>4</v>
      </c>
      <c r="M300" s="68">
        <f t="shared" si="9"/>
        <v>4</v>
      </c>
      <c r="N300" s="22"/>
      <c r="O300" s="22"/>
      <c r="P300" s="22"/>
      <c r="Q300" s="23"/>
    </row>
    <row r="301" spans="2:17" x14ac:dyDescent="0.25">
      <c r="B301" s="7" t="s">
        <v>123</v>
      </c>
      <c r="C301" s="85"/>
      <c r="D301" s="8" t="s">
        <v>105</v>
      </c>
      <c r="E301" s="42">
        <v>1</v>
      </c>
      <c r="F301" s="88" t="s">
        <v>163</v>
      </c>
      <c r="G301" s="8" t="s">
        <v>11</v>
      </c>
      <c r="H301" s="8">
        <v>2</v>
      </c>
      <c r="I301" s="8" t="s">
        <v>55</v>
      </c>
      <c r="J301" s="8" t="s">
        <v>126</v>
      </c>
      <c r="K301" s="22" cm="1">
        <f t="array" ref="K301">stringtoft(J301)</f>
        <v>100.25</v>
      </c>
      <c r="L301" s="8">
        <v>4</v>
      </c>
      <c r="M301" s="68">
        <f t="shared" si="9"/>
        <v>4</v>
      </c>
      <c r="N301" s="22"/>
      <c r="O301" s="22"/>
      <c r="P301" s="22"/>
      <c r="Q301" s="23"/>
    </row>
    <row r="302" spans="2:17" x14ac:dyDescent="0.25">
      <c r="B302" s="7"/>
      <c r="C302" s="85"/>
      <c r="D302" s="8" t="s">
        <v>105</v>
      </c>
      <c r="E302" s="42">
        <v>2</v>
      </c>
      <c r="F302" s="88" t="s">
        <v>163</v>
      </c>
      <c r="G302" s="8" t="s">
        <v>11</v>
      </c>
      <c r="H302" s="8">
        <v>2</v>
      </c>
      <c r="I302" s="8" t="s">
        <v>55</v>
      </c>
      <c r="J302" s="8" t="s">
        <v>87</v>
      </c>
      <c r="K302" s="22" cm="1">
        <f t="array" ref="K302">stringtoft(J302)</f>
        <v>120</v>
      </c>
      <c r="L302" s="8">
        <v>4</v>
      </c>
      <c r="M302" s="68">
        <f t="shared" si="9"/>
        <v>4</v>
      </c>
      <c r="N302" s="22"/>
      <c r="O302" s="22"/>
      <c r="P302" s="22"/>
      <c r="Q302" s="23"/>
    </row>
    <row r="303" spans="2:17" x14ac:dyDescent="0.25">
      <c r="B303" s="7"/>
      <c r="C303" s="85"/>
      <c r="D303" s="8" t="s">
        <v>105</v>
      </c>
      <c r="E303" s="42">
        <v>3</v>
      </c>
      <c r="F303" s="88" t="s">
        <v>163</v>
      </c>
      <c r="G303" s="8" t="s">
        <v>11</v>
      </c>
      <c r="H303" s="8">
        <v>2</v>
      </c>
      <c r="I303" s="8" t="s">
        <v>55</v>
      </c>
      <c r="J303" s="8" t="s">
        <v>126</v>
      </c>
      <c r="K303" s="22" cm="1">
        <f t="array" ref="K303">stringtoft(J303)</f>
        <v>100.25</v>
      </c>
      <c r="L303" s="8">
        <v>4</v>
      </c>
      <c r="M303" s="68">
        <f t="shared" si="9"/>
        <v>4</v>
      </c>
      <c r="N303" s="22"/>
      <c r="O303" s="22"/>
      <c r="P303" s="22"/>
      <c r="Q303" s="23"/>
    </row>
    <row r="304" spans="2:17" x14ac:dyDescent="0.25">
      <c r="B304" s="7" t="s">
        <v>113</v>
      </c>
      <c r="C304" s="85"/>
      <c r="D304" s="8" t="s">
        <v>29</v>
      </c>
      <c r="E304" s="42">
        <v>1</v>
      </c>
      <c r="F304" s="88" t="s">
        <v>163</v>
      </c>
      <c r="G304" s="8" t="s">
        <v>22</v>
      </c>
      <c r="H304" s="8">
        <v>1</v>
      </c>
      <c r="I304" s="8" t="s">
        <v>89</v>
      </c>
      <c r="J304" s="8" t="s">
        <v>114</v>
      </c>
      <c r="K304" s="22" cm="1">
        <f t="array" ref="K304">stringtoft(J304)</f>
        <v>64</v>
      </c>
      <c r="L304" s="8">
        <v>9</v>
      </c>
      <c r="M304" s="68">
        <f t="shared" si="9"/>
        <v>9</v>
      </c>
      <c r="N304" s="22"/>
      <c r="O304" s="22"/>
      <c r="P304" s="22"/>
      <c r="Q304" s="23"/>
    </row>
    <row r="305" spans="2:17" x14ac:dyDescent="0.25">
      <c r="B305" s="7"/>
      <c r="C305" s="85"/>
      <c r="D305" s="8" t="s">
        <v>29</v>
      </c>
      <c r="E305" s="42">
        <v>2</v>
      </c>
      <c r="F305" s="88" t="s">
        <v>163</v>
      </c>
      <c r="G305" s="8" t="s">
        <v>22</v>
      </c>
      <c r="H305" s="8">
        <v>1</v>
      </c>
      <c r="I305" s="8" t="s">
        <v>89</v>
      </c>
      <c r="J305" s="8" t="s">
        <v>115</v>
      </c>
      <c r="K305" s="22" cm="1">
        <f t="array" ref="K305">stringtoft(J305)</f>
        <v>78</v>
      </c>
      <c r="L305" s="8">
        <v>9</v>
      </c>
      <c r="M305" s="68">
        <f t="shared" si="9"/>
        <v>9</v>
      </c>
      <c r="N305" s="22"/>
      <c r="O305" s="22"/>
      <c r="P305" s="22"/>
      <c r="Q305" s="23"/>
    </row>
    <row r="306" spans="2:17" x14ac:dyDescent="0.25">
      <c r="B306" s="7"/>
      <c r="C306" s="85"/>
      <c r="D306" s="8" t="s">
        <v>29</v>
      </c>
      <c r="E306" s="42">
        <v>3</v>
      </c>
      <c r="F306" s="88" t="s">
        <v>163</v>
      </c>
      <c r="G306" s="8" t="s">
        <v>22</v>
      </c>
      <c r="H306" s="8">
        <v>1</v>
      </c>
      <c r="I306" s="8" t="s">
        <v>89</v>
      </c>
      <c r="J306" s="8" t="s">
        <v>114</v>
      </c>
      <c r="K306" s="22" cm="1">
        <f t="array" ref="K306">stringtoft(J306)</f>
        <v>64</v>
      </c>
      <c r="L306" s="8">
        <v>9</v>
      </c>
      <c r="M306" s="68">
        <f t="shared" si="9"/>
        <v>9</v>
      </c>
      <c r="N306" s="22"/>
      <c r="O306" s="22"/>
      <c r="P306" s="22"/>
      <c r="Q306" s="23"/>
    </row>
    <row r="307" spans="2:17" x14ac:dyDescent="0.25">
      <c r="B307" s="7" t="s">
        <v>113</v>
      </c>
      <c r="C307" s="85"/>
      <c r="D307" s="8" t="s">
        <v>39</v>
      </c>
      <c r="E307" s="42">
        <v>1</v>
      </c>
      <c r="F307" s="88" t="s">
        <v>163</v>
      </c>
      <c r="G307" s="8" t="s">
        <v>22</v>
      </c>
      <c r="H307" s="8">
        <v>1</v>
      </c>
      <c r="I307" s="8" t="s">
        <v>89</v>
      </c>
      <c r="J307" s="8" t="s">
        <v>114</v>
      </c>
      <c r="K307" s="22" cm="1">
        <f t="array" ref="K307">stringtoft(J307)</f>
        <v>64</v>
      </c>
      <c r="L307" s="8">
        <v>9</v>
      </c>
      <c r="M307" s="68">
        <f t="shared" si="9"/>
        <v>9</v>
      </c>
      <c r="N307" s="22"/>
      <c r="O307" s="22"/>
      <c r="P307" s="22"/>
      <c r="Q307" s="23"/>
    </row>
    <row r="308" spans="2:17" x14ac:dyDescent="0.25">
      <c r="B308" s="7"/>
      <c r="C308" s="85"/>
      <c r="D308" s="8" t="s">
        <v>39</v>
      </c>
      <c r="E308" s="42">
        <v>2</v>
      </c>
      <c r="F308" s="88" t="s">
        <v>163</v>
      </c>
      <c r="G308" s="8" t="s">
        <v>22</v>
      </c>
      <c r="H308" s="8">
        <v>1</v>
      </c>
      <c r="I308" s="8" t="s">
        <v>89</v>
      </c>
      <c r="J308" s="8" t="s">
        <v>115</v>
      </c>
      <c r="K308" s="22" cm="1">
        <f t="array" ref="K308">stringtoft(J308)</f>
        <v>78</v>
      </c>
      <c r="L308" s="8">
        <v>9</v>
      </c>
      <c r="M308" s="68">
        <f t="shared" si="9"/>
        <v>9</v>
      </c>
      <c r="N308" s="22"/>
      <c r="O308" s="22"/>
      <c r="P308" s="22"/>
      <c r="Q308" s="23"/>
    </row>
    <row r="309" spans="2:17" x14ac:dyDescent="0.25">
      <c r="B309" s="7"/>
      <c r="C309" s="85"/>
      <c r="D309" s="8" t="s">
        <v>39</v>
      </c>
      <c r="E309" s="42">
        <v>3</v>
      </c>
      <c r="F309" s="88" t="s">
        <v>163</v>
      </c>
      <c r="G309" s="8" t="s">
        <v>22</v>
      </c>
      <c r="H309" s="8">
        <v>1</v>
      </c>
      <c r="I309" s="8" t="s">
        <v>89</v>
      </c>
      <c r="J309" s="8" t="s">
        <v>114</v>
      </c>
      <c r="K309" s="22" cm="1">
        <f t="array" ref="K309">stringtoft(J309)</f>
        <v>64</v>
      </c>
      <c r="L309" s="8">
        <v>9</v>
      </c>
      <c r="M309" s="68">
        <f t="shared" si="9"/>
        <v>9</v>
      </c>
      <c r="N309" s="22"/>
      <c r="O309" s="22"/>
      <c r="P309" s="22"/>
      <c r="Q309" s="23"/>
    </row>
    <row r="310" spans="2:17" x14ac:dyDescent="0.25">
      <c r="B310" s="7" t="s">
        <v>113</v>
      </c>
      <c r="C310" s="85"/>
      <c r="D310" s="8" t="s">
        <v>31</v>
      </c>
      <c r="E310" s="42">
        <v>1</v>
      </c>
      <c r="F310" s="88" t="s">
        <v>163</v>
      </c>
      <c r="G310" s="8" t="s">
        <v>11</v>
      </c>
      <c r="H310" s="8">
        <v>2</v>
      </c>
      <c r="I310" s="8" t="s">
        <v>55</v>
      </c>
      <c r="J310" s="8" t="s">
        <v>116</v>
      </c>
      <c r="K310" s="22" cm="1">
        <f t="array" ref="K310">stringtoft(J310)</f>
        <v>132</v>
      </c>
      <c r="L310" s="8">
        <v>5</v>
      </c>
      <c r="M310" s="68">
        <f t="shared" si="9"/>
        <v>5</v>
      </c>
      <c r="N310" s="22"/>
      <c r="O310" s="22"/>
      <c r="P310" s="22"/>
      <c r="Q310" s="23"/>
    </row>
    <row r="311" spans="2:17" x14ac:dyDescent="0.25">
      <c r="B311" s="7"/>
      <c r="C311" s="85"/>
      <c r="D311" s="8" t="s">
        <v>31</v>
      </c>
      <c r="E311" s="42" t="s">
        <v>262</v>
      </c>
      <c r="F311" s="88" t="s">
        <v>161</v>
      </c>
      <c r="G311" s="8" t="s">
        <v>11</v>
      </c>
      <c r="H311" s="8">
        <v>2</v>
      </c>
      <c r="I311" s="8" t="s">
        <v>55</v>
      </c>
      <c r="J311" s="8" t="s">
        <v>44</v>
      </c>
      <c r="K311" s="22" cm="1">
        <f t="array" ref="K311">stringtoft(J311)</f>
        <v>130</v>
      </c>
      <c r="L311" s="8">
        <v>5</v>
      </c>
      <c r="M311" s="68">
        <f t="shared" si="9"/>
        <v>15</v>
      </c>
      <c r="N311" s="22"/>
      <c r="O311" s="22"/>
      <c r="P311" s="22"/>
      <c r="Q311" s="23"/>
    </row>
    <row r="312" spans="2:17" x14ac:dyDescent="0.25">
      <c r="B312" s="7"/>
      <c r="C312" s="85"/>
      <c r="D312" s="8" t="s">
        <v>31</v>
      </c>
      <c r="E312" s="42">
        <v>5</v>
      </c>
      <c r="F312" s="88" t="s">
        <v>163</v>
      </c>
      <c r="G312" s="8" t="s">
        <v>11</v>
      </c>
      <c r="H312" s="8">
        <v>2</v>
      </c>
      <c r="I312" s="8" t="s">
        <v>55</v>
      </c>
      <c r="J312" s="8" t="s">
        <v>46</v>
      </c>
      <c r="K312" s="22" cm="1">
        <f t="array" ref="K312">stringtoft(J312)</f>
        <v>125</v>
      </c>
      <c r="L312" s="8">
        <v>5</v>
      </c>
      <c r="M312" s="68">
        <f t="shared" si="9"/>
        <v>5</v>
      </c>
      <c r="N312" s="22"/>
      <c r="O312" s="22"/>
      <c r="P312" s="22"/>
      <c r="Q312" s="23"/>
    </row>
    <row r="313" spans="2:17" x14ac:dyDescent="0.25">
      <c r="B313" s="7"/>
      <c r="C313" s="85"/>
      <c r="D313" s="8" t="s">
        <v>31</v>
      </c>
      <c r="E313" s="42">
        <v>6</v>
      </c>
      <c r="F313" s="88" t="s">
        <v>163</v>
      </c>
      <c r="G313" s="8" t="s">
        <v>22</v>
      </c>
      <c r="H313" s="8">
        <v>1</v>
      </c>
      <c r="I313" s="8" t="s">
        <v>89</v>
      </c>
      <c r="J313" s="8" t="s">
        <v>117</v>
      </c>
      <c r="K313" s="22" cm="1">
        <f t="array" ref="K313">stringtoft(J313)</f>
        <v>175</v>
      </c>
      <c r="L313" s="8">
        <v>5</v>
      </c>
      <c r="M313" s="68">
        <f t="shared" si="9"/>
        <v>5</v>
      </c>
      <c r="N313" s="22"/>
      <c r="O313" s="22"/>
      <c r="P313" s="22"/>
      <c r="Q313" s="23"/>
    </row>
    <row r="314" spans="2:17" x14ac:dyDescent="0.25">
      <c r="B314" s="7"/>
      <c r="C314" s="85"/>
      <c r="D314" s="8" t="s">
        <v>31</v>
      </c>
      <c r="E314" s="42">
        <v>7</v>
      </c>
      <c r="F314" s="88" t="s">
        <v>163</v>
      </c>
      <c r="G314" s="8" t="s">
        <v>11</v>
      </c>
      <c r="H314" s="8">
        <v>2</v>
      </c>
      <c r="I314" s="8" t="s">
        <v>55</v>
      </c>
      <c r="J314" s="8" t="s">
        <v>118</v>
      </c>
      <c r="K314" s="22" cm="1">
        <f t="array" ref="K314">stringtoft(J314)</f>
        <v>136.46875</v>
      </c>
      <c r="L314" s="8">
        <v>5</v>
      </c>
      <c r="M314" s="68">
        <f t="shared" si="9"/>
        <v>5</v>
      </c>
      <c r="N314" s="8"/>
      <c r="O314" s="8"/>
      <c r="P314" s="8"/>
      <c r="Q314" s="9"/>
    </row>
    <row r="315" spans="2:17" x14ac:dyDescent="0.25">
      <c r="B315" s="7" t="s">
        <v>113</v>
      </c>
      <c r="C315" s="85"/>
      <c r="D315" s="8" t="s">
        <v>67</v>
      </c>
      <c r="E315" s="42">
        <v>1</v>
      </c>
      <c r="F315" s="88" t="s">
        <v>163</v>
      </c>
      <c r="G315" s="8" t="s">
        <v>11</v>
      </c>
      <c r="H315" s="8">
        <v>2</v>
      </c>
      <c r="I315" s="8" t="s">
        <v>55</v>
      </c>
      <c r="J315" s="8" t="s">
        <v>116</v>
      </c>
      <c r="K315" s="22" cm="1">
        <f t="array" ref="K315">stringtoft(J315)</f>
        <v>132</v>
      </c>
      <c r="L315" s="8">
        <v>5</v>
      </c>
      <c r="M315" s="68">
        <f t="shared" si="9"/>
        <v>5</v>
      </c>
      <c r="N315" s="8"/>
      <c r="O315" s="8"/>
      <c r="P315" s="8"/>
      <c r="Q315" s="9"/>
    </row>
    <row r="316" spans="2:17" x14ac:dyDescent="0.25">
      <c r="B316" s="7"/>
      <c r="C316" s="85"/>
      <c r="D316" s="8" t="s">
        <v>67</v>
      </c>
      <c r="E316" s="42" t="s">
        <v>262</v>
      </c>
      <c r="F316" s="88" t="s">
        <v>161</v>
      </c>
      <c r="G316" s="8" t="s">
        <v>11</v>
      </c>
      <c r="H316" s="8">
        <v>2</v>
      </c>
      <c r="I316" s="8" t="s">
        <v>55</v>
      </c>
      <c r="J316" s="8" t="s">
        <v>44</v>
      </c>
      <c r="K316" s="22" cm="1">
        <f t="array" ref="K316">stringtoft(J316)</f>
        <v>130</v>
      </c>
      <c r="L316" s="8">
        <v>5</v>
      </c>
      <c r="M316" s="68">
        <f t="shared" si="9"/>
        <v>15</v>
      </c>
      <c r="N316" s="8"/>
      <c r="O316" s="8"/>
      <c r="P316" s="8"/>
      <c r="Q316" s="9"/>
    </row>
    <row r="317" spans="2:17" x14ac:dyDescent="0.25">
      <c r="B317" s="7"/>
      <c r="C317" s="85"/>
      <c r="D317" s="8" t="s">
        <v>67</v>
      </c>
      <c r="E317" s="42">
        <v>5</v>
      </c>
      <c r="F317" s="88" t="s">
        <v>163</v>
      </c>
      <c r="G317" s="8" t="s">
        <v>11</v>
      </c>
      <c r="H317" s="8">
        <v>2</v>
      </c>
      <c r="I317" s="8" t="s">
        <v>55</v>
      </c>
      <c r="J317" s="8" t="s">
        <v>119</v>
      </c>
      <c r="K317" s="22" cm="1">
        <f t="array" ref="K317">stringtoft(J317)</f>
        <v>77.708333333333329</v>
      </c>
      <c r="L317" s="8">
        <v>5</v>
      </c>
      <c r="M317" s="68">
        <f t="shared" si="9"/>
        <v>5</v>
      </c>
      <c r="N317" s="8"/>
      <c r="O317" s="8"/>
      <c r="P317" s="8"/>
      <c r="Q317" s="9"/>
    </row>
    <row r="318" spans="2:17" x14ac:dyDescent="0.25">
      <c r="B318" s="7"/>
      <c r="C318" s="85"/>
      <c r="D318" s="8" t="s">
        <v>67</v>
      </c>
      <c r="E318" s="42">
        <v>6</v>
      </c>
      <c r="F318" s="88" t="s">
        <v>163</v>
      </c>
      <c r="G318" s="8" t="s">
        <v>22</v>
      </c>
      <c r="H318" s="8">
        <v>1</v>
      </c>
      <c r="I318" s="8" t="s">
        <v>89</v>
      </c>
      <c r="J318" s="8" t="s">
        <v>117</v>
      </c>
      <c r="K318" s="22" cm="1">
        <f t="array" ref="K318">stringtoft(J318)</f>
        <v>175</v>
      </c>
      <c r="L318" s="8">
        <v>5</v>
      </c>
      <c r="M318" s="68">
        <f t="shared" si="9"/>
        <v>5</v>
      </c>
      <c r="N318" s="8"/>
      <c r="O318" s="8"/>
      <c r="P318" s="8"/>
      <c r="Q318" s="9"/>
    </row>
    <row r="319" spans="2:17" x14ac:dyDescent="0.25">
      <c r="B319" s="7"/>
      <c r="C319" s="85"/>
      <c r="D319" s="8" t="s">
        <v>67</v>
      </c>
      <c r="E319" s="42">
        <v>7</v>
      </c>
      <c r="F319" s="88" t="s">
        <v>163</v>
      </c>
      <c r="G319" s="8" t="s">
        <v>11</v>
      </c>
      <c r="H319" s="8">
        <v>2</v>
      </c>
      <c r="I319" s="8" t="s">
        <v>55</v>
      </c>
      <c r="J319" s="8" t="s">
        <v>118</v>
      </c>
      <c r="K319" s="22" cm="1">
        <f t="array" ref="K319">stringtoft(J319)</f>
        <v>136.46875</v>
      </c>
      <c r="L319" s="8">
        <v>5</v>
      </c>
      <c r="M319" s="68">
        <f t="shared" si="9"/>
        <v>5</v>
      </c>
      <c r="N319" s="8"/>
      <c r="O319" s="8"/>
      <c r="P319" s="8"/>
      <c r="Q319" s="9"/>
    </row>
    <row r="320" spans="2:17" x14ac:dyDescent="0.25">
      <c r="B320" s="7" t="s">
        <v>113</v>
      </c>
      <c r="C320" s="85"/>
      <c r="D320" s="8" t="s">
        <v>71</v>
      </c>
      <c r="E320" s="42">
        <v>1</v>
      </c>
      <c r="F320" s="88" t="s">
        <v>163</v>
      </c>
      <c r="G320" s="8" t="s">
        <v>11</v>
      </c>
      <c r="H320" s="8">
        <v>3</v>
      </c>
      <c r="I320" s="8" t="s">
        <v>26</v>
      </c>
      <c r="J320" s="8" t="s">
        <v>120</v>
      </c>
      <c r="K320" s="22" cm="1">
        <f t="array" ref="K320">stringtoft(J320)</f>
        <v>44.75</v>
      </c>
      <c r="L320" s="8">
        <v>6</v>
      </c>
      <c r="M320" s="68">
        <f t="shared" si="9"/>
        <v>6</v>
      </c>
      <c r="N320" s="8"/>
      <c r="O320" s="8"/>
      <c r="P320" s="8"/>
      <c r="Q320" s="9"/>
    </row>
    <row r="321" spans="2:17" x14ac:dyDescent="0.25">
      <c r="B321" s="7"/>
      <c r="C321" s="85"/>
      <c r="D321" s="8" t="s">
        <v>71</v>
      </c>
      <c r="E321" s="42">
        <v>2</v>
      </c>
      <c r="F321" s="88" t="s">
        <v>163</v>
      </c>
      <c r="G321" s="8" t="s">
        <v>11</v>
      </c>
      <c r="H321" s="8">
        <v>3</v>
      </c>
      <c r="I321" s="8" t="s">
        <v>26</v>
      </c>
      <c r="J321" s="8" t="s">
        <v>121</v>
      </c>
      <c r="K321" s="22" cm="1">
        <f t="array" ref="K321">stringtoft(J321)</f>
        <v>93.583333333333329</v>
      </c>
      <c r="L321" s="8">
        <v>6</v>
      </c>
      <c r="M321" s="68">
        <f t="shared" si="9"/>
        <v>6</v>
      </c>
      <c r="N321" s="8"/>
      <c r="O321" s="8"/>
      <c r="P321" s="8"/>
      <c r="Q321" s="9"/>
    </row>
    <row r="322" spans="2:17" x14ac:dyDescent="0.25">
      <c r="B322" s="7"/>
      <c r="C322" s="85"/>
      <c r="D322" s="8" t="s">
        <v>71</v>
      </c>
      <c r="E322" s="42">
        <v>3</v>
      </c>
      <c r="F322" s="88" t="s">
        <v>163</v>
      </c>
      <c r="G322" s="8" t="s">
        <v>11</v>
      </c>
      <c r="H322" s="8">
        <v>3</v>
      </c>
      <c r="I322" s="8" t="s">
        <v>26</v>
      </c>
      <c r="J322" s="8" t="s">
        <v>121</v>
      </c>
      <c r="K322" s="22" cm="1">
        <f t="array" ref="K322">stringtoft(J322)</f>
        <v>93.583333333333329</v>
      </c>
      <c r="L322" s="8">
        <v>6</v>
      </c>
      <c r="M322" s="68">
        <f t="shared" si="9"/>
        <v>6</v>
      </c>
      <c r="N322" s="8"/>
      <c r="O322" s="8"/>
      <c r="P322" s="8"/>
      <c r="Q322" s="9"/>
    </row>
    <row r="323" spans="2:17" x14ac:dyDescent="0.25">
      <c r="B323" s="7"/>
      <c r="C323" s="85"/>
      <c r="D323" s="8" t="s">
        <v>71</v>
      </c>
      <c r="E323" s="42">
        <v>4</v>
      </c>
      <c r="F323" s="88" t="s">
        <v>163</v>
      </c>
      <c r="G323" s="8" t="s">
        <v>11</v>
      </c>
      <c r="H323" s="8">
        <v>3</v>
      </c>
      <c r="I323" s="8" t="s">
        <v>26</v>
      </c>
      <c r="J323" s="8" t="s">
        <v>122</v>
      </c>
      <c r="K323" s="22" cm="1">
        <f t="array" ref="K323">stringtoft(J323)</f>
        <v>60.75</v>
      </c>
      <c r="L323" s="8">
        <v>6</v>
      </c>
      <c r="M323" s="68">
        <f t="shared" si="9"/>
        <v>6</v>
      </c>
      <c r="N323" s="8"/>
      <c r="O323" s="8"/>
      <c r="P323" s="8"/>
      <c r="Q323" s="9"/>
    </row>
    <row r="324" spans="2:17" x14ac:dyDescent="0.25">
      <c r="B324" s="7" t="s">
        <v>94</v>
      </c>
      <c r="C324" s="85" t="s">
        <v>652</v>
      </c>
      <c r="D324" s="8" t="s">
        <v>95</v>
      </c>
      <c r="E324" s="42">
        <v>1</v>
      </c>
      <c r="F324" s="88" t="s">
        <v>163</v>
      </c>
      <c r="G324" s="8" t="s">
        <v>11</v>
      </c>
      <c r="H324" s="8">
        <v>2</v>
      </c>
      <c r="I324" s="8" t="s">
        <v>55</v>
      </c>
      <c r="J324" s="8" t="s">
        <v>96</v>
      </c>
      <c r="K324" s="22" cm="1">
        <f t="array" ref="K324">stringtoft(J324)</f>
        <v>131.58333333333334</v>
      </c>
      <c r="L324" s="8">
        <v>5</v>
      </c>
      <c r="M324" s="68">
        <f t="shared" si="9"/>
        <v>5</v>
      </c>
      <c r="N324" s="8"/>
      <c r="O324" s="8"/>
      <c r="P324" s="8"/>
      <c r="Q324" s="9"/>
    </row>
    <row r="325" spans="2:17" x14ac:dyDescent="0.25">
      <c r="B325" s="7"/>
      <c r="C325" s="85"/>
      <c r="D325" s="8" t="s">
        <v>95</v>
      </c>
      <c r="E325" s="42" t="s">
        <v>158</v>
      </c>
      <c r="F325" s="88" t="s">
        <v>177</v>
      </c>
      <c r="G325" s="8" t="s">
        <v>11</v>
      </c>
      <c r="H325" s="8">
        <v>2</v>
      </c>
      <c r="I325" s="8" t="s">
        <v>55</v>
      </c>
      <c r="J325" s="8" t="s">
        <v>44</v>
      </c>
      <c r="K325" s="22" cm="1">
        <f t="array" ref="K325">stringtoft(J325)</f>
        <v>130</v>
      </c>
      <c r="L325" s="8">
        <v>5</v>
      </c>
      <c r="M325" s="68">
        <f t="shared" ref="M325:M388" si="10">L325*F325</f>
        <v>55</v>
      </c>
      <c r="N325" s="8"/>
      <c r="O325" s="8"/>
      <c r="P325" s="8"/>
      <c r="Q325" s="9"/>
    </row>
    <row r="326" spans="2:17" x14ac:dyDescent="0.25">
      <c r="B326" s="7"/>
      <c r="C326" s="85"/>
      <c r="D326" s="8" t="s">
        <v>95</v>
      </c>
      <c r="E326" s="42">
        <v>13</v>
      </c>
      <c r="F326" s="88" t="s">
        <v>163</v>
      </c>
      <c r="G326" s="8" t="s">
        <v>11</v>
      </c>
      <c r="H326" s="8">
        <v>2</v>
      </c>
      <c r="I326" s="8" t="s">
        <v>55</v>
      </c>
      <c r="J326" s="8" t="s">
        <v>96</v>
      </c>
      <c r="K326" s="22" cm="1">
        <f t="array" ref="K326">stringtoft(J326)</f>
        <v>131.58333333333334</v>
      </c>
      <c r="L326" s="8">
        <v>5</v>
      </c>
      <c r="M326" s="68">
        <f t="shared" si="10"/>
        <v>5</v>
      </c>
      <c r="N326" s="8"/>
      <c r="O326" s="8"/>
      <c r="P326" s="8"/>
      <c r="Q326" s="9"/>
    </row>
    <row r="327" spans="2:17" x14ac:dyDescent="0.25">
      <c r="B327" s="7" t="s">
        <v>94</v>
      </c>
      <c r="C327" s="85" t="s">
        <v>652</v>
      </c>
      <c r="D327" s="8" t="s">
        <v>55</v>
      </c>
      <c r="E327" s="42">
        <v>1</v>
      </c>
      <c r="F327" s="88" t="s">
        <v>163</v>
      </c>
      <c r="G327" s="8" t="s">
        <v>11</v>
      </c>
      <c r="H327" s="8">
        <v>2</v>
      </c>
      <c r="I327" s="8" t="s">
        <v>55</v>
      </c>
      <c r="J327" s="8" t="s">
        <v>96</v>
      </c>
      <c r="K327" s="22" cm="1">
        <f t="array" ref="K327">stringtoft(J327)</f>
        <v>131.58333333333334</v>
      </c>
      <c r="L327" s="8">
        <v>5</v>
      </c>
      <c r="M327" s="68">
        <f t="shared" si="10"/>
        <v>5</v>
      </c>
      <c r="N327" s="8"/>
      <c r="O327" s="8"/>
      <c r="P327" s="8"/>
      <c r="Q327" s="9"/>
    </row>
    <row r="328" spans="2:17" x14ac:dyDescent="0.25">
      <c r="B328" s="7"/>
      <c r="C328" s="85"/>
      <c r="D328" s="8" t="s">
        <v>55</v>
      </c>
      <c r="E328" s="42" t="s">
        <v>158</v>
      </c>
      <c r="F328" s="88" t="s">
        <v>177</v>
      </c>
      <c r="G328" s="8" t="s">
        <v>11</v>
      </c>
      <c r="H328" s="8">
        <v>2</v>
      </c>
      <c r="I328" s="8" t="s">
        <v>55</v>
      </c>
      <c r="J328" s="8" t="s">
        <v>44</v>
      </c>
      <c r="K328" s="22" cm="1">
        <f t="array" ref="K328">stringtoft(J328)</f>
        <v>130</v>
      </c>
      <c r="L328" s="8">
        <v>5</v>
      </c>
      <c r="M328" s="68">
        <f t="shared" si="10"/>
        <v>55</v>
      </c>
      <c r="N328" s="8"/>
      <c r="O328" s="8"/>
      <c r="P328" s="8"/>
      <c r="Q328" s="9"/>
    </row>
    <row r="329" spans="2:17" x14ac:dyDescent="0.25">
      <c r="B329" s="7"/>
      <c r="C329" s="85"/>
      <c r="D329" s="8" t="s">
        <v>55</v>
      </c>
      <c r="E329" s="42" t="s">
        <v>159</v>
      </c>
      <c r="F329" s="88" t="s">
        <v>163</v>
      </c>
      <c r="G329" s="8" t="s">
        <v>11</v>
      </c>
      <c r="H329" s="8">
        <v>2</v>
      </c>
      <c r="I329" s="8" t="s">
        <v>55</v>
      </c>
      <c r="J329" s="8" t="s">
        <v>96</v>
      </c>
      <c r="K329" s="22" cm="1">
        <f t="array" ref="K329">stringtoft(J329)</f>
        <v>131.58333333333334</v>
      </c>
      <c r="L329" s="8">
        <v>5</v>
      </c>
      <c r="M329" s="68">
        <f t="shared" si="10"/>
        <v>5</v>
      </c>
      <c r="N329" s="8"/>
      <c r="O329" s="8"/>
      <c r="P329" s="8"/>
      <c r="Q329" s="9"/>
    </row>
    <row r="330" spans="2:17" x14ac:dyDescent="0.25">
      <c r="B330" s="7" t="s">
        <v>94</v>
      </c>
      <c r="C330" s="85" t="s">
        <v>652</v>
      </c>
      <c r="D330" s="8" t="s">
        <v>97</v>
      </c>
      <c r="E330" s="42">
        <v>1</v>
      </c>
      <c r="F330" s="88" t="s">
        <v>163</v>
      </c>
      <c r="G330" s="8" t="s">
        <v>11</v>
      </c>
      <c r="H330" s="8">
        <v>3</v>
      </c>
      <c r="I330" s="8" t="s">
        <v>26</v>
      </c>
      <c r="J330" s="8" t="s">
        <v>98</v>
      </c>
      <c r="K330" s="22" cm="1">
        <f t="array" ref="K330">stringtoft(J330)</f>
        <v>101.83333333333333</v>
      </c>
      <c r="L330" s="8">
        <v>5</v>
      </c>
      <c r="M330" s="68">
        <f t="shared" si="10"/>
        <v>5</v>
      </c>
      <c r="N330" s="8"/>
      <c r="O330" s="8"/>
      <c r="P330" s="8"/>
      <c r="Q330" s="9"/>
    </row>
    <row r="331" spans="2:17" x14ac:dyDescent="0.25">
      <c r="B331" s="7"/>
      <c r="C331" s="85"/>
      <c r="D331" s="8" t="s">
        <v>97</v>
      </c>
      <c r="E331" s="42">
        <v>2</v>
      </c>
      <c r="F331" s="88" t="s">
        <v>163</v>
      </c>
      <c r="G331" s="8" t="s">
        <v>11</v>
      </c>
      <c r="H331" s="8">
        <v>3</v>
      </c>
      <c r="I331" s="8" t="s">
        <v>26</v>
      </c>
      <c r="J331" s="8" t="s">
        <v>36</v>
      </c>
      <c r="K331" s="22" cm="1">
        <f t="array" ref="K331">stringtoft(J331)</f>
        <v>100</v>
      </c>
      <c r="L331" s="8">
        <v>5</v>
      </c>
      <c r="M331" s="68">
        <f t="shared" si="10"/>
        <v>5</v>
      </c>
      <c r="N331" s="8"/>
      <c r="O331" s="8"/>
      <c r="P331" s="8"/>
      <c r="Q331" s="9"/>
    </row>
    <row r="332" spans="2:17" x14ac:dyDescent="0.25">
      <c r="B332" s="7"/>
      <c r="C332" s="85"/>
      <c r="D332" s="8" t="s">
        <v>97</v>
      </c>
      <c r="E332" s="42">
        <v>3</v>
      </c>
      <c r="F332" s="88" t="s">
        <v>163</v>
      </c>
      <c r="G332" s="8" t="s">
        <v>11</v>
      </c>
      <c r="H332" s="8">
        <v>2</v>
      </c>
      <c r="I332" s="8" t="s">
        <v>55</v>
      </c>
      <c r="J332" s="8" t="s">
        <v>87</v>
      </c>
      <c r="K332" s="22" cm="1">
        <f t="array" ref="K332">stringtoft(J332)</f>
        <v>120</v>
      </c>
      <c r="L332" s="8">
        <v>5</v>
      </c>
      <c r="M332" s="68">
        <f t="shared" si="10"/>
        <v>5</v>
      </c>
      <c r="N332" s="8"/>
      <c r="O332" s="8"/>
      <c r="P332" s="8"/>
      <c r="Q332" s="9"/>
    </row>
    <row r="333" spans="2:17" x14ac:dyDescent="0.25">
      <c r="B333" s="7"/>
      <c r="C333" s="85"/>
      <c r="D333" s="8" t="s">
        <v>97</v>
      </c>
      <c r="E333" s="42">
        <v>4</v>
      </c>
      <c r="F333" s="88" t="s">
        <v>163</v>
      </c>
      <c r="G333" s="8" t="s">
        <v>11</v>
      </c>
      <c r="H333" s="8">
        <v>2</v>
      </c>
      <c r="I333" s="8" t="s">
        <v>55</v>
      </c>
      <c r="J333" s="8" t="s">
        <v>87</v>
      </c>
      <c r="K333" s="22" cm="1">
        <f t="array" ref="K333">stringtoft(J333)</f>
        <v>120</v>
      </c>
      <c r="L333" s="8">
        <v>5</v>
      </c>
      <c r="M333" s="68">
        <f t="shared" si="10"/>
        <v>5</v>
      </c>
      <c r="N333" s="8"/>
      <c r="O333" s="8"/>
      <c r="P333" s="8"/>
      <c r="Q333" s="9"/>
    </row>
    <row r="334" spans="2:17" x14ac:dyDescent="0.25">
      <c r="B334" s="7"/>
      <c r="C334" s="85"/>
      <c r="D334" s="8" t="s">
        <v>97</v>
      </c>
      <c r="E334" s="42">
        <v>5</v>
      </c>
      <c r="F334" s="88" t="s">
        <v>163</v>
      </c>
      <c r="G334" s="8" t="s">
        <v>11</v>
      </c>
      <c r="H334" s="8">
        <v>2</v>
      </c>
      <c r="I334" s="8" t="s">
        <v>55</v>
      </c>
      <c r="J334" s="8" t="s">
        <v>99</v>
      </c>
      <c r="K334" s="22" cm="1">
        <f t="array" ref="K334">stringtoft(J334)</f>
        <v>121.83333333333333</v>
      </c>
      <c r="L334" s="8">
        <v>5</v>
      </c>
      <c r="M334" s="68">
        <f t="shared" si="10"/>
        <v>5</v>
      </c>
      <c r="N334" s="8"/>
      <c r="O334" s="8"/>
      <c r="P334" s="8"/>
      <c r="Q334" s="9"/>
    </row>
    <row r="335" spans="2:17" x14ac:dyDescent="0.25">
      <c r="B335" s="7" t="s">
        <v>94</v>
      </c>
      <c r="C335" s="85" t="s">
        <v>652</v>
      </c>
      <c r="D335" s="8" t="s">
        <v>100</v>
      </c>
      <c r="E335" s="42">
        <v>1</v>
      </c>
      <c r="F335" s="88" t="s">
        <v>163</v>
      </c>
      <c r="G335" s="8" t="s">
        <v>11</v>
      </c>
      <c r="H335" s="8">
        <v>3</v>
      </c>
      <c r="I335" s="8" t="s">
        <v>26</v>
      </c>
      <c r="J335" s="8" t="s">
        <v>98</v>
      </c>
      <c r="K335" s="22" cm="1">
        <f t="array" ref="K335">stringtoft(J335)</f>
        <v>101.83333333333333</v>
      </c>
      <c r="L335" s="8">
        <v>5</v>
      </c>
      <c r="M335" s="68">
        <f t="shared" si="10"/>
        <v>5</v>
      </c>
      <c r="N335" s="8"/>
      <c r="O335" s="8"/>
      <c r="P335" s="8"/>
      <c r="Q335" s="9"/>
    </row>
    <row r="336" spans="2:17" x14ac:dyDescent="0.25">
      <c r="B336" s="7"/>
      <c r="C336" s="85"/>
      <c r="D336" s="8" t="s">
        <v>100</v>
      </c>
      <c r="E336" s="42">
        <v>2</v>
      </c>
      <c r="F336" s="88" t="s">
        <v>163</v>
      </c>
      <c r="G336" s="8" t="s">
        <v>11</v>
      </c>
      <c r="H336" s="8">
        <v>3</v>
      </c>
      <c r="I336" s="8" t="s">
        <v>26</v>
      </c>
      <c r="J336" s="8" t="s">
        <v>36</v>
      </c>
      <c r="K336" s="22" cm="1">
        <f t="array" ref="K336">stringtoft(J336)</f>
        <v>100</v>
      </c>
      <c r="L336" s="8">
        <v>5</v>
      </c>
      <c r="M336" s="68">
        <f t="shared" si="10"/>
        <v>5</v>
      </c>
      <c r="N336" s="8"/>
      <c r="O336" s="8"/>
      <c r="P336" s="8"/>
      <c r="Q336" s="9"/>
    </row>
    <row r="337" spans="2:17" x14ac:dyDescent="0.25">
      <c r="B337" s="7"/>
      <c r="C337" s="85"/>
      <c r="D337" s="8" t="s">
        <v>100</v>
      </c>
      <c r="E337" s="42">
        <v>3</v>
      </c>
      <c r="F337" s="88" t="s">
        <v>163</v>
      </c>
      <c r="G337" s="8" t="s">
        <v>11</v>
      </c>
      <c r="H337" s="8">
        <v>2</v>
      </c>
      <c r="I337" s="8" t="s">
        <v>55</v>
      </c>
      <c r="J337" s="8" t="s">
        <v>87</v>
      </c>
      <c r="K337" s="22" cm="1">
        <f t="array" ref="K337">stringtoft(J337)</f>
        <v>120</v>
      </c>
      <c r="L337" s="8">
        <v>5</v>
      </c>
      <c r="M337" s="68">
        <f t="shared" si="10"/>
        <v>5</v>
      </c>
      <c r="N337" s="8"/>
      <c r="O337" s="8"/>
      <c r="P337" s="8"/>
      <c r="Q337" s="9"/>
    </row>
    <row r="338" spans="2:17" x14ac:dyDescent="0.25">
      <c r="B338" s="7"/>
      <c r="C338" s="85"/>
      <c r="D338" s="8" t="s">
        <v>100</v>
      </c>
      <c r="E338" s="42">
        <v>4</v>
      </c>
      <c r="F338" s="88" t="s">
        <v>163</v>
      </c>
      <c r="G338" s="8" t="s">
        <v>11</v>
      </c>
      <c r="H338" s="8">
        <v>2</v>
      </c>
      <c r="I338" s="8" t="s">
        <v>55</v>
      </c>
      <c r="J338" s="8" t="s">
        <v>87</v>
      </c>
      <c r="K338" s="22" cm="1">
        <f t="array" ref="K338">stringtoft(J338)</f>
        <v>120</v>
      </c>
      <c r="L338" s="8">
        <v>5</v>
      </c>
      <c r="M338" s="68">
        <f t="shared" si="10"/>
        <v>5</v>
      </c>
      <c r="N338" s="8"/>
      <c r="O338" s="8"/>
      <c r="P338" s="8"/>
      <c r="Q338" s="9"/>
    </row>
    <row r="339" spans="2:17" x14ac:dyDescent="0.25">
      <c r="B339" s="7"/>
      <c r="C339" s="85"/>
      <c r="D339" s="8" t="s">
        <v>100</v>
      </c>
      <c r="E339" s="42">
        <v>5</v>
      </c>
      <c r="F339" s="88" t="s">
        <v>163</v>
      </c>
      <c r="G339" s="8" t="s">
        <v>11</v>
      </c>
      <c r="H339" s="8">
        <v>2</v>
      </c>
      <c r="I339" s="8" t="s">
        <v>55</v>
      </c>
      <c r="J339" s="8" t="s">
        <v>99</v>
      </c>
      <c r="K339" s="22" cm="1">
        <f t="array" ref="K339">stringtoft(J339)</f>
        <v>121.83333333333333</v>
      </c>
      <c r="L339" s="8">
        <v>5</v>
      </c>
      <c r="M339" s="68">
        <f t="shared" si="10"/>
        <v>5</v>
      </c>
      <c r="N339" s="8"/>
      <c r="O339" s="8"/>
      <c r="P339" s="8"/>
      <c r="Q339" s="9"/>
    </row>
    <row r="340" spans="2:17" x14ac:dyDescent="0.25">
      <c r="B340" s="7" t="s">
        <v>94</v>
      </c>
      <c r="C340" s="85" t="s">
        <v>671</v>
      </c>
      <c r="D340" s="8" t="s">
        <v>101</v>
      </c>
      <c r="E340" s="42">
        <v>1</v>
      </c>
      <c r="F340" s="88" t="s">
        <v>163</v>
      </c>
      <c r="G340" s="8" t="s">
        <v>11</v>
      </c>
      <c r="H340" s="8">
        <v>3</v>
      </c>
      <c r="I340" s="8" t="s">
        <v>26</v>
      </c>
      <c r="J340" s="8" t="s">
        <v>132</v>
      </c>
      <c r="K340" s="22" cm="1">
        <f t="array" ref="K340">stringtoft(J340)</f>
        <v>70.25</v>
      </c>
      <c r="L340" s="8">
        <v>5</v>
      </c>
      <c r="M340" s="68">
        <f t="shared" si="10"/>
        <v>5</v>
      </c>
      <c r="N340" s="8"/>
      <c r="O340" s="8"/>
      <c r="P340" s="8"/>
      <c r="Q340" s="9"/>
    </row>
    <row r="341" spans="2:17" x14ac:dyDescent="0.25">
      <c r="B341" s="7"/>
      <c r="C341" s="85"/>
      <c r="D341" s="8" t="s">
        <v>101</v>
      </c>
      <c r="E341" s="42">
        <v>2</v>
      </c>
      <c r="F341" s="88" t="s">
        <v>163</v>
      </c>
      <c r="G341" s="8" t="s">
        <v>11</v>
      </c>
      <c r="H341" s="8">
        <v>3</v>
      </c>
      <c r="I341" s="8" t="s">
        <v>26</v>
      </c>
      <c r="J341" s="8" t="s">
        <v>47</v>
      </c>
      <c r="K341" s="22" cm="1">
        <f t="array" ref="K341">stringtoft(J341)</f>
        <v>95</v>
      </c>
      <c r="L341" s="8">
        <v>5</v>
      </c>
      <c r="M341" s="68">
        <f t="shared" si="10"/>
        <v>5</v>
      </c>
      <c r="N341" s="8"/>
      <c r="O341" s="8"/>
      <c r="P341" s="8"/>
      <c r="Q341" s="9"/>
    </row>
    <row r="342" spans="2:17" x14ac:dyDescent="0.25">
      <c r="B342" s="7"/>
      <c r="C342" s="85"/>
      <c r="D342" s="8" t="s">
        <v>101</v>
      </c>
      <c r="E342" s="42">
        <v>3</v>
      </c>
      <c r="F342" s="88" t="s">
        <v>163</v>
      </c>
      <c r="G342" s="8" t="s">
        <v>11</v>
      </c>
      <c r="H342" s="8">
        <v>3</v>
      </c>
      <c r="I342" s="8" t="s">
        <v>26</v>
      </c>
      <c r="J342" s="8" t="s">
        <v>132</v>
      </c>
      <c r="K342" s="22" cm="1">
        <f t="array" ref="K342">stringtoft(J342)</f>
        <v>70.25</v>
      </c>
      <c r="L342" s="8">
        <v>5</v>
      </c>
      <c r="M342" s="68">
        <f t="shared" si="10"/>
        <v>5</v>
      </c>
      <c r="N342" s="8"/>
      <c r="O342" s="8"/>
      <c r="P342" s="8"/>
      <c r="Q342" s="9"/>
    </row>
    <row r="343" spans="2:17" x14ac:dyDescent="0.25">
      <c r="B343" s="7" t="s">
        <v>94</v>
      </c>
      <c r="C343" s="85" t="s">
        <v>671</v>
      </c>
      <c r="D343" s="8" t="s">
        <v>102</v>
      </c>
      <c r="E343" s="42">
        <v>1</v>
      </c>
      <c r="F343" s="88" t="s">
        <v>163</v>
      </c>
      <c r="G343" s="8" t="s">
        <v>11</v>
      </c>
      <c r="H343" s="8">
        <v>3</v>
      </c>
      <c r="I343" s="8" t="s">
        <v>26</v>
      </c>
      <c r="J343" s="8" t="s">
        <v>132</v>
      </c>
      <c r="K343" s="22" cm="1">
        <f t="array" ref="K343">stringtoft(J343)</f>
        <v>70.25</v>
      </c>
      <c r="L343" s="8">
        <v>5</v>
      </c>
      <c r="M343" s="68">
        <f t="shared" si="10"/>
        <v>5</v>
      </c>
      <c r="N343" s="8"/>
      <c r="O343" s="8"/>
      <c r="P343" s="8"/>
      <c r="Q343" s="9"/>
    </row>
    <row r="344" spans="2:17" x14ac:dyDescent="0.25">
      <c r="B344" s="7"/>
      <c r="C344" s="85"/>
      <c r="D344" s="8" t="s">
        <v>102</v>
      </c>
      <c r="E344" s="42">
        <v>2</v>
      </c>
      <c r="F344" s="88" t="s">
        <v>163</v>
      </c>
      <c r="G344" s="8" t="s">
        <v>11</v>
      </c>
      <c r="H344" s="8">
        <v>3</v>
      </c>
      <c r="I344" s="8" t="s">
        <v>26</v>
      </c>
      <c r="J344" s="8" t="s">
        <v>47</v>
      </c>
      <c r="K344" s="22" cm="1">
        <f t="array" ref="K344">stringtoft(J344)</f>
        <v>95</v>
      </c>
      <c r="L344" s="8">
        <v>5</v>
      </c>
      <c r="M344" s="68">
        <f t="shared" si="10"/>
        <v>5</v>
      </c>
      <c r="N344" s="8"/>
      <c r="O344" s="8"/>
      <c r="P344" s="8"/>
      <c r="Q344" s="9"/>
    </row>
    <row r="345" spans="2:17" x14ac:dyDescent="0.25">
      <c r="B345" s="7"/>
      <c r="C345" s="85"/>
      <c r="D345" s="8" t="s">
        <v>102</v>
      </c>
      <c r="E345" s="42">
        <v>3</v>
      </c>
      <c r="F345" s="88" t="s">
        <v>163</v>
      </c>
      <c r="G345" s="8" t="s">
        <v>11</v>
      </c>
      <c r="H345" s="8">
        <v>3</v>
      </c>
      <c r="I345" s="8" t="s">
        <v>26</v>
      </c>
      <c r="J345" s="8" t="s">
        <v>132</v>
      </c>
      <c r="K345" s="22" cm="1">
        <f t="array" ref="K345">stringtoft(J345)</f>
        <v>70.25</v>
      </c>
      <c r="L345" s="8">
        <v>5</v>
      </c>
      <c r="M345" s="68">
        <f t="shared" si="10"/>
        <v>5</v>
      </c>
      <c r="N345" s="8"/>
      <c r="O345" s="8"/>
      <c r="P345" s="8"/>
      <c r="Q345" s="9"/>
    </row>
    <row r="346" spans="2:17" x14ac:dyDescent="0.25">
      <c r="B346" s="7" t="s">
        <v>94</v>
      </c>
      <c r="C346" s="85"/>
      <c r="D346" s="8" t="s">
        <v>103</v>
      </c>
      <c r="E346" s="42">
        <v>1</v>
      </c>
      <c r="F346" s="88" t="s">
        <v>163</v>
      </c>
      <c r="G346" s="8" t="s">
        <v>11</v>
      </c>
      <c r="H346" s="8">
        <v>2</v>
      </c>
      <c r="I346" s="8" t="s">
        <v>55</v>
      </c>
      <c r="J346" s="8" t="s">
        <v>104</v>
      </c>
      <c r="K346" s="22" cm="1">
        <f t="array" ref="K346">stringtoft(J346)</f>
        <v>110.83333333333333</v>
      </c>
      <c r="L346" s="8">
        <v>4</v>
      </c>
      <c r="M346" s="68">
        <f t="shared" si="10"/>
        <v>4</v>
      </c>
      <c r="N346" s="8"/>
      <c r="O346" s="8"/>
      <c r="P346" s="8"/>
      <c r="Q346" s="9"/>
    </row>
    <row r="347" spans="2:17" x14ac:dyDescent="0.25">
      <c r="B347" s="7"/>
      <c r="C347" s="85"/>
      <c r="D347" s="8" t="s">
        <v>103</v>
      </c>
      <c r="E347" s="42">
        <v>2</v>
      </c>
      <c r="F347" s="88" t="s">
        <v>163</v>
      </c>
      <c r="G347" s="8" t="s">
        <v>11</v>
      </c>
      <c r="H347" s="8">
        <v>2</v>
      </c>
      <c r="I347" s="8" t="s">
        <v>55</v>
      </c>
      <c r="J347" s="8" t="s">
        <v>25</v>
      </c>
      <c r="K347" s="22" cm="1">
        <f t="array" ref="K347">stringtoft(J347)</f>
        <v>110</v>
      </c>
      <c r="L347" s="8">
        <v>4</v>
      </c>
      <c r="M347" s="68">
        <f t="shared" si="10"/>
        <v>4</v>
      </c>
      <c r="N347" s="8"/>
      <c r="O347" s="8"/>
      <c r="P347" s="8"/>
      <c r="Q347" s="9"/>
    </row>
    <row r="348" spans="2:17" x14ac:dyDescent="0.25">
      <c r="B348" s="7"/>
      <c r="C348" s="85"/>
      <c r="D348" s="8" t="s">
        <v>103</v>
      </c>
      <c r="E348" s="42">
        <v>3</v>
      </c>
      <c r="F348" s="88" t="s">
        <v>163</v>
      </c>
      <c r="G348" s="8" t="s">
        <v>11</v>
      </c>
      <c r="H348" s="8">
        <v>2</v>
      </c>
      <c r="I348" s="8" t="s">
        <v>55</v>
      </c>
      <c r="J348" s="8" t="s">
        <v>104</v>
      </c>
      <c r="K348" s="22" cm="1">
        <f t="array" ref="K348">stringtoft(J348)</f>
        <v>110.83333333333333</v>
      </c>
      <c r="L348" s="8">
        <v>4</v>
      </c>
      <c r="M348" s="68">
        <f t="shared" si="10"/>
        <v>4</v>
      </c>
      <c r="N348" s="8"/>
      <c r="O348" s="8"/>
      <c r="P348" s="8"/>
      <c r="Q348" s="9"/>
    </row>
    <row r="349" spans="2:17" x14ac:dyDescent="0.25">
      <c r="B349" s="7" t="s">
        <v>94</v>
      </c>
      <c r="C349" s="85"/>
      <c r="D349" s="8" t="s">
        <v>105</v>
      </c>
      <c r="E349" s="42">
        <v>1</v>
      </c>
      <c r="F349" s="88" t="s">
        <v>163</v>
      </c>
      <c r="G349" s="8" t="s">
        <v>11</v>
      </c>
      <c r="H349" s="8">
        <v>3</v>
      </c>
      <c r="I349" s="8" t="s">
        <v>26</v>
      </c>
      <c r="J349" s="8" t="s">
        <v>106</v>
      </c>
      <c r="K349" s="22" cm="1">
        <f t="array" ref="K349">stringtoft(J349)</f>
        <v>80.869791666666671</v>
      </c>
      <c r="L349" s="8">
        <v>5</v>
      </c>
      <c r="M349" s="68">
        <f t="shared" si="10"/>
        <v>5</v>
      </c>
      <c r="N349" s="8"/>
      <c r="O349" s="8"/>
      <c r="P349" s="8"/>
      <c r="Q349" s="9"/>
    </row>
    <row r="350" spans="2:17" x14ac:dyDescent="0.25">
      <c r="B350" s="7"/>
      <c r="C350" s="85"/>
      <c r="D350" s="8" t="s">
        <v>105</v>
      </c>
      <c r="E350" s="42">
        <v>2</v>
      </c>
      <c r="F350" s="88" t="s">
        <v>163</v>
      </c>
      <c r="G350" s="8" t="s">
        <v>11</v>
      </c>
      <c r="H350" s="8">
        <v>3</v>
      </c>
      <c r="I350" s="8" t="s">
        <v>26</v>
      </c>
      <c r="J350" s="8" t="s">
        <v>20</v>
      </c>
      <c r="K350" s="22" cm="1">
        <f t="array" ref="K350">stringtoft(J350)</f>
        <v>80</v>
      </c>
      <c r="L350" s="8">
        <v>5</v>
      </c>
      <c r="M350" s="68">
        <f t="shared" si="10"/>
        <v>5</v>
      </c>
      <c r="N350" s="8"/>
      <c r="O350" s="8"/>
      <c r="P350" s="8"/>
      <c r="Q350" s="9"/>
    </row>
    <row r="351" spans="2:17" x14ac:dyDescent="0.25">
      <c r="B351" s="7"/>
      <c r="C351" s="85"/>
      <c r="D351" s="8" t="s">
        <v>105</v>
      </c>
      <c r="E351" s="42">
        <v>3</v>
      </c>
      <c r="F351" s="88" t="s">
        <v>163</v>
      </c>
      <c r="G351" s="8" t="s">
        <v>11</v>
      </c>
      <c r="H351" s="8">
        <v>3</v>
      </c>
      <c r="I351" s="8" t="s">
        <v>26</v>
      </c>
      <c r="J351" s="8" t="s">
        <v>107</v>
      </c>
      <c r="K351" s="22" cm="1">
        <f t="array" ref="K351">stringtoft(J351)</f>
        <v>81.197916666666671</v>
      </c>
      <c r="L351" s="8">
        <v>5</v>
      </c>
      <c r="M351" s="68">
        <f t="shared" si="10"/>
        <v>5</v>
      </c>
      <c r="N351" s="8"/>
      <c r="O351" s="8"/>
      <c r="P351" s="8"/>
      <c r="Q351" s="9"/>
    </row>
    <row r="352" spans="2:17" x14ac:dyDescent="0.25">
      <c r="B352" s="7" t="s">
        <v>94</v>
      </c>
      <c r="C352" s="85"/>
      <c r="D352" s="8" t="s">
        <v>108</v>
      </c>
      <c r="E352" s="42">
        <v>1</v>
      </c>
      <c r="F352" s="88" t="s">
        <v>163</v>
      </c>
      <c r="G352" s="8" t="s">
        <v>11</v>
      </c>
      <c r="H352" s="8">
        <v>3</v>
      </c>
      <c r="I352" s="8" t="s">
        <v>26</v>
      </c>
      <c r="J352" s="8" t="s">
        <v>106</v>
      </c>
      <c r="K352" s="22" cm="1">
        <f t="array" ref="K352">stringtoft(J352)</f>
        <v>80.869791666666671</v>
      </c>
      <c r="L352" s="8">
        <v>5</v>
      </c>
      <c r="M352" s="68">
        <f t="shared" si="10"/>
        <v>5</v>
      </c>
      <c r="N352" s="8"/>
      <c r="O352" s="8"/>
      <c r="P352" s="8"/>
      <c r="Q352" s="9"/>
    </row>
    <row r="353" spans="2:17" x14ac:dyDescent="0.25">
      <c r="B353" s="7"/>
      <c r="C353" s="85"/>
      <c r="D353" s="8" t="s">
        <v>108</v>
      </c>
      <c r="E353" s="42">
        <v>2</v>
      </c>
      <c r="F353" s="88" t="s">
        <v>163</v>
      </c>
      <c r="G353" s="8" t="s">
        <v>11</v>
      </c>
      <c r="H353" s="8">
        <v>3</v>
      </c>
      <c r="I353" s="8" t="s">
        <v>26</v>
      </c>
      <c r="J353" s="8" t="s">
        <v>20</v>
      </c>
      <c r="K353" s="22" cm="1">
        <f t="array" ref="K353">stringtoft(J353)</f>
        <v>80</v>
      </c>
      <c r="L353" s="8">
        <v>5</v>
      </c>
      <c r="M353" s="68">
        <f t="shared" si="10"/>
        <v>5</v>
      </c>
      <c r="N353" s="8"/>
      <c r="O353" s="8"/>
      <c r="P353" s="8"/>
      <c r="Q353" s="9"/>
    </row>
    <row r="354" spans="2:17" x14ac:dyDescent="0.25">
      <c r="B354" s="7"/>
      <c r="C354" s="85"/>
      <c r="D354" s="8" t="s">
        <v>108</v>
      </c>
      <c r="E354" s="42">
        <v>3</v>
      </c>
      <c r="F354" s="88" t="s">
        <v>163</v>
      </c>
      <c r="G354" s="8" t="s">
        <v>11</v>
      </c>
      <c r="H354" s="8">
        <v>3</v>
      </c>
      <c r="I354" s="8" t="s">
        <v>26</v>
      </c>
      <c r="J354" s="8" t="s">
        <v>107</v>
      </c>
      <c r="K354" s="22" cm="1">
        <f t="array" ref="K354">stringtoft(J354)</f>
        <v>81.197916666666671</v>
      </c>
      <c r="L354" s="8">
        <v>5</v>
      </c>
      <c r="M354" s="68">
        <f t="shared" si="10"/>
        <v>5</v>
      </c>
      <c r="N354" s="8"/>
      <c r="O354" s="8"/>
      <c r="P354" s="8"/>
      <c r="Q354" s="9"/>
    </row>
    <row r="355" spans="2:17" x14ac:dyDescent="0.25">
      <c r="B355" s="7" t="s">
        <v>94</v>
      </c>
      <c r="C355" s="85"/>
      <c r="D355" s="8" t="s">
        <v>109</v>
      </c>
      <c r="E355" s="42">
        <v>1</v>
      </c>
      <c r="F355" s="88" t="s">
        <v>163</v>
      </c>
      <c r="G355" s="8" t="s">
        <v>11</v>
      </c>
      <c r="H355" s="8">
        <v>3</v>
      </c>
      <c r="I355" s="8" t="s">
        <v>26</v>
      </c>
      <c r="J355" s="8" t="s">
        <v>110</v>
      </c>
      <c r="K355" s="22" cm="1">
        <f t="array" ref="K355">stringtoft(J355)</f>
        <v>80.859375</v>
      </c>
      <c r="L355" s="8">
        <v>4</v>
      </c>
      <c r="M355" s="68">
        <f t="shared" si="10"/>
        <v>4</v>
      </c>
      <c r="N355" s="8"/>
      <c r="O355" s="8"/>
      <c r="P355" s="8"/>
      <c r="Q355" s="9"/>
    </row>
    <row r="356" spans="2:17" x14ac:dyDescent="0.25">
      <c r="B356" s="7"/>
      <c r="C356" s="85"/>
      <c r="D356" s="8" t="s">
        <v>109</v>
      </c>
      <c r="E356" s="42">
        <v>2</v>
      </c>
      <c r="F356" s="88" t="s">
        <v>163</v>
      </c>
      <c r="G356" s="8" t="s">
        <v>11</v>
      </c>
      <c r="H356" s="8">
        <v>3</v>
      </c>
      <c r="I356" s="8" t="s">
        <v>26</v>
      </c>
      <c r="J356" s="8" t="s">
        <v>20</v>
      </c>
      <c r="K356" s="22" cm="1">
        <f t="array" ref="K356">stringtoft(J356)</f>
        <v>80</v>
      </c>
      <c r="L356" s="8">
        <v>4</v>
      </c>
      <c r="M356" s="68">
        <f t="shared" si="10"/>
        <v>4</v>
      </c>
      <c r="N356" s="8"/>
      <c r="O356" s="8"/>
      <c r="P356" s="8"/>
      <c r="Q356" s="9"/>
    </row>
    <row r="357" spans="2:17" x14ac:dyDescent="0.25">
      <c r="B357" s="7"/>
      <c r="C357" s="85"/>
      <c r="D357" s="8" t="s">
        <v>109</v>
      </c>
      <c r="E357" s="42">
        <v>3</v>
      </c>
      <c r="F357" s="88" t="s">
        <v>163</v>
      </c>
      <c r="G357" s="8" t="s">
        <v>11</v>
      </c>
      <c r="H357" s="8">
        <v>3</v>
      </c>
      <c r="I357" s="8" t="s">
        <v>26</v>
      </c>
      <c r="J357" s="8" t="s">
        <v>110</v>
      </c>
      <c r="K357" s="22" cm="1">
        <f t="array" ref="K357">stringtoft(J357)</f>
        <v>80.859375</v>
      </c>
      <c r="L357" s="8">
        <v>4</v>
      </c>
      <c r="M357" s="68">
        <f t="shared" si="10"/>
        <v>4</v>
      </c>
      <c r="N357" s="8"/>
      <c r="O357" s="8"/>
      <c r="P357" s="8"/>
      <c r="Q357" s="9"/>
    </row>
    <row r="358" spans="2:17" x14ac:dyDescent="0.25">
      <c r="B358" s="7" t="s">
        <v>94</v>
      </c>
      <c r="C358" s="85"/>
      <c r="D358" s="8" t="s">
        <v>111</v>
      </c>
      <c r="E358" s="42">
        <v>1</v>
      </c>
      <c r="F358" s="88" t="s">
        <v>163</v>
      </c>
      <c r="G358" s="8" t="s">
        <v>11</v>
      </c>
      <c r="H358" s="8">
        <v>3</v>
      </c>
      <c r="I358" s="8" t="s">
        <v>26</v>
      </c>
      <c r="J358" s="8" t="s">
        <v>21</v>
      </c>
      <c r="K358" s="22" cm="1">
        <f t="array" ref="K358">stringtoft(J358)</f>
        <v>55</v>
      </c>
      <c r="L358" s="8">
        <v>6</v>
      </c>
      <c r="M358" s="68">
        <f t="shared" si="10"/>
        <v>6</v>
      </c>
      <c r="N358" s="8"/>
      <c r="O358" s="8"/>
      <c r="P358" s="8"/>
      <c r="Q358" s="9"/>
    </row>
    <row r="359" spans="2:17" x14ac:dyDescent="0.25">
      <c r="B359" s="7"/>
      <c r="C359" s="85"/>
      <c r="D359" s="8" t="s">
        <v>111</v>
      </c>
      <c r="E359" s="42">
        <v>2</v>
      </c>
      <c r="F359" s="88" t="s">
        <v>163</v>
      </c>
      <c r="G359" s="8" t="s">
        <v>11</v>
      </c>
      <c r="H359" s="8">
        <v>3</v>
      </c>
      <c r="I359" s="8" t="s">
        <v>26</v>
      </c>
      <c r="J359" s="8" t="s">
        <v>112</v>
      </c>
      <c r="K359" s="22" cm="1">
        <f t="array" ref="K359">stringtoft(J359)</f>
        <v>91</v>
      </c>
      <c r="L359" s="8">
        <v>6</v>
      </c>
      <c r="M359" s="68">
        <f t="shared" si="10"/>
        <v>6</v>
      </c>
      <c r="N359" s="8"/>
      <c r="O359" s="8"/>
      <c r="P359" s="8"/>
      <c r="Q359" s="9"/>
    </row>
    <row r="360" spans="2:17" x14ac:dyDescent="0.25">
      <c r="B360" s="7"/>
      <c r="C360" s="85"/>
      <c r="D360" s="8" t="s">
        <v>111</v>
      </c>
      <c r="E360" s="42">
        <v>3</v>
      </c>
      <c r="F360" s="88" t="s">
        <v>163</v>
      </c>
      <c r="G360" s="8" t="s">
        <v>11</v>
      </c>
      <c r="H360" s="8">
        <v>3</v>
      </c>
      <c r="I360" s="8" t="s">
        <v>26</v>
      </c>
      <c r="J360" s="8" t="s">
        <v>112</v>
      </c>
      <c r="K360" s="22" cm="1">
        <f t="array" ref="K360">stringtoft(J360)</f>
        <v>91</v>
      </c>
      <c r="L360" s="8">
        <v>6</v>
      </c>
      <c r="M360" s="68">
        <f t="shared" si="10"/>
        <v>6</v>
      </c>
      <c r="N360" s="8"/>
      <c r="O360" s="8"/>
      <c r="P360" s="8"/>
      <c r="Q360" s="9"/>
    </row>
    <row r="361" spans="2:17" x14ac:dyDescent="0.25">
      <c r="B361" s="7"/>
      <c r="C361" s="85"/>
      <c r="D361" s="8" t="s">
        <v>111</v>
      </c>
      <c r="E361" s="42">
        <v>4</v>
      </c>
      <c r="F361" s="88" t="s">
        <v>163</v>
      </c>
      <c r="G361" s="8" t="s">
        <v>11</v>
      </c>
      <c r="H361" s="8">
        <v>3</v>
      </c>
      <c r="I361" s="8" t="s">
        <v>26</v>
      </c>
      <c r="J361" s="8" t="s">
        <v>20</v>
      </c>
      <c r="K361" s="22" cm="1">
        <f t="array" ref="K361">stringtoft(J361)</f>
        <v>80</v>
      </c>
      <c r="L361" s="8">
        <v>6</v>
      </c>
      <c r="M361" s="68">
        <f t="shared" si="10"/>
        <v>6</v>
      </c>
      <c r="N361" s="8"/>
      <c r="O361" s="8"/>
      <c r="P361" s="8"/>
      <c r="Q361" s="9"/>
    </row>
    <row r="362" spans="2:17" x14ac:dyDescent="0.25">
      <c r="B362" s="7" t="s">
        <v>78</v>
      </c>
      <c r="C362" s="85"/>
      <c r="D362" s="8" t="s">
        <v>79</v>
      </c>
      <c r="E362" s="42">
        <v>1</v>
      </c>
      <c r="F362" s="88" t="s">
        <v>163</v>
      </c>
      <c r="G362" s="8" t="s">
        <v>11</v>
      </c>
      <c r="H362" s="8">
        <v>3</v>
      </c>
      <c r="I362" s="8" t="s">
        <v>26</v>
      </c>
      <c r="J362" s="8" t="s">
        <v>80</v>
      </c>
      <c r="K362" s="22" cm="1">
        <f t="array" ref="K362">stringtoft(J362)</f>
        <v>95.75</v>
      </c>
      <c r="L362" s="8">
        <v>5</v>
      </c>
      <c r="M362" s="68">
        <f t="shared" si="10"/>
        <v>5</v>
      </c>
      <c r="N362" s="8"/>
      <c r="O362" s="8"/>
      <c r="P362" s="8"/>
      <c r="Q362" s="9"/>
    </row>
    <row r="363" spans="2:17" x14ac:dyDescent="0.25">
      <c r="B363" s="7"/>
      <c r="C363" s="85"/>
      <c r="D363" s="8" t="s">
        <v>79</v>
      </c>
      <c r="E363" s="43" t="s">
        <v>266</v>
      </c>
      <c r="F363" s="88" t="s">
        <v>208</v>
      </c>
      <c r="G363" s="8" t="s">
        <v>11</v>
      </c>
      <c r="H363" s="8">
        <v>3</v>
      </c>
      <c r="I363" s="8" t="s">
        <v>26</v>
      </c>
      <c r="J363" s="8" t="s">
        <v>47</v>
      </c>
      <c r="K363" s="22" cm="1">
        <f t="array" ref="K363">stringtoft(J363)</f>
        <v>95</v>
      </c>
      <c r="L363" s="8">
        <v>5</v>
      </c>
      <c r="M363" s="68">
        <f t="shared" si="10"/>
        <v>30</v>
      </c>
      <c r="N363" s="8"/>
      <c r="O363" s="8"/>
      <c r="P363" s="8"/>
      <c r="Q363" s="9"/>
    </row>
    <row r="364" spans="2:17" x14ac:dyDescent="0.25">
      <c r="B364" s="7"/>
      <c r="C364" s="85"/>
      <c r="D364" s="8" t="s">
        <v>79</v>
      </c>
      <c r="E364" s="43">
        <v>8</v>
      </c>
      <c r="F364" s="88" t="s">
        <v>163</v>
      </c>
      <c r="G364" s="8" t="s">
        <v>11</v>
      </c>
      <c r="H364" s="8">
        <v>3</v>
      </c>
      <c r="I364" s="8" t="s">
        <v>26</v>
      </c>
      <c r="J364" s="8" t="s">
        <v>80</v>
      </c>
      <c r="K364" s="22" cm="1">
        <f t="array" ref="K364">stringtoft(J364)</f>
        <v>95.75</v>
      </c>
      <c r="L364" s="8">
        <v>5</v>
      </c>
      <c r="M364" s="68">
        <f t="shared" si="10"/>
        <v>5</v>
      </c>
      <c r="N364" s="8"/>
      <c r="O364" s="8"/>
      <c r="P364" s="8"/>
      <c r="Q364" s="9"/>
    </row>
    <row r="365" spans="2:17" x14ac:dyDescent="0.25">
      <c r="B365" s="7" t="s">
        <v>78</v>
      </c>
      <c r="C365" s="85"/>
      <c r="D365" s="8" t="s">
        <v>81</v>
      </c>
      <c r="E365" s="43">
        <v>1</v>
      </c>
      <c r="F365" s="88" t="s">
        <v>163</v>
      </c>
      <c r="G365" s="8" t="s">
        <v>11</v>
      </c>
      <c r="H365" s="8">
        <v>3</v>
      </c>
      <c r="I365" s="8" t="s">
        <v>26</v>
      </c>
      <c r="J365" s="8" t="s">
        <v>80</v>
      </c>
      <c r="K365" s="22" cm="1">
        <f t="array" ref="K365">stringtoft(J365)</f>
        <v>95.75</v>
      </c>
      <c r="L365" s="8">
        <v>5</v>
      </c>
      <c r="M365" s="68">
        <f t="shared" si="10"/>
        <v>5</v>
      </c>
      <c r="N365" s="8"/>
      <c r="O365" s="8"/>
      <c r="P365" s="8"/>
      <c r="Q365" s="9"/>
    </row>
    <row r="366" spans="2:17" x14ac:dyDescent="0.25">
      <c r="B366" s="7"/>
      <c r="C366" s="85"/>
      <c r="D366" s="8" t="s">
        <v>81</v>
      </c>
      <c r="E366" s="43" t="s">
        <v>266</v>
      </c>
      <c r="F366" s="88" t="s">
        <v>208</v>
      </c>
      <c r="G366" s="8" t="s">
        <v>11</v>
      </c>
      <c r="H366" s="8">
        <v>3</v>
      </c>
      <c r="I366" s="8" t="s">
        <v>26</v>
      </c>
      <c r="J366" s="8" t="s">
        <v>47</v>
      </c>
      <c r="K366" s="22" cm="1">
        <f t="array" ref="K366">stringtoft(J366)</f>
        <v>95</v>
      </c>
      <c r="L366" s="8">
        <v>5</v>
      </c>
      <c r="M366" s="68">
        <f t="shared" si="10"/>
        <v>30</v>
      </c>
      <c r="N366" s="8"/>
      <c r="O366" s="8"/>
      <c r="P366" s="8"/>
      <c r="Q366" s="9"/>
    </row>
    <row r="367" spans="2:17" x14ac:dyDescent="0.25">
      <c r="B367" s="7"/>
      <c r="C367" s="85"/>
      <c r="D367" s="8" t="s">
        <v>81</v>
      </c>
      <c r="E367" s="42">
        <v>8</v>
      </c>
      <c r="F367" s="88" t="s">
        <v>163</v>
      </c>
      <c r="G367" s="8" t="s">
        <v>11</v>
      </c>
      <c r="H367" s="8">
        <v>3</v>
      </c>
      <c r="I367" s="8" t="s">
        <v>26</v>
      </c>
      <c r="J367" s="8" t="s">
        <v>80</v>
      </c>
      <c r="K367" s="22" cm="1">
        <f t="array" ref="K367">stringtoft(J367)</f>
        <v>95.75</v>
      </c>
      <c r="L367" s="8">
        <v>5</v>
      </c>
      <c r="M367" s="68">
        <f t="shared" si="10"/>
        <v>5</v>
      </c>
      <c r="N367" s="8"/>
      <c r="O367" s="8"/>
      <c r="P367" s="8"/>
      <c r="Q367" s="9"/>
    </row>
    <row r="368" spans="2:17" x14ac:dyDescent="0.25">
      <c r="B368" s="7" t="s">
        <v>78</v>
      </c>
      <c r="C368" s="85" t="s">
        <v>668</v>
      </c>
      <c r="D368" s="8" t="s">
        <v>82</v>
      </c>
      <c r="E368" s="42">
        <v>1</v>
      </c>
      <c r="F368" s="88" t="s">
        <v>163</v>
      </c>
      <c r="G368" s="8" t="s">
        <v>11</v>
      </c>
      <c r="H368" s="8">
        <v>4</v>
      </c>
      <c r="I368" s="8" t="s">
        <v>14</v>
      </c>
      <c r="J368" s="8" t="s">
        <v>669</v>
      </c>
      <c r="K368" s="22" cm="1">
        <f t="array" ref="K368">stringtoft(J368)</f>
        <v>75.083333333333329</v>
      </c>
      <c r="L368" s="8">
        <v>4</v>
      </c>
      <c r="M368" s="68">
        <f t="shared" si="10"/>
        <v>4</v>
      </c>
      <c r="N368" s="8"/>
      <c r="O368" s="8"/>
      <c r="P368" s="8"/>
      <c r="Q368" s="9"/>
    </row>
    <row r="369" spans="2:17" x14ac:dyDescent="0.25">
      <c r="B369" s="7"/>
      <c r="C369" s="85"/>
      <c r="D369" s="8" t="s">
        <v>82</v>
      </c>
      <c r="E369" s="42">
        <v>2</v>
      </c>
      <c r="F369" s="88" t="s">
        <v>163</v>
      </c>
      <c r="G369" s="8" t="s">
        <v>11</v>
      </c>
      <c r="H369" s="8">
        <v>2</v>
      </c>
      <c r="I369" s="8" t="s">
        <v>16</v>
      </c>
      <c r="J369" s="8" t="s">
        <v>62</v>
      </c>
      <c r="K369" s="22" cm="1">
        <f t="array" ref="K369">stringtoft(J369)</f>
        <v>105</v>
      </c>
      <c r="L369" s="8">
        <v>4</v>
      </c>
      <c r="M369" s="68">
        <f t="shared" si="10"/>
        <v>4</v>
      </c>
      <c r="N369" s="8"/>
      <c r="O369" s="8"/>
      <c r="P369" s="8"/>
      <c r="Q369" s="9"/>
    </row>
    <row r="370" spans="2:17" x14ac:dyDescent="0.25">
      <c r="B370" s="7"/>
      <c r="C370" s="85"/>
      <c r="D370" s="8" t="s">
        <v>82</v>
      </c>
      <c r="E370" s="42">
        <v>3</v>
      </c>
      <c r="F370" s="88" t="s">
        <v>163</v>
      </c>
      <c r="G370" s="8" t="s">
        <v>11</v>
      </c>
      <c r="H370" s="8">
        <v>2</v>
      </c>
      <c r="I370" s="8" t="s">
        <v>16</v>
      </c>
      <c r="J370" s="8" t="s">
        <v>25</v>
      </c>
      <c r="K370" s="22" cm="1">
        <f t="array" ref="K370">stringtoft(J370)</f>
        <v>110</v>
      </c>
      <c r="L370" s="8">
        <v>4</v>
      </c>
      <c r="M370" s="68">
        <f t="shared" si="10"/>
        <v>4</v>
      </c>
      <c r="N370" s="8"/>
      <c r="O370" s="8"/>
      <c r="P370" s="8"/>
      <c r="Q370" s="9"/>
    </row>
    <row r="371" spans="2:17" x14ac:dyDescent="0.25">
      <c r="B371" s="7"/>
      <c r="C371" s="85"/>
      <c r="D371" s="8" t="s">
        <v>82</v>
      </c>
      <c r="E371" s="42">
        <v>4</v>
      </c>
      <c r="F371" s="88" t="s">
        <v>163</v>
      </c>
      <c r="G371" s="8" t="s">
        <v>11</v>
      </c>
      <c r="H371" s="8">
        <v>4</v>
      </c>
      <c r="I371" s="8" t="s">
        <v>14</v>
      </c>
      <c r="J371" s="8" t="s">
        <v>670</v>
      </c>
      <c r="K371" s="22" cm="1">
        <f t="array" ref="K371">stringtoft(J371)</f>
        <v>45.083333333333336</v>
      </c>
      <c r="L371" s="8">
        <v>4</v>
      </c>
      <c r="M371" s="68">
        <f t="shared" si="10"/>
        <v>4</v>
      </c>
      <c r="N371" s="8"/>
      <c r="O371" s="8"/>
      <c r="P371" s="8"/>
      <c r="Q371" s="9"/>
    </row>
    <row r="372" spans="2:17" x14ac:dyDescent="0.25">
      <c r="B372" s="7" t="s">
        <v>78</v>
      </c>
      <c r="C372" s="85"/>
      <c r="D372" s="8" t="s">
        <v>83</v>
      </c>
      <c r="E372" s="42">
        <v>1</v>
      </c>
      <c r="F372" s="88" t="s">
        <v>163</v>
      </c>
      <c r="G372" s="8" t="s">
        <v>11</v>
      </c>
      <c r="H372" s="8">
        <v>2</v>
      </c>
      <c r="I372" s="8" t="s">
        <v>55</v>
      </c>
      <c r="J372" s="8" t="s">
        <v>84</v>
      </c>
      <c r="K372" s="22" cm="1">
        <f t="array" ref="K372">stringtoft(J372)</f>
        <v>130.75</v>
      </c>
      <c r="L372" s="8">
        <v>4</v>
      </c>
      <c r="M372" s="68">
        <f t="shared" si="10"/>
        <v>4</v>
      </c>
      <c r="N372" s="8"/>
      <c r="O372" s="8"/>
      <c r="P372" s="8"/>
      <c r="Q372" s="9"/>
    </row>
    <row r="373" spans="2:17" x14ac:dyDescent="0.25">
      <c r="B373" s="7"/>
      <c r="C373" s="85"/>
      <c r="D373" s="8" t="s">
        <v>83</v>
      </c>
      <c r="E373" s="42" t="s">
        <v>259</v>
      </c>
      <c r="F373" s="88" t="s">
        <v>445</v>
      </c>
      <c r="G373" s="8" t="s">
        <v>11</v>
      </c>
      <c r="H373" s="8">
        <v>2</v>
      </c>
      <c r="I373" s="8" t="s">
        <v>55</v>
      </c>
      <c r="J373" s="8" t="s">
        <v>44</v>
      </c>
      <c r="K373" s="22" cm="1">
        <f t="array" ref="K373">stringtoft(J373)</f>
        <v>130</v>
      </c>
      <c r="L373" s="8">
        <v>4</v>
      </c>
      <c r="M373" s="68">
        <f t="shared" si="10"/>
        <v>20</v>
      </c>
      <c r="N373" s="8"/>
      <c r="O373" s="8"/>
      <c r="P373" s="8"/>
      <c r="Q373" s="9"/>
    </row>
    <row r="374" spans="2:17" x14ac:dyDescent="0.25">
      <c r="B374" s="7"/>
      <c r="C374" s="85"/>
      <c r="D374" s="8" t="s">
        <v>83</v>
      </c>
      <c r="E374" s="42">
        <v>7</v>
      </c>
      <c r="F374" s="88" t="s">
        <v>163</v>
      </c>
      <c r="G374" s="8" t="s">
        <v>22</v>
      </c>
      <c r="H374" s="8">
        <v>1</v>
      </c>
      <c r="I374" s="8" t="s">
        <v>89</v>
      </c>
      <c r="J374" s="8" t="s">
        <v>85</v>
      </c>
      <c r="K374" s="22" cm="1">
        <f t="array" ref="K374">stringtoft(J374)</f>
        <v>165</v>
      </c>
      <c r="L374" s="8">
        <v>4</v>
      </c>
      <c r="M374" s="68">
        <f t="shared" si="10"/>
        <v>4</v>
      </c>
      <c r="N374" s="8"/>
      <c r="O374" s="8"/>
      <c r="P374" s="8"/>
      <c r="Q374" s="9"/>
    </row>
    <row r="375" spans="2:17" x14ac:dyDescent="0.25">
      <c r="B375" s="7"/>
      <c r="C375" s="85"/>
      <c r="D375" s="8" t="s">
        <v>83</v>
      </c>
      <c r="E375" s="42">
        <v>8</v>
      </c>
      <c r="F375" s="88" t="s">
        <v>163</v>
      </c>
      <c r="G375" s="8" t="s">
        <v>11</v>
      </c>
      <c r="H375" s="8">
        <v>2</v>
      </c>
      <c r="I375" s="8" t="s">
        <v>55</v>
      </c>
      <c r="J375" s="8" t="s">
        <v>86</v>
      </c>
      <c r="K375" s="22" cm="1">
        <f t="array" ref="K375">stringtoft(J375)</f>
        <v>93</v>
      </c>
      <c r="L375" s="8">
        <v>4</v>
      </c>
      <c r="M375" s="68">
        <f t="shared" si="10"/>
        <v>4</v>
      </c>
      <c r="N375" s="8"/>
      <c r="O375" s="8"/>
      <c r="P375" s="8"/>
      <c r="Q375" s="9"/>
    </row>
    <row r="376" spans="2:17" x14ac:dyDescent="0.25">
      <c r="B376" s="7"/>
      <c r="C376" s="85"/>
      <c r="D376" s="8" t="s">
        <v>83</v>
      </c>
      <c r="E376" s="42">
        <v>9</v>
      </c>
      <c r="F376" s="88" t="s">
        <v>163</v>
      </c>
      <c r="G376" s="8" t="s">
        <v>22</v>
      </c>
      <c r="H376" s="8">
        <v>1</v>
      </c>
      <c r="I376" s="8" t="s">
        <v>89</v>
      </c>
      <c r="J376" s="8" t="s">
        <v>85</v>
      </c>
      <c r="K376" s="22" cm="1">
        <f t="array" ref="K376">stringtoft(J376)</f>
        <v>165</v>
      </c>
      <c r="L376" s="8">
        <v>4</v>
      </c>
      <c r="M376" s="68">
        <f t="shared" si="10"/>
        <v>4</v>
      </c>
      <c r="N376" s="8"/>
      <c r="O376" s="8"/>
      <c r="P376" s="8"/>
      <c r="Q376" s="9"/>
    </row>
    <row r="377" spans="2:17" x14ac:dyDescent="0.25">
      <c r="B377" s="7"/>
      <c r="C377" s="85"/>
      <c r="D377" s="8" t="s">
        <v>83</v>
      </c>
      <c r="E377" s="42" t="s">
        <v>265</v>
      </c>
      <c r="F377" s="88" t="s">
        <v>161</v>
      </c>
      <c r="G377" s="8" t="s">
        <v>11</v>
      </c>
      <c r="H377" s="8">
        <v>2</v>
      </c>
      <c r="I377" s="8" t="s">
        <v>55</v>
      </c>
      <c r="J377" s="8" t="s">
        <v>87</v>
      </c>
      <c r="K377" s="22" cm="1">
        <f t="array" ref="K377">stringtoft(J377)</f>
        <v>120</v>
      </c>
      <c r="L377" s="8">
        <v>4</v>
      </c>
      <c r="M377" s="68">
        <f t="shared" si="10"/>
        <v>12</v>
      </c>
      <c r="N377" s="8"/>
      <c r="O377" s="8"/>
      <c r="P377" s="8"/>
      <c r="Q377" s="9"/>
    </row>
    <row r="378" spans="2:17" x14ac:dyDescent="0.25">
      <c r="B378" s="7"/>
      <c r="C378" s="85"/>
      <c r="D378" s="8" t="s">
        <v>83</v>
      </c>
      <c r="E378" s="42">
        <v>13</v>
      </c>
      <c r="F378" s="88" t="s">
        <v>163</v>
      </c>
      <c r="G378" s="8" t="s">
        <v>11</v>
      </c>
      <c r="H378" s="8">
        <v>2</v>
      </c>
      <c r="I378" s="8" t="s">
        <v>55</v>
      </c>
      <c r="J378" s="8" t="s">
        <v>25</v>
      </c>
      <c r="K378" s="22" cm="1">
        <f t="array" ref="K378">stringtoft(J378)</f>
        <v>110</v>
      </c>
      <c r="L378" s="8">
        <v>4</v>
      </c>
      <c r="M378" s="68">
        <f t="shared" si="10"/>
        <v>4</v>
      </c>
      <c r="N378" s="8"/>
      <c r="O378" s="8"/>
      <c r="P378" s="8"/>
      <c r="Q378" s="9"/>
    </row>
    <row r="379" spans="2:17" x14ac:dyDescent="0.25">
      <c r="B379" s="7"/>
      <c r="C379" s="85"/>
      <c r="D379" s="8" t="s">
        <v>83</v>
      </c>
      <c r="E379" s="42" t="s">
        <v>179</v>
      </c>
      <c r="F379" s="88" t="s">
        <v>160</v>
      </c>
      <c r="G379" s="8" t="s">
        <v>11</v>
      </c>
      <c r="H379" s="8">
        <v>2</v>
      </c>
      <c r="I379" s="8" t="s">
        <v>55</v>
      </c>
      <c r="J379" s="8" t="s">
        <v>88</v>
      </c>
      <c r="K379" s="22" cm="1">
        <f t="array" ref="K379">stringtoft(J379)</f>
        <v>96</v>
      </c>
      <c r="L379" s="8">
        <v>4</v>
      </c>
      <c r="M379" s="68">
        <f t="shared" si="10"/>
        <v>8</v>
      </c>
      <c r="N379" s="8"/>
      <c r="O379" s="8"/>
      <c r="P379" s="8"/>
      <c r="Q379" s="9"/>
    </row>
    <row r="380" spans="2:17" x14ac:dyDescent="0.25">
      <c r="B380" s="7"/>
      <c r="C380" s="85"/>
      <c r="D380" s="8" t="s">
        <v>83</v>
      </c>
      <c r="E380" s="42">
        <v>16</v>
      </c>
      <c r="F380" s="88" t="s">
        <v>163</v>
      </c>
      <c r="G380" s="8" t="s">
        <v>11</v>
      </c>
      <c r="H380" s="8">
        <v>2</v>
      </c>
      <c r="I380" s="8" t="s">
        <v>55</v>
      </c>
      <c r="J380" s="8" t="s">
        <v>44</v>
      </c>
      <c r="K380" s="22" cm="1">
        <f t="array" ref="K380">stringtoft(J380)</f>
        <v>130</v>
      </c>
      <c r="L380" s="8">
        <v>4</v>
      </c>
      <c r="M380" s="68">
        <f t="shared" si="10"/>
        <v>4</v>
      </c>
      <c r="N380" s="8"/>
      <c r="O380" s="8"/>
      <c r="P380" s="8"/>
      <c r="Q380" s="9"/>
    </row>
    <row r="381" spans="2:17" x14ac:dyDescent="0.25">
      <c r="B381" s="7"/>
      <c r="C381" s="85"/>
      <c r="D381" s="8" t="s">
        <v>83</v>
      </c>
      <c r="E381" s="42" t="s">
        <v>264</v>
      </c>
      <c r="F381" s="88" t="s">
        <v>161</v>
      </c>
      <c r="G381" s="8" t="s">
        <v>11</v>
      </c>
      <c r="H381" s="8">
        <v>2</v>
      </c>
      <c r="I381" s="8" t="s">
        <v>55</v>
      </c>
      <c r="J381" s="8" t="s">
        <v>25</v>
      </c>
      <c r="K381" s="22" cm="1">
        <f t="array" ref="K381">stringtoft(J381)</f>
        <v>110</v>
      </c>
      <c r="L381" s="8">
        <v>4</v>
      </c>
      <c r="M381" s="68">
        <f t="shared" si="10"/>
        <v>12</v>
      </c>
      <c r="N381" s="8"/>
      <c r="O381" s="8"/>
      <c r="P381" s="8"/>
      <c r="Q381" s="9"/>
    </row>
    <row r="382" spans="2:17" x14ac:dyDescent="0.25">
      <c r="B382" s="7"/>
      <c r="C382" s="85"/>
      <c r="D382" s="8" t="s">
        <v>83</v>
      </c>
      <c r="E382" s="42" t="s">
        <v>263</v>
      </c>
      <c r="F382" s="88" t="s">
        <v>445</v>
      </c>
      <c r="G382" s="8" t="s">
        <v>11</v>
      </c>
      <c r="H382" s="8">
        <v>2</v>
      </c>
      <c r="I382" s="8" t="s">
        <v>55</v>
      </c>
      <c r="J382" s="8" t="s">
        <v>44</v>
      </c>
      <c r="K382" s="22" cm="1">
        <f t="array" ref="K382">stringtoft(J382)</f>
        <v>130</v>
      </c>
      <c r="L382" s="8">
        <v>4</v>
      </c>
      <c r="M382" s="68">
        <f t="shared" si="10"/>
        <v>20</v>
      </c>
      <c r="N382" s="8"/>
      <c r="O382" s="8"/>
      <c r="P382" s="8"/>
      <c r="Q382" s="9"/>
    </row>
    <row r="383" spans="2:17" x14ac:dyDescent="0.25">
      <c r="B383" s="7"/>
      <c r="C383" s="85"/>
      <c r="D383" s="8" t="s">
        <v>83</v>
      </c>
      <c r="E383" s="42">
        <v>25</v>
      </c>
      <c r="F383" s="88" t="s">
        <v>163</v>
      </c>
      <c r="G383" s="8" t="s">
        <v>11</v>
      </c>
      <c r="H383" s="8">
        <v>2</v>
      </c>
      <c r="I383" s="8" t="s">
        <v>55</v>
      </c>
      <c r="J383" s="8" t="s">
        <v>84</v>
      </c>
      <c r="K383" s="22" cm="1">
        <f t="array" ref="K383">stringtoft(J383)</f>
        <v>130.75</v>
      </c>
      <c r="L383" s="8">
        <v>4</v>
      </c>
      <c r="M383" s="68">
        <f t="shared" si="10"/>
        <v>4</v>
      </c>
      <c r="N383" s="8"/>
      <c r="O383" s="8"/>
      <c r="P383" s="8"/>
      <c r="Q383" s="9"/>
    </row>
    <row r="384" spans="2:17" x14ac:dyDescent="0.25">
      <c r="B384" s="7" t="s">
        <v>78</v>
      </c>
      <c r="C384" s="85"/>
      <c r="D384" s="8" t="s">
        <v>90</v>
      </c>
      <c r="E384" s="42">
        <v>1</v>
      </c>
      <c r="F384" s="88" t="s">
        <v>163</v>
      </c>
      <c r="G384" s="8" t="s">
        <v>11</v>
      </c>
      <c r="H384" s="8">
        <v>4</v>
      </c>
      <c r="I384" s="8" t="s">
        <v>14</v>
      </c>
      <c r="J384" s="8" t="s">
        <v>91</v>
      </c>
      <c r="K384" s="22" cm="1">
        <f t="array" ref="K384">stringtoft(J384)</f>
        <v>60.854166666666664</v>
      </c>
      <c r="L384" s="8">
        <v>6</v>
      </c>
      <c r="M384" s="68">
        <f t="shared" si="10"/>
        <v>6</v>
      </c>
      <c r="N384" s="8"/>
      <c r="O384" s="8"/>
      <c r="P384" s="8"/>
      <c r="Q384" s="9"/>
    </row>
    <row r="385" spans="2:17" x14ac:dyDescent="0.25">
      <c r="B385" s="7"/>
      <c r="C385" s="85"/>
      <c r="D385" s="8" t="s">
        <v>90</v>
      </c>
      <c r="E385" s="42">
        <v>2</v>
      </c>
      <c r="F385" s="88" t="s">
        <v>163</v>
      </c>
      <c r="G385" s="8" t="s">
        <v>11</v>
      </c>
      <c r="H385" s="8">
        <v>2</v>
      </c>
      <c r="I385" s="8" t="s">
        <v>55</v>
      </c>
      <c r="J385" s="8" t="s">
        <v>44</v>
      </c>
      <c r="K385" s="22" cm="1">
        <f t="array" ref="K385">stringtoft(J385)</f>
        <v>130</v>
      </c>
      <c r="L385" s="8">
        <v>6</v>
      </c>
      <c r="M385" s="68">
        <f t="shared" si="10"/>
        <v>6</v>
      </c>
      <c r="N385" s="8"/>
      <c r="O385" s="8"/>
      <c r="P385" s="8"/>
      <c r="Q385" s="9"/>
    </row>
    <row r="386" spans="2:17" x14ac:dyDescent="0.25">
      <c r="B386" s="7"/>
      <c r="C386" s="85"/>
      <c r="D386" s="8" t="s">
        <v>90</v>
      </c>
      <c r="E386" s="42">
        <v>3</v>
      </c>
      <c r="F386" s="88" t="s">
        <v>163</v>
      </c>
      <c r="G386" s="8" t="s">
        <v>11</v>
      </c>
      <c r="H386" s="8">
        <v>2</v>
      </c>
      <c r="I386" s="8" t="s">
        <v>55</v>
      </c>
      <c r="J386" s="8" t="s">
        <v>92</v>
      </c>
      <c r="K386" s="22" cm="1">
        <f t="array" ref="K386">stringtoft(J386)</f>
        <v>122.86458333333333</v>
      </c>
      <c r="L386" s="8">
        <v>6</v>
      </c>
      <c r="M386" s="68">
        <f t="shared" si="10"/>
        <v>6</v>
      </c>
      <c r="N386" s="8"/>
      <c r="O386" s="8"/>
      <c r="P386" s="8"/>
      <c r="Q386" s="9"/>
    </row>
    <row r="387" spans="2:17" x14ac:dyDescent="0.25">
      <c r="B387" s="7"/>
      <c r="C387" s="85"/>
      <c r="D387" s="8" t="s">
        <v>90</v>
      </c>
      <c r="E387" s="42">
        <v>4</v>
      </c>
      <c r="F387" s="88" t="s">
        <v>163</v>
      </c>
      <c r="G387" s="8" t="s">
        <v>11</v>
      </c>
      <c r="H387" s="8">
        <v>2</v>
      </c>
      <c r="I387" s="8" t="s">
        <v>55</v>
      </c>
      <c r="J387" s="8" t="s">
        <v>44</v>
      </c>
      <c r="K387" s="22" cm="1">
        <f t="array" ref="K387">stringtoft(J387)</f>
        <v>130</v>
      </c>
      <c r="L387" s="8">
        <v>6</v>
      </c>
      <c r="M387" s="68">
        <f t="shared" si="10"/>
        <v>6</v>
      </c>
      <c r="N387" s="8"/>
      <c r="O387" s="8"/>
      <c r="P387" s="8"/>
      <c r="Q387" s="9"/>
    </row>
    <row r="388" spans="2:17" ht="15.75" thickBot="1" x14ac:dyDescent="0.3">
      <c r="B388" s="10"/>
      <c r="C388" s="86"/>
      <c r="D388" s="11" t="s">
        <v>90</v>
      </c>
      <c r="E388" s="61">
        <v>5</v>
      </c>
      <c r="F388" s="89" t="s">
        <v>163</v>
      </c>
      <c r="G388" s="11" t="s">
        <v>11</v>
      </c>
      <c r="H388" s="11">
        <v>4</v>
      </c>
      <c r="I388" s="11" t="s">
        <v>14</v>
      </c>
      <c r="J388" s="11" t="s">
        <v>93</v>
      </c>
      <c r="K388" s="25" cm="1">
        <f t="array" ref="K388">stringtoft(J388)</f>
        <v>75.8125</v>
      </c>
      <c r="L388" s="11">
        <v>6</v>
      </c>
      <c r="M388" s="91">
        <f t="shared" si="10"/>
        <v>6</v>
      </c>
      <c r="N388" s="11"/>
      <c r="O388" s="11"/>
      <c r="P388" s="11"/>
      <c r="Q388" s="12"/>
    </row>
  </sheetData>
  <phoneticPr fontId="2" type="noConversion"/>
  <pageMargins left="0.7" right="0.7" top="0.75" bottom="0.75" header="0.3" footer="0.3"/>
  <pageSetup orientation="portrait" verticalDpi="300" r:id="rId1"/>
  <ignoredErrors>
    <ignoredError sqref="F93:F107 F112 F114 F117 F122:F126 F128 F130:F136 F138:F141 F144:F145 F151:F152 F154:F157 F160 F162:F163 F166:F169 F171:F176 F178:F180 F185 F189:F206 F209:F212 F214:F217 F221:F225 F230:F234 F238:F241 F244:F250 F252:F254 F257:F268 F270 F272 F274:F275 F277 F279:F310 F312:F315 F317:F324 F326:F327 F329:F362 F364:F365 F367:F372 F374:F376 F378 F380 F383:F388 F74 E75:F80 F69 F3:F62 F81:F89 F90:F92 F118:F119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012141-96D5-458D-9DE1-067F6698C8AB}">
  <sheetPr codeName="Sheet5"/>
  <dimension ref="A1:W35"/>
  <sheetViews>
    <sheetView workbookViewId="0">
      <selection activeCell="A16" sqref="A16:XFD20"/>
    </sheetView>
  </sheetViews>
  <sheetFormatPr defaultRowHeight="15" x14ac:dyDescent="0.25"/>
  <cols>
    <col min="2" max="2" width="15" bestFit="1" customWidth="1"/>
    <col min="3" max="3" width="15" customWidth="1"/>
    <col min="4" max="4" width="19.28515625" bestFit="1" customWidth="1"/>
    <col min="5" max="5" width="9.140625" style="15"/>
    <col min="6" max="6" width="9.140625" style="15" customWidth="1"/>
    <col min="7" max="7" width="23.140625" bestFit="1" customWidth="1"/>
    <col min="8" max="8" width="23.140625" customWidth="1"/>
    <col min="9" max="9" width="20.42578125" bestFit="1" customWidth="1"/>
    <col min="10" max="10" width="16.140625" bestFit="1" customWidth="1"/>
    <col min="11" max="14" width="16.140625" customWidth="1"/>
    <col min="15" max="15" width="39.7109375" bestFit="1" customWidth="1"/>
    <col min="16" max="16" width="36.28515625" bestFit="1" customWidth="1"/>
  </cols>
  <sheetData>
    <row r="1" spans="1:23" ht="15.75" thickBot="1" x14ac:dyDescent="0.3">
      <c r="A1" s="16"/>
      <c r="B1" s="16"/>
      <c r="C1" s="16"/>
      <c r="D1" s="16"/>
      <c r="E1" s="28"/>
      <c r="F1" s="28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</row>
    <row r="2" spans="1:23" ht="15.75" thickBot="1" x14ac:dyDescent="0.3">
      <c r="A2" s="16"/>
      <c r="B2" s="17" t="s">
        <v>2</v>
      </c>
      <c r="C2" s="80" t="s">
        <v>547</v>
      </c>
      <c r="D2" s="18" t="s">
        <v>3</v>
      </c>
      <c r="E2" s="29" t="s">
        <v>6</v>
      </c>
      <c r="F2" s="29"/>
      <c r="G2" s="18" t="s">
        <v>0</v>
      </c>
      <c r="H2" s="18"/>
      <c r="I2" s="18" t="s">
        <v>1</v>
      </c>
      <c r="J2" s="18" t="s">
        <v>7</v>
      </c>
      <c r="K2" s="18"/>
      <c r="L2" s="18" t="s">
        <v>12</v>
      </c>
      <c r="M2" s="18" t="s">
        <v>13</v>
      </c>
      <c r="N2" s="18" t="s">
        <v>8</v>
      </c>
      <c r="O2" s="18" t="s">
        <v>4</v>
      </c>
      <c r="P2" s="19" t="s">
        <v>5</v>
      </c>
      <c r="Q2" s="16"/>
      <c r="R2" s="16"/>
      <c r="S2" s="16"/>
      <c r="T2" s="16"/>
      <c r="U2" s="16"/>
      <c r="V2" s="16"/>
      <c r="W2" s="16"/>
    </row>
    <row r="3" spans="1:23" x14ac:dyDescent="0.25">
      <c r="A3" s="16"/>
      <c r="B3" s="27" t="s">
        <v>406</v>
      </c>
      <c r="C3" s="81"/>
      <c r="D3" s="20" t="s">
        <v>407</v>
      </c>
      <c r="E3" s="30">
        <v>1</v>
      </c>
      <c r="F3" s="93" t="s">
        <v>163</v>
      </c>
      <c r="G3" s="66" t="s">
        <v>268</v>
      </c>
      <c r="H3" s="66">
        <v>1</v>
      </c>
      <c r="I3" s="20" t="s">
        <v>26</v>
      </c>
      <c r="J3" s="20" t="s">
        <v>408</v>
      </c>
      <c r="K3" s="20" cm="1">
        <f t="array" ref="K3">stringtoft(J3)</f>
        <v>105.75</v>
      </c>
      <c r="L3" s="20">
        <v>7</v>
      </c>
      <c r="M3" s="90">
        <f t="shared" ref="M3:M8" si="0">L3*F3</f>
        <v>7</v>
      </c>
      <c r="N3" s="20"/>
      <c r="O3" s="20"/>
      <c r="P3" s="21"/>
      <c r="Q3" s="16"/>
      <c r="R3" s="16"/>
      <c r="S3" s="16"/>
      <c r="T3" s="16"/>
      <c r="U3" s="16"/>
      <c r="V3" s="16"/>
      <c r="W3" s="16"/>
    </row>
    <row r="4" spans="1:23" x14ac:dyDescent="0.25">
      <c r="A4" s="16"/>
      <c r="B4" s="57"/>
      <c r="C4" s="82"/>
      <c r="D4" s="22"/>
      <c r="E4" s="31">
        <v>2</v>
      </c>
      <c r="F4" s="31" t="s">
        <v>163</v>
      </c>
      <c r="G4" s="22" t="s">
        <v>268</v>
      </c>
      <c r="H4" s="22">
        <v>1</v>
      </c>
      <c r="I4" s="22" t="s">
        <v>26</v>
      </c>
      <c r="J4" s="22" t="s">
        <v>409</v>
      </c>
      <c r="K4" s="22" cm="1">
        <f t="array" ref="K4">stringtoft(J4)</f>
        <v>112.75</v>
      </c>
      <c r="L4" s="22">
        <v>7</v>
      </c>
      <c r="M4" s="68">
        <f t="shared" si="0"/>
        <v>7</v>
      </c>
      <c r="N4" s="22"/>
      <c r="O4" s="22"/>
      <c r="P4" s="23"/>
      <c r="Q4" s="16"/>
      <c r="R4" s="16"/>
      <c r="S4" s="16"/>
      <c r="T4" s="16"/>
      <c r="U4" s="16"/>
      <c r="V4" s="16"/>
      <c r="W4" s="16"/>
    </row>
    <row r="5" spans="1:23" x14ac:dyDescent="0.25">
      <c r="A5" s="16"/>
      <c r="B5" s="57" t="s">
        <v>406</v>
      </c>
      <c r="C5" s="82"/>
      <c r="D5" s="22" t="s">
        <v>410</v>
      </c>
      <c r="E5" s="31">
        <v>1</v>
      </c>
      <c r="F5" s="31" t="s">
        <v>163</v>
      </c>
      <c r="G5" s="22" t="s">
        <v>268</v>
      </c>
      <c r="H5" s="22">
        <v>1</v>
      </c>
      <c r="I5" s="22" t="s">
        <v>26</v>
      </c>
      <c r="J5" s="22" t="s">
        <v>411</v>
      </c>
      <c r="K5" s="22" cm="1">
        <f t="array" ref="K5">stringtoft(J5)</f>
        <v>90.895833333333329</v>
      </c>
      <c r="L5" s="22">
        <v>4</v>
      </c>
      <c r="M5" s="68">
        <f t="shared" si="0"/>
        <v>4</v>
      </c>
      <c r="N5" s="22"/>
      <c r="O5" s="22"/>
      <c r="P5" s="23"/>
      <c r="Q5" s="16"/>
      <c r="R5" s="16"/>
      <c r="S5" s="16"/>
      <c r="T5" s="16"/>
      <c r="U5" s="16"/>
      <c r="V5" s="16"/>
      <c r="W5" s="16"/>
    </row>
    <row r="6" spans="1:23" x14ac:dyDescent="0.25">
      <c r="A6" s="16"/>
      <c r="B6" s="57"/>
      <c r="C6" s="82"/>
      <c r="D6" s="22"/>
      <c r="E6" s="31" t="s">
        <v>157</v>
      </c>
      <c r="F6" s="31" t="s">
        <v>160</v>
      </c>
      <c r="G6" s="22" t="s">
        <v>268</v>
      </c>
      <c r="H6" s="22">
        <v>1</v>
      </c>
      <c r="I6" s="22" t="s">
        <v>26</v>
      </c>
      <c r="J6" s="22" t="s">
        <v>25</v>
      </c>
      <c r="K6" s="22" cm="1">
        <f t="array" ref="K6">stringtoft(J6)</f>
        <v>110</v>
      </c>
      <c r="L6" s="22">
        <v>4</v>
      </c>
      <c r="M6" s="68">
        <f t="shared" si="0"/>
        <v>8</v>
      </c>
      <c r="N6" s="22"/>
      <c r="O6" s="22"/>
      <c r="P6" s="23"/>
      <c r="Q6" s="16"/>
    </row>
    <row r="7" spans="1:23" x14ac:dyDescent="0.25">
      <c r="A7" s="16"/>
      <c r="B7" s="57"/>
      <c r="C7" s="82"/>
      <c r="D7" s="22"/>
      <c r="E7" s="31">
        <v>4</v>
      </c>
      <c r="F7" s="31" t="s">
        <v>163</v>
      </c>
      <c r="G7" s="22" t="s">
        <v>268</v>
      </c>
      <c r="H7" s="22">
        <v>1</v>
      </c>
      <c r="I7" s="22" t="s">
        <v>26</v>
      </c>
      <c r="J7" s="22" t="s">
        <v>412</v>
      </c>
      <c r="K7" s="22" cm="1">
        <f t="array" ref="K7">stringtoft(J7)</f>
        <v>56.895833333333336</v>
      </c>
      <c r="L7" s="22">
        <v>4</v>
      </c>
      <c r="M7" s="68">
        <f t="shared" si="0"/>
        <v>4</v>
      </c>
      <c r="N7" s="22"/>
      <c r="O7" s="22"/>
      <c r="P7" s="23"/>
      <c r="Q7" s="16"/>
    </row>
    <row r="8" spans="1:23" x14ac:dyDescent="0.25">
      <c r="A8" s="16"/>
      <c r="B8" s="57" t="s">
        <v>413</v>
      </c>
      <c r="C8" s="82" t="s">
        <v>593</v>
      </c>
      <c r="D8" s="22" t="s">
        <v>595</v>
      </c>
      <c r="E8" s="31">
        <v>1</v>
      </c>
      <c r="F8" s="31" t="s">
        <v>163</v>
      </c>
      <c r="G8" s="22" t="s">
        <v>22</v>
      </c>
      <c r="H8" s="22">
        <v>2</v>
      </c>
      <c r="I8" s="22" t="s">
        <v>592</v>
      </c>
      <c r="J8" s="22" t="s">
        <v>591</v>
      </c>
      <c r="K8" s="22" cm="1">
        <f t="array" ref="K8">stringtoft(J8)</f>
        <v>102.75</v>
      </c>
      <c r="L8" s="22">
        <v>14</v>
      </c>
      <c r="M8" s="68">
        <f t="shared" si="0"/>
        <v>14</v>
      </c>
      <c r="N8" s="22"/>
      <c r="O8" s="22"/>
      <c r="P8" s="23"/>
      <c r="Q8" s="16"/>
    </row>
    <row r="9" spans="1:23" x14ac:dyDescent="0.25">
      <c r="A9" s="16"/>
      <c r="B9" s="57"/>
      <c r="C9" s="82"/>
      <c r="D9" s="22"/>
      <c r="E9" s="31" t="s">
        <v>160</v>
      </c>
      <c r="F9" s="31" t="s">
        <v>163</v>
      </c>
      <c r="G9" s="22" t="s">
        <v>22</v>
      </c>
      <c r="H9" s="22">
        <v>2</v>
      </c>
      <c r="I9" s="22" t="s">
        <v>592</v>
      </c>
      <c r="J9" s="22" t="s">
        <v>600</v>
      </c>
      <c r="K9" s="22" cm="1">
        <f t="array" ref="K9">stringtoft(J9)</f>
        <v>102</v>
      </c>
      <c r="L9" s="22">
        <v>14</v>
      </c>
      <c r="M9" s="68" t="s">
        <v>552</v>
      </c>
      <c r="N9" s="22"/>
      <c r="O9" s="22"/>
      <c r="P9" s="23"/>
      <c r="Q9" s="16"/>
    </row>
    <row r="10" spans="1:23" x14ac:dyDescent="0.25">
      <c r="A10" s="16"/>
      <c r="B10" s="57"/>
      <c r="C10" s="82"/>
      <c r="D10" s="22"/>
      <c r="E10" s="31" t="s">
        <v>161</v>
      </c>
      <c r="F10" s="31" t="s">
        <v>163</v>
      </c>
      <c r="G10" s="22" t="s">
        <v>22</v>
      </c>
      <c r="H10" s="22">
        <v>2</v>
      </c>
      <c r="I10" s="22" t="s">
        <v>678</v>
      </c>
      <c r="J10" s="22" t="s">
        <v>601</v>
      </c>
      <c r="K10" s="22" cm="1">
        <f t="array" ref="K10">stringtoft(J10)</f>
        <v>136</v>
      </c>
      <c r="L10" s="22">
        <v>14</v>
      </c>
      <c r="M10" s="68">
        <f t="shared" ref="M10:M21" si="1">L10*F10</f>
        <v>14</v>
      </c>
      <c r="N10" s="22"/>
      <c r="O10" s="22"/>
      <c r="P10" s="23"/>
      <c r="Q10" s="16"/>
    </row>
    <row r="11" spans="1:23" x14ac:dyDescent="0.25">
      <c r="A11" s="16"/>
      <c r="B11" s="57"/>
      <c r="C11" s="82"/>
      <c r="D11" s="22"/>
      <c r="E11" s="31" t="s">
        <v>551</v>
      </c>
      <c r="F11" s="31" t="s">
        <v>163</v>
      </c>
      <c r="G11" s="22" t="s">
        <v>22</v>
      </c>
      <c r="H11" s="22">
        <v>2</v>
      </c>
      <c r="I11" s="22" t="s">
        <v>592</v>
      </c>
      <c r="J11" s="22" t="s">
        <v>591</v>
      </c>
      <c r="K11" s="22" cm="1">
        <f t="array" ref="K11">stringtoft(J11)</f>
        <v>102.75</v>
      </c>
      <c r="L11" s="22">
        <v>14</v>
      </c>
      <c r="M11" s="68">
        <f t="shared" si="1"/>
        <v>14</v>
      </c>
      <c r="N11" s="22"/>
      <c r="O11" s="22"/>
      <c r="P11" s="23"/>
      <c r="Q11" s="16"/>
    </row>
    <row r="12" spans="1:23" x14ac:dyDescent="0.25">
      <c r="A12" s="16"/>
      <c r="B12" s="57" t="s">
        <v>413</v>
      </c>
      <c r="C12" s="82" t="s">
        <v>593</v>
      </c>
      <c r="D12" s="22" t="s">
        <v>604</v>
      </c>
      <c r="E12" s="31">
        <v>1</v>
      </c>
      <c r="F12" s="31" t="s">
        <v>163</v>
      </c>
      <c r="G12" s="22" t="s">
        <v>22</v>
      </c>
      <c r="H12" s="22">
        <v>2</v>
      </c>
      <c r="I12" s="22" t="s">
        <v>592</v>
      </c>
      <c r="J12" s="22" t="s">
        <v>591</v>
      </c>
      <c r="K12" s="22" cm="1">
        <f t="array" ref="K12">stringtoft(J12)</f>
        <v>102.75</v>
      </c>
      <c r="L12" s="22">
        <v>14</v>
      </c>
      <c r="M12" s="68">
        <f t="shared" si="1"/>
        <v>14</v>
      </c>
      <c r="N12" s="22"/>
      <c r="O12" s="22"/>
      <c r="P12" s="23"/>
      <c r="Q12" s="16"/>
    </row>
    <row r="13" spans="1:23" x14ac:dyDescent="0.25">
      <c r="A13" s="16"/>
      <c r="B13" s="57"/>
      <c r="C13" s="82"/>
      <c r="D13" s="22"/>
      <c r="E13" s="31" t="s">
        <v>259</v>
      </c>
      <c r="F13" s="31" t="s">
        <v>445</v>
      </c>
      <c r="G13" s="22" t="s">
        <v>22</v>
      </c>
      <c r="H13" s="22">
        <v>2</v>
      </c>
      <c r="I13" s="22" t="s">
        <v>592</v>
      </c>
      <c r="J13" s="22" t="s">
        <v>600</v>
      </c>
      <c r="K13" s="22" cm="1">
        <f t="array" ref="K13">stringtoft(J13)</f>
        <v>102</v>
      </c>
      <c r="L13" s="22">
        <v>14</v>
      </c>
      <c r="M13" s="68">
        <f t="shared" si="1"/>
        <v>70</v>
      </c>
      <c r="N13" s="22"/>
      <c r="O13" s="22"/>
      <c r="P13" s="23"/>
      <c r="Q13" s="16"/>
    </row>
    <row r="14" spans="1:23" x14ac:dyDescent="0.25">
      <c r="A14" s="16"/>
      <c r="B14" s="57"/>
      <c r="C14" s="82"/>
      <c r="D14" s="22"/>
      <c r="E14" s="31" t="s">
        <v>235</v>
      </c>
      <c r="F14" s="31" t="s">
        <v>163</v>
      </c>
      <c r="G14" s="22" t="s">
        <v>22</v>
      </c>
      <c r="H14" s="22">
        <v>2</v>
      </c>
      <c r="I14" s="22" t="s">
        <v>605</v>
      </c>
      <c r="J14" s="22" t="s">
        <v>116</v>
      </c>
      <c r="K14" s="22" cm="1">
        <f t="array" ref="K14">stringtoft(J14)</f>
        <v>132</v>
      </c>
      <c r="L14" s="22">
        <v>14</v>
      </c>
      <c r="M14" s="68">
        <f t="shared" si="1"/>
        <v>14</v>
      </c>
      <c r="N14" s="22"/>
      <c r="O14" s="22"/>
      <c r="P14" s="23"/>
      <c r="Q14" s="16"/>
    </row>
    <row r="15" spans="1:23" x14ac:dyDescent="0.25">
      <c r="A15" s="16"/>
      <c r="B15" s="57"/>
      <c r="C15" s="82"/>
      <c r="D15" s="22"/>
      <c r="E15" s="31">
        <v>8</v>
      </c>
      <c r="F15" s="31" t="s">
        <v>163</v>
      </c>
      <c r="G15" s="22" t="s">
        <v>22</v>
      </c>
      <c r="H15" s="22">
        <v>2</v>
      </c>
      <c r="I15" s="22" t="s">
        <v>592</v>
      </c>
      <c r="J15" s="22" t="s">
        <v>591</v>
      </c>
      <c r="K15" s="22" cm="1">
        <f t="array" ref="K15">stringtoft(J15)</f>
        <v>102.75</v>
      </c>
      <c r="L15" s="22">
        <v>14</v>
      </c>
      <c r="M15" s="68">
        <f t="shared" si="1"/>
        <v>14</v>
      </c>
      <c r="N15" s="22"/>
      <c r="O15" s="22"/>
      <c r="P15" s="23"/>
      <c r="Q15" s="16"/>
    </row>
    <row r="16" spans="1:23" x14ac:dyDescent="0.25">
      <c r="A16" s="16"/>
      <c r="B16" s="113" t="s">
        <v>413</v>
      </c>
      <c r="C16" s="114" t="s">
        <v>594</v>
      </c>
      <c r="D16" s="56" t="s">
        <v>596</v>
      </c>
      <c r="E16" s="115" t="s">
        <v>163</v>
      </c>
      <c r="F16" s="115" t="s">
        <v>163</v>
      </c>
      <c r="G16" s="56" t="s">
        <v>22</v>
      </c>
      <c r="H16" s="56">
        <v>2</v>
      </c>
      <c r="I16" s="56" t="s">
        <v>592</v>
      </c>
      <c r="J16" s="56" t="s">
        <v>598</v>
      </c>
      <c r="K16" s="56" cm="1">
        <f t="array" ref="K16">stringtoft(J16)</f>
        <v>103.66666666666667</v>
      </c>
      <c r="L16" s="56">
        <v>14</v>
      </c>
      <c r="M16" s="116">
        <f t="shared" si="1"/>
        <v>14</v>
      </c>
      <c r="N16" s="56"/>
      <c r="O16" s="56"/>
      <c r="P16" s="117"/>
      <c r="Q16" s="16"/>
    </row>
    <row r="17" spans="1:17" x14ac:dyDescent="0.25">
      <c r="A17" s="16"/>
      <c r="B17" s="57"/>
      <c r="C17" s="82"/>
      <c r="D17" s="22"/>
      <c r="E17" s="31" t="s">
        <v>160</v>
      </c>
      <c r="F17" s="31" t="s">
        <v>163</v>
      </c>
      <c r="G17" s="22" t="s">
        <v>22</v>
      </c>
      <c r="H17" s="22">
        <v>2</v>
      </c>
      <c r="I17" s="22" t="s">
        <v>597</v>
      </c>
      <c r="J17" s="22" t="s">
        <v>602</v>
      </c>
      <c r="K17" s="22" cm="1">
        <f t="array" ref="K17">stringtoft(J17)</f>
        <v>276</v>
      </c>
      <c r="L17" s="22">
        <v>14</v>
      </c>
      <c r="M17" s="68">
        <f t="shared" si="1"/>
        <v>14</v>
      </c>
      <c r="N17" s="22"/>
      <c r="O17" s="22"/>
      <c r="P17" s="23"/>
      <c r="Q17" s="16"/>
    </row>
    <row r="18" spans="1:17" x14ac:dyDescent="0.25">
      <c r="A18" s="16"/>
      <c r="B18" s="57"/>
      <c r="C18" s="82"/>
      <c r="D18" s="22"/>
      <c r="E18" s="31" t="s">
        <v>161</v>
      </c>
      <c r="F18" s="31" t="s">
        <v>163</v>
      </c>
      <c r="G18" s="22" t="s">
        <v>22</v>
      </c>
      <c r="H18" s="22">
        <v>2</v>
      </c>
      <c r="I18" s="22" t="s">
        <v>599</v>
      </c>
      <c r="J18" s="22" t="s">
        <v>603</v>
      </c>
      <c r="K18" s="22" cm="1">
        <f t="array" ref="K18">stringtoft(J18)</f>
        <v>340</v>
      </c>
      <c r="L18" s="22">
        <v>14</v>
      </c>
      <c r="M18" s="68">
        <f t="shared" si="1"/>
        <v>14</v>
      </c>
      <c r="N18" s="22"/>
      <c r="O18" s="22"/>
      <c r="P18" s="23"/>
      <c r="Q18" s="16"/>
    </row>
    <row r="19" spans="1:17" x14ac:dyDescent="0.25">
      <c r="A19" s="16"/>
      <c r="B19" s="57"/>
      <c r="C19" s="82"/>
      <c r="D19" s="22"/>
      <c r="E19" s="31" t="s">
        <v>551</v>
      </c>
      <c r="F19" s="31" t="s">
        <v>163</v>
      </c>
      <c r="G19" s="22" t="s">
        <v>22</v>
      </c>
      <c r="H19" s="22">
        <v>2</v>
      </c>
      <c r="I19" s="22" t="s">
        <v>597</v>
      </c>
      <c r="J19" s="22" t="s">
        <v>602</v>
      </c>
      <c r="K19" s="22" cm="1">
        <f t="array" ref="K19">stringtoft(J19)</f>
        <v>276</v>
      </c>
      <c r="L19" s="22">
        <v>14</v>
      </c>
      <c r="M19" s="68">
        <f t="shared" si="1"/>
        <v>14</v>
      </c>
      <c r="N19" s="22"/>
      <c r="O19" s="22"/>
      <c r="P19" s="23"/>
      <c r="Q19" s="16"/>
    </row>
    <row r="20" spans="1:17" x14ac:dyDescent="0.25">
      <c r="A20" s="16"/>
      <c r="B20" s="118"/>
      <c r="C20" s="83"/>
      <c r="D20" s="69"/>
      <c r="E20" s="119" t="s">
        <v>445</v>
      </c>
      <c r="F20" s="119" t="s">
        <v>163</v>
      </c>
      <c r="G20" s="69" t="s">
        <v>22</v>
      </c>
      <c r="H20" s="69">
        <v>2</v>
      </c>
      <c r="I20" s="69" t="s">
        <v>592</v>
      </c>
      <c r="J20" s="69" t="s">
        <v>598</v>
      </c>
      <c r="K20" s="69" cm="1">
        <f t="array" ref="K20">stringtoft(J20)</f>
        <v>103.66666666666667</v>
      </c>
      <c r="L20" s="69">
        <v>14</v>
      </c>
      <c r="M20" s="132">
        <f t="shared" si="1"/>
        <v>14</v>
      </c>
      <c r="N20" s="69"/>
      <c r="O20" s="69"/>
      <c r="P20" s="70"/>
      <c r="Q20" s="16"/>
    </row>
    <row r="21" spans="1:17" x14ac:dyDescent="0.25">
      <c r="A21" s="16"/>
      <c r="B21" s="57" t="s">
        <v>638</v>
      </c>
      <c r="C21" s="82"/>
      <c r="D21" s="22" t="s">
        <v>643</v>
      </c>
      <c r="E21" s="31">
        <v>1</v>
      </c>
      <c r="F21" s="31" t="s">
        <v>163</v>
      </c>
      <c r="G21" s="22" t="s">
        <v>268</v>
      </c>
      <c r="H21" s="22">
        <v>1</v>
      </c>
      <c r="I21" s="22" t="s">
        <v>26</v>
      </c>
      <c r="J21" s="22" t="s">
        <v>639</v>
      </c>
      <c r="K21" s="22" cm="1">
        <f t="array" ref="K21">stringtoft(J21)</f>
        <v>32</v>
      </c>
      <c r="L21" s="22">
        <v>4</v>
      </c>
      <c r="M21" s="68">
        <f t="shared" si="1"/>
        <v>4</v>
      </c>
      <c r="N21" s="22"/>
      <c r="O21" s="22"/>
      <c r="P21" s="23"/>
      <c r="Q21" s="16"/>
    </row>
    <row r="22" spans="1:17" x14ac:dyDescent="0.25">
      <c r="A22" s="16"/>
      <c r="B22" s="57"/>
      <c r="C22" s="82"/>
      <c r="D22" s="22"/>
      <c r="E22" s="31" t="s">
        <v>157</v>
      </c>
      <c r="F22" s="31" t="s">
        <v>160</v>
      </c>
      <c r="G22" s="22" t="s">
        <v>268</v>
      </c>
      <c r="H22" s="22">
        <v>1</v>
      </c>
      <c r="I22" s="22" t="s">
        <v>26</v>
      </c>
      <c r="J22" s="22" t="s">
        <v>62</v>
      </c>
      <c r="K22" s="22" cm="1">
        <f t="array" ref="K22">stringtoft(J22)</f>
        <v>105</v>
      </c>
      <c r="L22" s="22">
        <v>4</v>
      </c>
      <c r="M22" s="68">
        <f t="shared" ref="M22:M24" si="2">L22*F22</f>
        <v>8</v>
      </c>
      <c r="N22" s="22"/>
      <c r="O22" s="22"/>
      <c r="P22" s="23"/>
      <c r="Q22" s="16"/>
    </row>
    <row r="23" spans="1:17" x14ac:dyDescent="0.25">
      <c r="A23" s="16"/>
      <c r="B23" s="57"/>
      <c r="C23" s="82"/>
      <c r="D23" s="22"/>
      <c r="E23" s="31" t="s">
        <v>551</v>
      </c>
      <c r="F23" s="31" t="s">
        <v>163</v>
      </c>
      <c r="G23" s="22" t="s">
        <v>268</v>
      </c>
      <c r="H23" s="22">
        <v>1</v>
      </c>
      <c r="I23" s="22" t="s">
        <v>26</v>
      </c>
      <c r="J23" s="22" t="s">
        <v>639</v>
      </c>
      <c r="K23" s="22" cm="1">
        <f t="array" ref="K23">stringtoft(J23)</f>
        <v>32</v>
      </c>
      <c r="L23" s="22">
        <v>4</v>
      </c>
      <c r="M23" s="68">
        <f t="shared" si="2"/>
        <v>4</v>
      </c>
      <c r="N23" s="22"/>
      <c r="O23" s="22"/>
      <c r="P23" s="23"/>
      <c r="Q23" s="16"/>
    </row>
    <row r="24" spans="1:17" x14ac:dyDescent="0.25">
      <c r="A24" s="16"/>
      <c r="B24" s="57" t="s">
        <v>638</v>
      </c>
      <c r="C24" s="82"/>
      <c r="D24" s="22" t="s">
        <v>644</v>
      </c>
      <c r="E24" s="31">
        <v>1</v>
      </c>
      <c r="F24" s="31" t="s">
        <v>163</v>
      </c>
      <c r="G24" s="22" t="s">
        <v>268</v>
      </c>
      <c r="H24" s="22">
        <v>1</v>
      </c>
      <c r="I24" s="22" t="s">
        <v>26</v>
      </c>
      <c r="J24" s="22" t="s">
        <v>640</v>
      </c>
      <c r="K24" s="22" cm="1">
        <f t="array" ref="K24">stringtoft(J24)</f>
        <v>55.25</v>
      </c>
      <c r="L24" s="22">
        <v>4</v>
      </c>
      <c r="M24" s="68">
        <f t="shared" si="2"/>
        <v>4</v>
      </c>
      <c r="N24" s="22"/>
      <c r="O24" s="22"/>
      <c r="P24" s="23"/>
      <c r="Q24" s="16"/>
    </row>
    <row r="25" spans="1:17" x14ac:dyDescent="0.25">
      <c r="A25" s="16"/>
      <c r="B25" s="57"/>
      <c r="C25" s="82"/>
      <c r="D25" s="22"/>
      <c r="E25" s="31" t="s">
        <v>157</v>
      </c>
      <c r="F25" s="31" t="s">
        <v>160</v>
      </c>
      <c r="G25" s="22" t="s">
        <v>268</v>
      </c>
      <c r="H25" s="22">
        <v>1</v>
      </c>
      <c r="I25" s="22" t="s">
        <v>26</v>
      </c>
      <c r="J25" s="22" t="s">
        <v>115</v>
      </c>
      <c r="K25" s="22" cm="1">
        <f t="array" ref="K25">stringtoft(J25)</f>
        <v>78</v>
      </c>
      <c r="L25" s="22">
        <v>4</v>
      </c>
      <c r="M25" s="68">
        <f t="shared" ref="M25:M27" si="3">L25*F25</f>
        <v>8</v>
      </c>
      <c r="N25" s="22"/>
      <c r="O25" s="22"/>
      <c r="P25" s="23"/>
      <c r="Q25" s="16"/>
    </row>
    <row r="26" spans="1:17" x14ac:dyDescent="0.25">
      <c r="A26" s="16"/>
      <c r="B26" s="57"/>
      <c r="C26" s="82"/>
      <c r="D26" s="22"/>
      <c r="E26" s="31" t="s">
        <v>551</v>
      </c>
      <c r="F26" s="31" t="s">
        <v>163</v>
      </c>
      <c r="G26" s="22" t="s">
        <v>268</v>
      </c>
      <c r="H26" s="22">
        <v>1</v>
      </c>
      <c r="I26" s="22" t="s">
        <v>26</v>
      </c>
      <c r="J26" s="22" t="s">
        <v>640</v>
      </c>
      <c r="K26" s="22" cm="1">
        <f t="array" ref="K26">stringtoft(J26)</f>
        <v>55.25</v>
      </c>
      <c r="L26" s="22">
        <v>4</v>
      </c>
      <c r="M26" s="68">
        <f t="shared" si="3"/>
        <v>4</v>
      </c>
      <c r="N26" s="22"/>
      <c r="O26" s="22"/>
      <c r="P26" s="23"/>
      <c r="Q26" s="16"/>
    </row>
    <row r="27" spans="1:17" x14ac:dyDescent="0.25">
      <c r="A27" s="16"/>
      <c r="B27" s="57" t="s">
        <v>638</v>
      </c>
      <c r="C27" s="82"/>
      <c r="D27" s="22" t="s">
        <v>645</v>
      </c>
      <c r="E27" s="31">
        <v>1</v>
      </c>
      <c r="F27" s="31" t="s">
        <v>163</v>
      </c>
      <c r="G27" s="22" t="s">
        <v>268</v>
      </c>
      <c r="H27" s="22">
        <v>1</v>
      </c>
      <c r="I27" s="22" t="s">
        <v>26</v>
      </c>
      <c r="J27" s="22" t="s">
        <v>53</v>
      </c>
      <c r="K27" s="22" cm="1">
        <f t="array" ref="K27">stringtoft(J27)</f>
        <v>70</v>
      </c>
      <c r="L27" s="22">
        <v>4</v>
      </c>
      <c r="M27" s="68">
        <f t="shared" si="3"/>
        <v>4</v>
      </c>
      <c r="N27" s="22"/>
      <c r="O27" s="22"/>
      <c r="P27" s="23"/>
      <c r="Q27" s="16"/>
    </row>
    <row r="28" spans="1:17" x14ac:dyDescent="0.25">
      <c r="A28" s="16"/>
      <c r="B28" s="57"/>
      <c r="C28" s="82"/>
      <c r="D28" s="22"/>
      <c r="E28" s="31" t="s">
        <v>157</v>
      </c>
      <c r="F28" s="31" t="s">
        <v>160</v>
      </c>
      <c r="G28" s="22" t="s">
        <v>268</v>
      </c>
      <c r="H28" s="22">
        <v>1</v>
      </c>
      <c r="I28" s="22" t="s">
        <v>26</v>
      </c>
      <c r="J28" s="22" t="s">
        <v>62</v>
      </c>
      <c r="K28" s="22" cm="1">
        <f t="array" ref="K28">stringtoft(J28)</f>
        <v>105</v>
      </c>
      <c r="L28" s="22">
        <v>4</v>
      </c>
      <c r="M28" s="68">
        <f t="shared" ref="M28:M30" si="4">L28*F28</f>
        <v>8</v>
      </c>
      <c r="N28" s="22"/>
      <c r="O28" s="22"/>
      <c r="P28" s="23"/>
      <c r="Q28" s="16"/>
    </row>
    <row r="29" spans="1:17" x14ac:dyDescent="0.25">
      <c r="A29" s="16"/>
      <c r="B29" s="57"/>
      <c r="C29" s="82"/>
      <c r="D29" s="22"/>
      <c r="E29" s="31" t="s">
        <v>551</v>
      </c>
      <c r="F29" s="31" t="s">
        <v>163</v>
      </c>
      <c r="G29" s="22" t="s">
        <v>268</v>
      </c>
      <c r="H29" s="22">
        <v>1</v>
      </c>
      <c r="I29" s="22" t="s">
        <v>26</v>
      </c>
      <c r="J29" s="22" t="s">
        <v>53</v>
      </c>
      <c r="K29" s="22" cm="1">
        <f t="array" ref="K29">stringtoft(J29)</f>
        <v>70</v>
      </c>
      <c r="L29" s="22">
        <v>4</v>
      </c>
      <c r="M29" s="68">
        <f t="shared" si="4"/>
        <v>4</v>
      </c>
      <c r="N29" s="22"/>
      <c r="O29" s="22"/>
      <c r="P29" s="23"/>
      <c r="Q29" s="16"/>
    </row>
    <row r="30" spans="1:17" x14ac:dyDescent="0.25">
      <c r="A30" s="16"/>
      <c r="B30" s="57" t="s">
        <v>638</v>
      </c>
      <c r="C30" s="82"/>
      <c r="D30" s="22" t="s">
        <v>646</v>
      </c>
      <c r="E30" s="31">
        <v>1</v>
      </c>
      <c r="F30" s="31" t="s">
        <v>163</v>
      </c>
      <c r="G30" s="22" t="s">
        <v>268</v>
      </c>
      <c r="H30" s="22">
        <v>3</v>
      </c>
      <c r="I30" s="22" t="s">
        <v>73</v>
      </c>
      <c r="J30" s="22" t="s">
        <v>641</v>
      </c>
      <c r="K30" s="22" cm="1">
        <f t="array" ref="K30">stringtoft(J30)</f>
        <v>46.083333333333336</v>
      </c>
      <c r="L30" s="22">
        <v>4</v>
      </c>
      <c r="M30" s="68">
        <f t="shared" si="4"/>
        <v>4</v>
      </c>
      <c r="N30" s="22"/>
      <c r="O30" s="22"/>
      <c r="P30" s="23"/>
      <c r="Q30" s="16"/>
    </row>
    <row r="31" spans="1:17" x14ac:dyDescent="0.25">
      <c r="A31" s="16"/>
      <c r="B31" s="57"/>
      <c r="C31" s="82"/>
      <c r="D31" s="22"/>
      <c r="E31" s="31" t="s">
        <v>160</v>
      </c>
      <c r="F31" s="31" t="s">
        <v>163</v>
      </c>
      <c r="G31" s="22" t="s">
        <v>268</v>
      </c>
      <c r="H31" s="22">
        <v>3</v>
      </c>
      <c r="I31" s="22" t="s">
        <v>73</v>
      </c>
      <c r="J31" s="22" t="s">
        <v>642</v>
      </c>
      <c r="K31" s="22" cm="1">
        <f t="array" ref="K31">stringtoft(J31)</f>
        <v>45</v>
      </c>
      <c r="L31" s="22">
        <v>4</v>
      </c>
      <c r="M31" s="68">
        <f t="shared" ref="M31:M35" si="5">L31*F31</f>
        <v>4</v>
      </c>
      <c r="N31" s="22"/>
      <c r="O31" s="22"/>
      <c r="P31" s="23"/>
      <c r="Q31" s="16"/>
    </row>
    <row r="32" spans="1:17" x14ac:dyDescent="0.25">
      <c r="A32" s="16"/>
      <c r="B32" s="57"/>
      <c r="C32" s="82"/>
      <c r="D32" s="22"/>
      <c r="E32" s="31" t="s">
        <v>161</v>
      </c>
      <c r="F32" s="31" t="s">
        <v>163</v>
      </c>
      <c r="G32" s="22" t="s">
        <v>268</v>
      </c>
      <c r="H32" s="22">
        <v>3</v>
      </c>
      <c r="I32" s="22" t="s">
        <v>73</v>
      </c>
      <c r="J32" s="22" t="s">
        <v>641</v>
      </c>
      <c r="K32" s="22" cm="1">
        <f t="array" ref="K32">stringtoft(J32)</f>
        <v>46.083333333333336</v>
      </c>
      <c r="L32" s="22">
        <v>4</v>
      </c>
      <c r="M32" s="68">
        <f t="shared" si="5"/>
        <v>4</v>
      </c>
      <c r="N32" s="22"/>
      <c r="O32" s="22"/>
      <c r="P32" s="23"/>
      <c r="Q32" s="16"/>
    </row>
    <row r="33" spans="1:17" x14ac:dyDescent="0.25">
      <c r="A33" s="16"/>
      <c r="B33" s="57" t="s">
        <v>638</v>
      </c>
      <c r="C33" s="82"/>
      <c r="D33" s="22" t="s">
        <v>647</v>
      </c>
      <c r="E33" s="31">
        <v>1</v>
      </c>
      <c r="F33" s="31" t="s">
        <v>163</v>
      </c>
      <c r="G33" s="22" t="s">
        <v>268</v>
      </c>
      <c r="H33" s="22">
        <v>1</v>
      </c>
      <c r="I33" s="22" t="s">
        <v>26</v>
      </c>
      <c r="J33" s="22" t="s">
        <v>21</v>
      </c>
      <c r="K33" s="22" cm="1">
        <f t="array" ref="K33">stringtoft(J33)</f>
        <v>55</v>
      </c>
      <c r="L33" s="22">
        <v>3</v>
      </c>
      <c r="M33" s="68">
        <f t="shared" si="5"/>
        <v>3</v>
      </c>
      <c r="N33" s="22"/>
      <c r="O33" s="22"/>
      <c r="P33" s="23"/>
      <c r="Q33" s="16"/>
    </row>
    <row r="34" spans="1:17" x14ac:dyDescent="0.25">
      <c r="A34" s="16"/>
      <c r="B34" s="57"/>
      <c r="C34" s="82"/>
      <c r="D34" s="22"/>
      <c r="E34" s="31" t="s">
        <v>157</v>
      </c>
      <c r="F34" s="31" t="s">
        <v>160</v>
      </c>
      <c r="G34" s="22" t="s">
        <v>268</v>
      </c>
      <c r="H34" s="22">
        <v>1</v>
      </c>
      <c r="I34" s="22" t="s">
        <v>26</v>
      </c>
      <c r="J34" s="22" t="s">
        <v>62</v>
      </c>
      <c r="K34" s="22" cm="1">
        <f t="array" ref="K34">stringtoft(J34)</f>
        <v>105</v>
      </c>
      <c r="L34" s="22">
        <v>3</v>
      </c>
      <c r="M34" s="68">
        <f t="shared" si="5"/>
        <v>6</v>
      </c>
      <c r="N34" s="22"/>
      <c r="O34" s="22"/>
      <c r="P34" s="23"/>
      <c r="Q34" s="16"/>
    </row>
    <row r="35" spans="1:17" ht="15.75" thickBot="1" x14ac:dyDescent="0.3">
      <c r="A35" s="16"/>
      <c r="B35" s="24"/>
      <c r="C35" s="112"/>
      <c r="D35" s="25"/>
      <c r="E35" s="58" t="s">
        <v>551</v>
      </c>
      <c r="F35" s="58" t="s">
        <v>163</v>
      </c>
      <c r="G35" s="25" t="s">
        <v>268</v>
      </c>
      <c r="H35" s="25">
        <v>1</v>
      </c>
      <c r="I35" s="25" t="s">
        <v>26</v>
      </c>
      <c r="J35" s="25" t="s">
        <v>21</v>
      </c>
      <c r="K35" s="25" cm="1">
        <f t="array" ref="K35">stringtoft(J35)</f>
        <v>55</v>
      </c>
      <c r="L35" s="25">
        <v>3</v>
      </c>
      <c r="M35" s="91">
        <f t="shared" si="5"/>
        <v>3</v>
      </c>
      <c r="N35" s="25"/>
      <c r="O35" s="25"/>
      <c r="P35" s="26"/>
      <c r="Q35" s="16"/>
    </row>
  </sheetData>
  <pageMargins left="0.7" right="0.7" top="0.75" bottom="0.75" header="0.3" footer="0.3"/>
  <pageSetup orientation="portrait" r:id="rId1"/>
  <ignoredErrors>
    <ignoredError sqref="F11 F3:F8 E9:E11 E16:E20 F17:F19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1EB582-7A42-4EA1-AE1E-1D766C2A7327}">
  <sheetPr codeName="Sheet6"/>
  <dimension ref="B1:P127"/>
  <sheetViews>
    <sheetView topLeftCell="A12" workbookViewId="0">
      <selection activeCell="L38" sqref="L38"/>
    </sheetView>
  </sheetViews>
  <sheetFormatPr defaultRowHeight="15" x14ac:dyDescent="0.25"/>
  <cols>
    <col min="2" max="2" width="15" bestFit="1" customWidth="1"/>
    <col min="3" max="3" width="15" customWidth="1"/>
    <col min="4" max="4" width="10.140625" bestFit="1" customWidth="1"/>
    <col min="6" max="6" width="9.140625" customWidth="1"/>
    <col min="7" max="7" width="23.140625" bestFit="1" customWidth="1"/>
    <col min="8" max="8" width="23.140625" customWidth="1"/>
    <col min="9" max="9" width="12.5703125" bestFit="1" customWidth="1"/>
    <col min="10" max="10" width="16.140625" bestFit="1" customWidth="1"/>
    <col min="11" max="14" width="16.140625" customWidth="1"/>
    <col min="15" max="15" width="39.7109375" bestFit="1" customWidth="1"/>
    <col min="16" max="16" width="36.28515625" bestFit="1" customWidth="1"/>
  </cols>
  <sheetData>
    <row r="1" spans="2:16" ht="15.75" thickBot="1" x14ac:dyDescent="0.3"/>
    <row r="2" spans="2:16" ht="15.75" thickBot="1" x14ac:dyDescent="0.3">
      <c r="B2" s="1" t="s">
        <v>2</v>
      </c>
      <c r="C2" s="110" t="s">
        <v>547</v>
      </c>
      <c r="D2" s="2" t="s">
        <v>3</v>
      </c>
      <c r="E2" s="2" t="s">
        <v>6</v>
      </c>
      <c r="F2" s="2" t="s">
        <v>657</v>
      </c>
      <c r="G2" s="2" t="s">
        <v>0</v>
      </c>
      <c r="H2" s="2" t="s">
        <v>658</v>
      </c>
      <c r="I2" s="2" t="s">
        <v>1</v>
      </c>
      <c r="J2" s="2" t="s">
        <v>7</v>
      </c>
      <c r="K2" s="2" t="s">
        <v>659</v>
      </c>
      <c r="L2" s="2" t="s">
        <v>12</v>
      </c>
      <c r="M2" s="2" t="s">
        <v>13</v>
      </c>
      <c r="N2" s="2" t="s">
        <v>8</v>
      </c>
      <c r="O2" s="2" t="s">
        <v>4</v>
      </c>
      <c r="P2" s="3" t="s">
        <v>5</v>
      </c>
    </row>
    <row r="3" spans="2:16" x14ac:dyDescent="0.25">
      <c r="B3" s="4" t="s">
        <v>17</v>
      </c>
      <c r="C3" s="111" t="s">
        <v>562</v>
      </c>
      <c r="D3" s="5">
        <v>0.85</v>
      </c>
      <c r="E3" s="5">
        <v>1</v>
      </c>
      <c r="F3" s="5">
        <v>1</v>
      </c>
      <c r="G3" s="5" t="s">
        <v>11</v>
      </c>
      <c r="H3" s="5">
        <v>3</v>
      </c>
      <c r="I3" s="5" t="s">
        <v>14</v>
      </c>
      <c r="J3" s="5" t="s">
        <v>19</v>
      </c>
      <c r="K3" s="5" cm="1">
        <f t="array" ref="K3">stringtoft(J3)</f>
        <v>65.25</v>
      </c>
      <c r="L3" s="5">
        <v>14</v>
      </c>
      <c r="M3" s="5">
        <f>F3*L3</f>
        <v>14</v>
      </c>
      <c r="N3" s="5"/>
      <c r="O3" s="5"/>
      <c r="P3" s="6"/>
    </row>
    <row r="4" spans="2:16" x14ac:dyDescent="0.25">
      <c r="B4" s="7"/>
      <c r="C4" s="85"/>
      <c r="D4" s="8"/>
      <c r="E4" s="8">
        <v>2</v>
      </c>
      <c r="F4" s="8">
        <v>1</v>
      </c>
      <c r="G4" s="8" t="s">
        <v>11</v>
      </c>
      <c r="H4" s="8">
        <v>3</v>
      </c>
      <c r="I4" s="8" t="s">
        <v>14</v>
      </c>
      <c r="J4" s="8" t="s">
        <v>20</v>
      </c>
      <c r="K4" s="8" cm="1">
        <f t="array" ref="K4">stringtoft(J4)</f>
        <v>80</v>
      </c>
      <c r="L4" s="8">
        <v>14</v>
      </c>
      <c r="M4" s="8">
        <f t="shared" ref="M4:M107" si="0">F4*L4</f>
        <v>14</v>
      </c>
      <c r="N4" s="8"/>
      <c r="O4" s="8"/>
      <c r="P4" s="9"/>
    </row>
    <row r="5" spans="2:16" x14ac:dyDescent="0.25">
      <c r="B5" s="7"/>
      <c r="C5" s="85"/>
      <c r="D5" s="8"/>
      <c r="E5" s="8">
        <v>3</v>
      </c>
      <c r="F5" s="8">
        <v>1</v>
      </c>
      <c r="G5" s="8" t="s">
        <v>11</v>
      </c>
      <c r="H5" s="8">
        <v>3</v>
      </c>
      <c r="I5" s="8" t="s">
        <v>14</v>
      </c>
      <c r="J5" s="8" t="s">
        <v>19</v>
      </c>
      <c r="K5" s="8" cm="1">
        <f t="array" ref="K5">stringtoft(J5)</f>
        <v>65.25</v>
      </c>
      <c r="L5" s="8">
        <v>14</v>
      </c>
      <c r="M5" s="8">
        <f t="shared" si="0"/>
        <v>14</v>
      </c>
      <c r="N5" s="8"/>
      <c r="O5" s="8"/>
      <c r="P5" s="9"/>
    </row>
    <row r="6" spans="2:16" x14ac:dyDescent="0.25">
      <c r="B6" s="7" t="s">
        <v>17</v>
      </c>
      <c r="C6" s="85" t="s">
        <v>562</v>
      </c>
      <c r="D6" s="8">
        <v>2.2000000000000002</v>
      </c>
      <c r="E6" s="8">
        <v>1</v>
      </c>
      <c r="F6" s="8">
        <v>1</v>
      </c>
      <c r="G6" s="8" t="s">
        <v>22</v>
      </c>
      <c r="H6" s="8">
        <v>1</v>
      </c>
      <c r="I6" s="8" t="s">
        <v>414</v>
      </c>
      <c r="J6" s="8" t="s">
        <v>563</v>
      </c>
      <c r="K6" s="8" cm="1">
        <f t="array" ref="K6">stringtoft(J6)</f>
        <v>57.229166666666664</v>
      </c>
      <c r="L6" s="8">
        <v>18</v>
      </c>
      <c r="M6" s="8">
        <f t="shared" si="0"/>
        <v>18</v>
      </c>
      <c r="N6" s="8"/>
      <c r="O6" s="8"/>
      <c r="P6" s="9"/>
    </row>
    <row r="7" spans="2:16" x14ac:dyDescent="0.25">
      <c r="B7" s="7" t="s">
        <v>17</v>
      </c>
      <c r="C7" s="85" t="s">
        <v>562</v>
      </c>
      <c r="D7" s="8">
        <v>3</v>
      </c>
      <c r="E7" s="8">
        <v>1</v>
      </c>
      <c r="F7" s="8">
        <v>1</v>
      </c>
      <c r="G7" s="8" t="s">
        <v>22</v>
      </c>
      <c r="H7" s="8">
        <v>1</v>
      </c>
      <c r="I7" s="8" t="s">
        <v>415</v>
      </c>
      <c r="J7" s="8" t="s">
        <v>564</v>
      </c>
      <c r="K7" s="8" cm="1">
        <f t="array" ref="K7">stringtoft(J7)</f>
        <v>81.958333333333329</v>
      </c>
      <c r="L7" s="8">
        <v>10</v>
      </c>
      <c r="M7" s="8">
        <f t="shared" si="0"/>
        <v>10</v>
      </c>
      <c r="N7" s="8"/>
      <c r="O7" s="8"/>
      <c r="P7" s="9"/>
    </row>
    <row r="8" spans="2:16" x14ac:dyDescent="0.25">
      <c r="B8" s="7"/>
      <c r="C8" s="85"/>
      <c r="D8" s="8"/>
      <c r="E8" s="8">
        <v>2</v>
      </c>
      <c r="F8" s="8">
        <v>1</v>
      </c>
      <c r="G8" s="8" t="s">
        <v>22</v>
      </c>
      <c r="H8" s="8">
        <v>1</v>
      </c>
      <c r="I8" s="8" t="s">
        <v>416</v>
      </c>
      <c r="J8" s="8" t="s">
        <v>23</v>
      </c>
      <c r="K8" s="8" cm="1">
        <f t="array" ref="K8">stringtoft(J8)</f>
        <v>90</v>
      </c>
      <c r="L8" s="8">
        <v>10</v>
      </c>
      <c r="M8" s="8">
        <f t="shared" si="0"/>
        <v>10</v>
      </c>
      <c r="N8" s="8"/>
      <c r="O8" s="8"/>
      <c r="P8" s="9"/>
    </row>
    <row r="9" spans="2:16" x14ac:dyDescent="0.25">
      <c r="B9" s="7"/>
      <c r="C9" s="85"/>
      <c r="D9" s="8"/>
      <c r="E9" s="8">
        <v>3</v>
      </c>
      <c r="F9" s="8">
        <v>1</v>
      </c>
      <c r="G9" s="8" t="s">
        <v>22</v>
      </c>
      <c r="H9" s="8">
        <v>1</v>
      </c>
      <c r="I9" s="8" t="s">
        <v>417</v>
      </c>
      <c r="J9" s="8" t="s">
        <v>564</v>
      </c>
      <c r="K9" s="8" cm="1">
        <f t="array" ref="K9">stringtoft(J9)</f>
        <v>81.958333333333329</v>
      </c>
      <c r="L9" s="8">
        <v>10</v>
      </c>
      <c r="M9" s="8">
        <f t="shared" si="0"/>
        <v>10</v>
      </c>
      <c r="N9" s="8"/>
      <c r="O9" s="8"/>
      <c r="P9" s="9"/>
    </row>
    <row r="10" spans="2:16" x14ac:dyDescent="0.25">
      <c r="B10" s="7" t="s">
        <v>17</v>
      </c>
      <c r="C10" s="85" t="s">
        <v>561</v>
      </c>
      <c r="D10" s="8">
        <v>4.0999999999999996</v>
      </c>
      <c r="E10" s="8">
        <v>1</v>
      </c>
      <c r="F10" s="8">
        <v>1</v>
      </c>
      <c r="G10" s="8" t="s">
        <v>11</v>
      </c>
      <c r="H10" s="8">
        <v>3</v>
      </c>
      <c r="I10" s="8" t="s">
        <v>14</v>
      </c>
      <c r="J10" s="8" t="s">
        <v>24</v>
      </c>
      <c r="K10" s="8" cm="1">
        <f t="array" ref="K10">stringtoft(J10)</f>
        <v>66.083333333333329</v>
      </c>
      <c r="L10" s="8">
        <v>18</v>
      </c>
      <c r="M10" s="8">
        <f t="shared" si="0"/>
        <v>18</v>
      </c>
      <c r="N10" s="8"/>
      <c r="O10" s="8"/>
      <c r="P10" s="9"/>
    </row>
    <row r="11" spans="2:16" x14ac:dyDescent="0.25">
      <c r="B11" s="7"/>
      <c r="C11" s="85"/>
      <c r="D11" s="8"/>
      <c r="E11" s="8">
        <v>2</v>
      </c>
      <c r="F11" s="8">
        <v>1</v>
      </c>
      <c r="G11" s="8" t="s">
        <v>11</v>
      </c>
      <c r="H11" s="8">
        <v>4</v>
      </c>
      <c r="I11" s="8" t="s">
        <v>26</v>
      </c>
      <c r="J11" s="8" t="s">
        <v>25</v>
      </c>
      <c r="K11" s="8" cm="1">
        <f t="array" ref="K11">stringtoft(J11)</f>
        <v>110</v>
      </c>
      <c r="L11" s="8">
        <v>18</v>
      </c>
      <c r="M11" s="8">
        <f t="shared" si="0"/>
        <v>18</v>
      </c>
      <c r="N11" s="8"/>
      <c r="O11" s="8"/>
      <c r="P11" s="9"/>
    </row>
    <row r="12" spans="2:16" x14ac:dyDescent="0.25">
      <c r="B12" s="7"/>
      <c r="C12" s="85"/>
      <c r="D12" s="8"/>
      <c r="E12" s="8">
        <v>3</v>
      </c>
      <c r="F12" s="8">
        <v>1</v>
      </c>
      <c r="G12" s="8" t="s">
        <v>11</v>
      </c>
      <c r="H12" s="8">
        <v>3</v>
      </c>
      <c r="I12" s="8" t="s">
        <v>14</v>
      </c>
      <c r="J12" s="8" t="s">
        <v>24</v>
      </c>
      <c r="K12" s="8" cm="1">
        <f t="array" ref="K12">stringtoft(J12)</f>
        <v>66.083333333333329</v>
      </c>
      <c r="L12" s="8">
        <v>18</v>
      </c>
      <c r="M12" s="8">
        <f t="shared" si="0"/>
        <v>18</v>
      </c>
      <c r="N12" s="8"/>
      <c r="O12" s="8"/>
      <c r="P12" s="9"/>
    </row>
    <row r="13" spans="2:16" x14ac:dyDescent="0.25">
      <c r="B13" s="7" t="s">
        <v>17</v>
      </c>
      <c r="C13" s="85" t="s">
        <v>559</v>
      </c>
      <c r="D13" s="8">
        <v>7.2</v>
      </c>
      <c r="E13" s="8">
        <v>1</v>
      </c>
      <c r="F13" s="8">
        <v>1</v>
      </c>
      <c r="G13" s="8" t="s">
        <v>11</v>
      </c>
      <c r="H13" s="8">
        <v>3</v>
      </c>
      <c r="I13" s="8" t="s">
        <v>14</v>
      </c>
      <c r="J13" s="8" t="s">
        <v>27</v>
      </c>
      <c r="K13" s="8" cm="1">
        <f t="array" ref="K13">stringtoft(J13)</f>
        <v>59.135416666666664</v>
      </c>
      <c r="L13" s="8">
        <v>4</v>
      </c>
      <c r="M13" s="8">
        <f t="shared" si="0"/>
        <v>4</v>
      </c>
      <c r="N13" s="8"/>
      <c r="O13" s="8"/>
      <c r="P13" s="9"/>
    </row>
    <row r="14" spans="2:16" x14ac:dyDescent="0.25">
      <c r="B14" s="7"/>
      <c r="C14" s="85"/>
      <c r="D14" s="8"/>
      <c r="E14" s="8">
        <v>2</v>
      </c>
      <c r="F14" s="8">
        <v>1</v>
      </c>
      <c r="G14" s="8" t="s">
        <v>11</v>
      </c>
      <c r="H14" s="8">
        <v>3</v>
      </c>
      <c r="I14" s="8" t="s">
        <v>14</v>
      </c>
      <c r="J14" s="8" t="s">
        <v>28</v>
      </c>
      <c r="K14" s="8" cm="1">
        <f t="array" ref="K14">stringtoft(J14)</f>
        <v>84</v>
      </c>
      <c r="L14" s="8">
        <v>4</v>
      </c>
      <c r="M14" s="8">
        <f t="shared" si="0"/>
        <v>4</v>
      </c>
      <c r="N14" s="8"/>
      <c r="O14" s="8"/>
      <c r="P14" s="9"/>
    </row>
    <row r="15" spans="2:16" x14ac:dyDescent="0.25">
      <c r="B15" s="7"/>
      <c r="C15" s="85"/>
      <c r="D15" s="8"/>
      <c r="E15" s="8">
        <v>3</v>
      </c>
      <c r="F15" s="8">
        <v>1</v>
      </c>
      <c r="G15" s="8" t="s">
        <v>11</v>
      </c>
      <c r="H15" s="8">
        <v>3</v>
      </c>
      <c r="I15" s="8" t="s">
        <v>14</v>
      </c>
      <c r="J15" s="8" t="s">
        <v>28</v>
      </c>
      <c r="K15" s="8" cm="1">
        <f t="array" ref="K15">stringtoft(J15)</f>
        <v>84</v>
      </c>
      <c r="L15" s="8">
        <v>4</v>
      </c>
      <c r="M15" s="8">
        <f t="shared" si="0"/>
        <v>4</v>
      </c>
      <c r="N15" s="8"/>
      <c r="O15" s="8"/>
      <c r="P15" s="9"/>
    </row>
    <row r="16" spans="2:16" x14ac:dyDescent="0.25">
      <c r="B16" s="7"/>
      <c r="C16" s="85"/>
      <c r="D16" s="8"/>
      <c r="E16" s="8">
        <v>4</v>
      </c>
      <c r="F16" s="8">
        <v>1</v>
      </c>
      <c r="G16" s="8" t="s">
        <v>11</v>
      </c>
      <c r="H16" s="8">
        <v>3</v>
      </c>
      <c r="I16" s="8" t="s">
        <v>14</v>
      </c>
      <c r="J16" s="8" t="s">
        <v>27</v>
      </c>
      <c r="K16" s="8" cm="1">
        <f t="array" ref="K16">stringtoft(J16)</f>
        <v>59.135416666666664</v>
      </c>
      <c r="L16" s="8">
        <v>4</v>
      </c>
      <c r="M16" s="8">
        <f t="shared" si="0"/>
        <v>4</v>
      </c>
      <c r="N16" s="8"/>
      <c r="O16" s="8"/>
      <c r="P16" s="9"/>
    </row>
    <row r="17" spans="2:16" x14ac:dyDescent="0.25">
      <c r="B17" s="7" t="s">
        <v>18</v>
      </c>
      <c r="C17" s="85" t="s">
        <v>565</v>
      </c>
      <c r="D17" s="13">
        <v>10.3</v>
      </c>
      <c r="E17" s="8">
        <v>1</v>
      </c>
      <c r="F17" s="8">
        <v>1</v>
      </c>
      <c r="G17" s="8" t="s">
        <v>11</v>
      </c>
      <c r="H17" s="8">
        <v>3</v>
      </c>
      <c r="I17" s="8" t="s">
        <v>14</v>
      </c>
      <c r="J17" s="8" t="s">
        <v>566</v>
      </c>
      <c r="K17" s="8" cm="1">
        <f t="array" ref="K17">stringtoft(J17)</f>
        <v>56.432291666666664</v>
      </c>
      <c r="L17" s="8">
        <v>4</v>
      </c>
      <c r="M17" s="8">
        <f t="shared" si="0"/>
        <v>4</v>
      </c>
      <c r="N17" s="8"/>
      <c r="O17" s="8"/>
      <c r="P17" s="9"/>
    </row>
    <row r="18" spans="2:16" x14ac:dyDescent="0.25">
      <c r="B18" s="7"/>
      <c r="C18" s="85"/>
      <c r="D18" s="13"/>
      <c r="E18" s="8">
        <v>2</v>
      </c>
      <c r="F18" s="8">
        <v>1</v>
      </c>
      <c r="G18" s="8" t="s">
        <v>11</v>
      </c>
      <c r="H18" s="8">
        <v>3</v>
      </c>
      <c r="I18" s="8" t="s">
        <v>14</v>
      </c>
      <c r="J18" s="8" t="s">
        <v>567</v>
      </c>
      <c r="K18" s="8" cm="1">
        <f t="array" ref="K18">stringtoft(J18)</f>
        <v>84.333333333333329</v>
      </c>
      <c r="L18" s="8">
        <v>4</v>
      </c>
      <c r="M18" s="8">
        <f t="shared" si="0"/>
        <v>4</v>
      </c>
      <c r="N18" s="8"/>
      <c r="O18" s="8"/>
      <c r="P18" s="9"/>
    </row>
    <row r="19" spans="2:16" x14ac:dyDescent="0.25">
      <c r="B19" s="7"/>
      <c r="C19" s="85"/>
      <c r="D19" s="13"/>
      <c r="E19" s="8">
        <v>3</v>
      </c>
      <c r="F19" s="8">
        <v>1</v>
      </c>
      <c r="G19" s="8" t="s">
        <v>11</v>
      </c>
      <c r="H19" s="8">
        <v>3</v>
      </c>
      <c r="I19" s="8" t="s">
        <v>14</v>
      </c>
      <c r="J19" s="8" t="s">
        <v>567</v>
      </c>
      <c r="K19" s="8" cm="1">
        <f t="array" ref="K19">stringtoft(J19)</f>
        <v>84.333333333333329</v>
      </c>
      <c r="L19" s="8">
        <v>4</v>
      </c>
      <c r="M19" s="8">
        <f t="shared" si="0"/>
        <v>4</v>
      </c>
      <c r="N19" s="8"/>
      <c r="O19" s="8"/>
      <c r="P19" s="9"/>
    </row>
    <row r="20" spans="2:16" x14ac:dyDescent="0.25">
      <c r="B20" s="7"/>
      <c r="C20" s="85"/>
      <c r="D20" s="13"/>
      <c r="E20" s="8">
        <v>4</v>
      </c>
      <c r="F20" s="8">
        <v>1</v>
      </c>
      <c r="G20" s="8" t="s">
        <v>11</v>
      </c>
      <c r="H20" s="8">
        <v>3</v>
      </c>
      <c r="I20" s="8" t="s">
        <v>14</v>
      </c>
      <c r="J20" s="8" t="s">
        <v>566</v>
      </c>
      <c r="K20" s="8" cm="1">
        <f t="array" ref="K20">stringtoft(J20)</f>
        <v>56.432291666666664</v>
      </c>
      <c r="L20" s="8">
        <v>4</v>
      </c>
      <c r="M20" s="8">
        <f t="shared" si="0"/>
        <v>4</v>
      </c>
      <c r="N20" s="8"/>
      <c r="O20" s="8"/>
      <c r="P20" s="9"/>
    </row>
    <row r="21" spans="2:16" x14ac:dyDescent="0.25">
      <c r="B21" s="7" t="s">
        <v>18</v>
      </c>
      <c r="C21" s="85" t="s">
        <v>568</v>
      </c>
      <c r="D21" s="13">
        <v>12.4</v>
      </c>
      <c r="E21" s="8">
        <v>1</v>
      </c>
      <c r="F21" s="8">
        <v>1</v>
      </c>
      <c r="G21" s="8" t="s">
        <v>11</v>
      </c>
      <c r="H21" s="8">
        <v>5</v>
      </c>
      <c r="I21" s="8" t="s">
        <v>16</v>
      </c>
      <c r="J21" s="8" t="s">
        <v>569</v>
      </c>
      <c r="K21" s="8" cm="1">
        <f t="array" ref="K21">stringtoft(J21)</f>
        <v>121.74479166666667</v>
      </c>
      <c r="L21" s="8">
        <v>14</v>
      </c>
      <c r="M21" s="8">
        <f t="shared" si="0"/>
        <v>14</v>
      </c>
      <c r="N21" s="8"/>
      <c r="O21" s="8"/>
      <c r="P21" s="9"/>
    </row>
    <row r="22" spans="2:16" x14ac:dyDescent="0.25">
      <c r="B22" s="7"/>
      <c r="C22" s="85"/>
      <c r="D22" s="13"/>
      <c r="E22" s="95" t="s">
        <v>570</v>
      </c>
      <c r="F22" s="8">
        <v>3</v>
      </c>
      <c r="G22" s="8" t="s">
        <v>11</v>
      </c>
      <c r="H22" s="8">
        <v>5</v>
      </c>
      <c r="I22" s="8" t="s">
        <v>16</v>
      </c>
      <c r="J22" s="8" t="s">
        <v>571</v>
      </c>
      <c r="K22" s="8" cm="1">
        <f t="array" ref="K22">stringtoft(J22)</f>
        <v>135</v>
      </c>
      <c r="L22" s="8">
        <v>14</v>
      </c>
      <c r="M22" s="8">
        <f t="shared" si="0"/>
        <v>42</v>
      </c>
      <c r="N22" s="8"/>
      <c r="O22" s="8"/>
      <c r="P22" s="9"/>
    </row>
    <row r="23" spans="2:16" x14ac:dyDescent="0.25">
      <c r="B23" s="7"/>
      <c r="C23" s="85"/>
      <c r="D23" s="13"/>
      <c r="E23" s="8">
        <v>5</v>
      </c>
      <c r="F23" s="8">
        <v>1</v>
      </c>
      <c r="G23" s="8" t="s">
        <v>11</v>
      </c>
      <c r="H23" s="8">
        <v>5</v>
      </c>
      <c r="I23" s="8" t="s">
        <v>16</v>
      </c>
      <c r="J23" s="8" t="s">
        <v>569</v>
      </c>
      <c r="K23" s="8" cm="1">
        <f t="array" ref="K23">stringtoft(J23)</f>
        <v>121.74479166666667</v>
      </c>
      <c r="L23" s="8">
        <v>14</v>
      </c>
      <c r="M23" s="8">
        <f t="shared" si="0"/>
        <v>14</v>
      </c>
      <c r="N23" s="8"/>
      <c r="O23" s="8"/>
      <c r="P23" s="9"/>
    </row>
    <row r="24" spans="2:16" x14ac:dyDescent="0.25">
      <c r="B24" s="7" t="s">
        <v>606</v>
      </c>
      <c r="C24" s="85"/>
      <c r="D24" s="13">
        <v>14.45</v>
      </c>
      <c r="E24" s="8">
        <v>1</v>
      </c>
      <c r="F24" s="8">
        <v>1</v>
      </c>
      <c r="G24" s="8" t="s">
        <v>11</v>
      </c>
      <c r="H24" s="8">
        <v>4</v>
      </c>
      <c r="I24" s="8" t="s">
        <v>26</v>
      </c>
      <c r="J24" s="8" t="s">
        <v>72</v>
      </c>
      <c r="K24" s="8" cm="1">
        <f t="array" ref="K24">stringtoft(J24)</f>
        <v>70.833333333333329</v>
      </c>
      <c r="L24" s="8">
        <v>16</v>
      </c>
      <c r="M24" s="8">
        <f t="shared" si="0"/>
        <v>16</v>
      </c>
      <c r="N24" s="8"/>
      <c r="O24" s="8"/>
      <c r="P24" s="9"/>
    </row>
    <row r="25" spans="2:16" x14ac:dyDescent="0.25">
      <c r="B25" s="7"/>
      <c r="C25" s="85"/>
      <c r="D25" s="13"/>
      <c r="E25" s="8">
        <v>2</v>
      </c>
      <c r="F25" s="8">
        <v>1</v>
      </c>
      <c r="G25" s="8" t="s">
        <v>11</v>
      </c>
      <c r="H25" s="8">
        <v>4</v>
      </c>
      <c r="I25" s="8" t="s">
        <v>26</v>
      </c>
      <c r="J25" s="8" t="s">
        <v>36</v>
      </c>
      <c r="K25" s="8" cm="1">
        <f t="array" ref="K25">stringtoft(J25)</f>
        <v>100</v>
      </c>
      <c r="L25" s="8">
        <v>16</v>
      </c>
      <c r="M25" s="8">
        <f t="shared" si="0"/>
        <v>16</v>
      </c>
      <c r="N25" s="8"/>
      <c r="O25" s="8"/>
      <c r="P25" s="9"/>
    </row>
    <row r="26" spans="2:16" x14ac:dyDescent="0.25">
      <c r="B26" s="7"/>
      <c r="C26" s="85"/>
      <c r="D26" s="13"/>
      <c r="E26" s="8">
        <v>3</v>
      </c>
      <c r="F26" s="8">
        <v>1</v>
      </c>
      <c r="G26" s="8" t="s">
        <v>11</v>
      </c>
      <c r="H26" s="8">
        <v>4</v>
      </c>
      <c r="I26" s="8" t="s">
        <v>26</v>
      </c>
      <c r="J26" s="8" t="s">
        <v>72</v>
      </c>
      <c r="K26" s="8" cm="1">
        <f t="array" ref="K26">stringtoft(J26)</f>
        <v>70.833333333333329</v>
      </c>
      <c r="L26" s="8">
        <v>16</v>
      </c>
      <c r="M26" s="8">
        <f t="shared" si="0"/>
        <v>16</v>
      </c>
      <c r="N26" s="8"/>
      <c r="O26" s="8"/>
      <c r="P26" s="9"/>
    </row>
    <row r="27" spans="2:16" x14ac:dyDescent="0.25">
      <c r="B27" s="7" t="s">
        <v>606</v>
      </c>
      <c r="C27" s="85"/>
      <c r="D27" s="13">
        <v>17.399999999999999</v>
      </c>
      <c r="E27" s="8">
        <v>1</v>
      </c>
      <c r="F27" s="8">
        <v>1</v>
      </c>
      <c r="G27" s="8" t="s">
        <v>11</v>
      </c>
      <c r="H27" s="8">
        <v>2</v>
      </c>
      <c r="I27" s="8" t="s">
        <v>73</v>
      </c>
      <c r="J27" s="8" t="s">
        <v>607</v>
      </c>
      <c r="K27" s="8" cm="1">
        <f t="array" ref="K27">stringtoft(J27)</f>
        <v>63.302083333333336</v>
      </c>
      <c r="L27" s="8">
        <v>8</v>
      </c>
      <c r="M27" s="8">
        <f t="shared" si="0"/>
        <v>8</v>
      </c>
      <c r="N27" s="8"/>
      <c r="O27" s="8"/>
      <c r="P27" s="9"/>
    </row>
    <row r="28" spans="2:16" x14ac:dyDescent="0.25">
      <c r="B28" s="7" t="s">
        <v>606</v>
      </c>
      <c r="C28" s="85" t="s">
        <v>672</v>
      </c>
      <c r="D28" s="13" t="s">
        <v>673</v>
      </c>
      <c r="E28" s="8">
        <v>1</v>
      </c>
      <c r="F28" s="8">
        <v>1</v>
      </c>
      <c r="G28" s="8" t="s">
        <v>22</v>
      </c>
      <c r="H28" s="8">
        <v>1</v>
      </c>
      <c r="I28" s="8" t="s">
        <v>22</v>
      </c>
      <c r="J28" s="8" t="s">
        <v>608</v>
      </c>
      <c r="K28" s="8" cm="1">
        <f t="array" ref="K28">stringtoft(J28)</f>
        <v>133</v>
      </c>
      <c r="L28" s="8">
        <v>8</v>
      </c>
      <c r="M28" s="8">
        <f t="shared" si="0"/>
        <v>8</v>
      </c>
      <c r="N28" s="8"/>
      <c r="O28" s="8"/>
      <c r="P28" s="9"/>
    </row>
    <row r="29" spans="2:16" x14ac:dyDescent="0.25">
      <c r="B29" s="7" t="s">
        <v>33</v>
      </c>
      <c r="C29" s="85" t="s">
        <v>677</v>
      </c>
      <c r="D29" s="13" t="s">
        <v>37</v>
      </c>
      <c r="E29" s="8">
        <v>1</v>
      </c>
      <c r="F29" s="8">
        <v>1</v>
      </c>
      <c r="G29" s="8" t="s">
        <v>11</v>
      </c>
      <c r="H29" s="8">
        <v>4</v>
      </c>
      <c r="I29" s="8" t="s">
        <v>26</v>
      </c>
      <c r="J29" s="8" t="s">
        <v>35</v>
      </c>
      <c r="K29" s="8" cm="1">
        <f t="array" ref="K29">stringtoft(J29)</f>
        <v>100.83333333333333</v>
      </c>
      <c r="L29" s="8">
        <v>16</v>
      </c>
      <c r="M29" s="8">
        <f t="shared" si="0"/>
        <v>16</v>
      </c>
      <c r="N29" s="8"/>
      <c r="O29" s="8"/>
      <c r="P29" s="9"/>
    </row>
    <row r="30" spans="2:16" x14ac:dyDescent="0.25">
      <c r="B30" s="7"/>
      <c r="C30" s="85"/>
      <c r="D30" s="13"/>
      <c r="E30" s="8">
        <v>2</v>
      </c>
      <c r="F30" s="8">
        <v>1</v>
      </c>
      <c r="G30" s="8" t="s">
        <v>11</v>
      </c>
      <c r="H30" s="8">
        <v>4</v>
      </c>
      <c r="I30" s="8" t="s">
        <v>26</v>
      </c>
      <c r="J30" s="8" t="s">
        <v>36</v>
      </c>
      <c r="K30" s="8" cm="1">
        <f t="array" ref="K30">stringtoft(J30)</f>
        <v>100</v>
      </c>
      <c r="L30" s="8">
        <v>16</v>
      </c>
      <c r="M30" s="8">
        <f t="shared" si="0"/>
        <v>16</v>
      </c>
      <c r="N30" s="8"/>
      <c r="O30" s="8"/>
      <c r="P30" s="9"/>
    </row>
    <row r="31" spans="2:16" x14ac:dyDescent="0.25">
      <c r="B31" s="7"/>
      <c r="C31" s="85"/>
      <c r="D31" s="13"/>
      <c r="E31" s="8">
        <v>3</v>
      </c>
      <c r="F31" s="8">
        <v>1</v>
      </c>
      <c r="G31" s="8" t="s">
        <v>11</v>
      </c>
      <c r="H31" s="8">
        <v>4</v>
      </c>
      <c r="I31" s="8" t="s">
        <v>26</v>
      </c>
      <c r="J31" s="8" t="s">
        <v>35</v>
      </c>
      <c r="K31" s="8" cm="1">
        <f t="array" ref="K31">stringtoft(J31)</f>
        <v>100.83333333333333</v>
      </c>
      <c r="L31" s="8">
        <v>16</v>
      </c>
      <c r="M31" s="8">
        <f t="shared" si="0"/>
        <v>16</v>
      </c>
      <c r="N31" s="8"/>
      <c r="O31" s="8"/>
      <c r="P31" s="9"/>
    </row>
    <row r="32" spans="2:16" x14ac:dyDescent="0.25">
      <c r="B32" s="7" t="s">
        <v>33</v>
      </c>
      <c r="C32" s="85" t="s">
        <v>677</v>
      </c>
      <c r="D32" s="13" t="s">
        <v>38</v>
      </c>
      <c r="E32" s="8">
        <v>1</v>
      </c>
      <c r="F32" s="8">
        <v>1</v>
      </c>
      <c r="G32" s="8" t="s">
        <v>11</v>
      </c>
      <c r="H32" s="8">
        <v>4</v>
      </c>
      <c r="I32" s="8" t="s">
        <v>26</v>
      </c>
      <c r="J32" s="8" t="s">
        <v>35</v>
      </c>
      <c r="K32" s="8" cm="1">
        <f t="array" ref="K32">stringtoft(J32)</f>
        <v>100.83333333333333</v>
      </c>
      <c r="L32" s="8">
        <v>4</v>
      </c>
      <c r="M32" s="8">
        <f t="shared" si="0"/>
        <v>4</v>
      </c>
      <c r="N32" s="8"/>
      <c r="O32" s="8"/>
      <c r="P32" s="9"/>
    </row>
    <row r="33" spans="2:16" x14ac:dyDescent="0.25">
      <c r="B33" s="7"/>
      <c r="C33" s="85"/>
      <c r="D33" s="13"/>
      <c r="E33" s="8">
        <v>2</v>
      </c>
      <c r="F33" s="8">
        <v>1</v>
      </c>
      <c r="G33" s="8" t="s">
        <v>11</v>
      </c>
      <c r="H33" s="8">
        <v>4</v>
      </c>
      <c r="I33" s="8" t="s">
        <v>26</v>
      </c>
      <c r="J33" s="8" t="s">
        <v>36</v>
      </c>
      <c r="K33" s="8" cm="1">
        <f t="array" ref="K33">stringtoft(J33)</f>
        <v>100</v>
      </c>
      <c r="L33" s="8">
        <v>4</v>
      </c>
      <c r="M33" s="8">
        <f t="shared" si="0"/>
        <v>4</v>
      </c>
      <c r="N33" s="8"/>
      <c r="O33" s="8"/>
      <c r="P33" s="9"/>
    </row>
    <row r="34" spans="2:16" x14ac:dyDescent="0.25">
      <c r="B34" s="7"/>
      <c r="C34" s="85"/>
      <c r="D34" s="13"/>
      <c r="E34" s="8">
        <v>3</v>
      </c>
      <c r="F34" s="8">
        <v>1</v>
      </c>
      <c r="G34" s="8" t="s">
        <v>11</v>
      </c>
      <c r="H34" s="8">
        <v>4</v>
      </c>
      <c r="I34" s="8" t="s">
        <v>26</v>
      </c>
      <c r="J34" s="8" t="s">
        <v>35</v>
      </c>
      <c r="K34" s="8" cm="1">
        <f t="array" ref="K34">stringtoft(J34)</f>
        <v>100.83333333333333</v>
      </c>
      <c r="L34" s="8">
        <v>4</v>
      </c>
      <c r="M34" s="8">
        <f t="shared" si="0"/>
        <v>4</v>
      </c>
      <c r="N34" s="8"/>
      <c r="O34" s="8"/>
      <c r="P34" s="9"/>
    </row>
    <row r="35" spans="2:16" x14ac:dyDescent="0.25">
      <c r="B35" s="7" t="s">
        <v>33</v>
      </c>
      <c r="C35" s="85"/>
      <c r="D35" s="13" t="s">
        <v>676</v>
      </c>
      <c r="E35" s="8">
        <v>1</v>
      </c>
      <c r="F35" s="8">
        <v>1</v>
      </c>
      <c r="G35" s="8" t="s">
        <v>11</v>
      </c>
      <c r="H35" s="8">
        <v>4</v>
      </c>
      <c r="I35" s="8" t="s">
        <v>26</v>
      </c>
      <c r="J35" s="8" t="s">
        <v>35</v>
      </c>
      <c r="K35" s="8" cm="1">
        <f t="array" ref="K35">stringtoft(J35)</f>
        <v>100.83333333333333</v>
      </c>
      <c r="L35" s="8">
        <v>16</v>
      </c>
      <c r="M35" s="8">
        <f t="shared" si="0"/>
        <v>16</v>
      </c>
      <c r="N35" s="8"/>
      <c r="O35" s="8"/>
      <c r="P35" s="9"/>
    </row>
    <row r="36" spans="2:16" x14ac:dyDescent="0.25">
      <c r="B36" s="7"/>
      <c r="C36" s="85"/>
      <c r="D36" s="13"/>
      <c r="E36" s="8">
        <v>2</v>
      </c>
      <c r="F36" s="8">
        <v>1</v>
      </c>
      <c r="G36" s="8" t="s">
        <v>11</v>
      </c>
      <c r="H36" s="8">
        <v>4</v>
      </c>
      <c r="I36" s="8" t="s">
        <v>26</v>
      </c>
      <c r="J36" s="8" t="s">
        <v>36</v>
      </c>
      <c r="K36" s="8" cm="1">
        <f t="array" ref="K36">stringtoft(J36)</f>
        <v>100</v>
      </c>
      <c r="L36" s="8">
        <v>16</v>
      </c>
      <c r="M36" s="8">
        <f t="shared" si="0"/>
        <v>16</v>
      </c>
      <c r="N36" s="8"/>
      <c r="O36" s="8"/>
      <c r="P36" s="9"/>
    </row>
    <row r="37" spans="2:16" x14ac:dyDescent="0.25">
      <c r="B37" s="7"/>
      <c r="C37" s="85"/>
      <c r="D37" s="13"/>
      <c r="E37" s="8">
        <v>3</v>
      </c>
      <c r="F37" s="8">
        <v>1</v>
      </c>
      <c r="G37" s="8" t="s">
        <v>11</v>
      </c>
      <c r="H37" s="8">
        <v>4</v>
      </c>
      <c r="I37" s="8" t="s">
        <v>26</v>
      </c>
      <c r="J37" s="8" t="s">
        <v>35</v>
      </c>
      <c r="K37" s="8" cm="1">
        <f t="array" ref="K37">stringtoft(J37)</f>
        <v>100.83333333333333</v>
      </c>
      <c r="L37" s="8">
        <v>16</v>
      </c>
      <c r="M37" s="8">
        <f t="shared" si="0"/>
        <v>16</v>
      </c>
      <c r="N37" s="8"/>
      <c r="O37" s="8"/>
      <c r="P37" s="9"/>
    </row>
    <row r="38" spans="2:16" x14ac:dyDescent="0.25">
      <c r="B38" s="7" t="s">
        <v>33</v>
      </c>
      <c r="C38" s="85"/>
      <c r="D38" s="13" t="s">
        <v>39</v>
      </c>
      <c r="E38" s="8">
        <v>1</v>
      </c>
      <c r="F38" s="8">
        <v>1</v>
      </c>
      <c r="G38" s="8" t="s">
        <v>22</v>
      </c>
      <c r="H38" s="8">
        <v>1</v>
      </c>
      <c r="I38" s="8" t="s">
        <v>22</v>
      </c>
      <c r="J38" s="8" t="s">
        <v>40</v>
      </c>
      <c r="K38" s="8" cm="1">
        <f t="array" ref="K38">stringtoft(J38)</f>
        <v>43.78125</v>
      </c>
      <c r="L38" s="8">
        <v>4</v>
      </c>
      <c r="M38" s="8">
        <f t="shared" si="0"/>
        <v>4</v>
      </c>
      <c r="N38" s="8"/>
      <c r="O38" s="8"/>
      <c r="P38" s="9"/>
    </row>
    <row r="39" spans="2:16" x14ac:dyDescent="0.25">
      <c r="B39" s="7"/>
      <c r="C39" s="85"/>
      <c r="D39" s="13"/>
      <c r="E39" s="8">
        <v>2</v>
      </c>
      <c r="F39" s="8">
        <v>1</v>
      </c>
      <c r="G39" s="8" t="s">
        <v>22</v>
      </c>
      <c r="H39" s="8">
        <v>1</v>
      </c>
      <c r="I39" s="8" t="s">
        <v>22</v>
      </c>
      <c r="J39" s="8" t="s">
        <v>41</v>
      </c>
      <c r="K39" s="8" cm="1">
        <f t="array" ref="K39">stringtoft(J39)</f>
        <v>96.166666666666671</v>
      </c>
      <c r="L39" s="8">
        <v>4</v>
      </c>
      <c r="M39" s="8">
        <f t="shared" si="0"/>
        <v>4</v>
      </c>
      <c r="N39" s="8"/>
      <c r="O39" s="8"/>
      <c r="P39" s="9"/>
    </row>
    <row r="40" spans="2:16" x14ac:dyDescent="0.25">
      <c r="B40" s="7"/>
      <c r="C40" s="85"/>
      <c r="D40" s="13"/>
      <c r="E40" s="8">
        <v>3</v>
      </c>
      <c r="F40" s="8">
        <v>1</v>
      </c>
      <c r="G40" s="8" t="s">
        <v>22</v>
      </c>
      <c r="H40" s="8">
        <v>1</v>
      </c>
      <c r="I40" s="8" t="s">
        <v>22</v>
      </c>
      <c r="J40" s="8" t="s">
        <v>41</v>
      </c>
      <c r="K40" s="8" cm="1">
        <f t="array" ref="K40">stringtoft(J40)</f>
        <v>96.166666666666671</v>
      </c>
      <c r="L40" s="8">
        <v>4</v>
      </c>
      <c r="M40" s="8">
        <f t="shared" si="0"/>
        <v>4</v>
      </c>
      <c r="N40" s="8"/>
      <c r="O40" s="8"/>
      <c r="P40" s="9"/>
    </row>
    <row r="41" spans="2:16" x14ac:dyDescent="0.25">
      <c r="B41" s="7"/>
      <c r="C41" s="85"/>
      <c r="D41" s="13"/>
      <c r="E41" s="8">
        <v>4</v>
      </c>
      <c r="F41" s="8">
        <v>1</v>
      </c>
      <c r="G41" s="8" t="s">
        <v>22</v>
      </c>
      <c r="H41" s="8">
        <v>1</v>
      </c>
      <c r="I41" s="8" t="s">
        <v>22</v>
      </c>
      <c r="J41" s="8" t="s">
        <v>40</v>
      </c>
      <c r="K41" s="8" cm="1">
        <f t="array" ref="K41">stringtoft(J41)</f>
        <v>43.78125</v>
      </c>
      <c r="L41" s="8">
        <v>4</v>
      </c>
      <c r="M41" s="8">
        <f t="shared" si="0"/>
        <v>4</v>
      </c>
      <c r="N41" s="8"/>
      <c r="O41" s="8"/>
      <c r="P41" s="9"/>
    </row>
    <row r="42" spans="2:16" x14ac:dyDescent="0.25">
      <c r="B42" s="7" t="s">
        <v>34</v>
      </c>
      <c r="C42" s="85"/>
      <c r="D42" s="8">
        <v>23.6</v>
      </c>
      <c r="E42" s="8">
        <v>1</v>
      </c>
      <c r="F42" s="8">
        <v>1</v>
      </c>
      <c r="G42" s="8" t="s">
        <v>11</v>
      </c>
      <c r="H42" s="8">
        <v>4</v>
      </c>
      <c r="I42" s="8" t="s">
        <v>26</v>
      </c>
      <c r="J42" s="8" t="s">
        <v>42</v>
      </c>
      <c r="K42" s="8" cm="1">
        <f t="array" ref="K42">stringtoft(J42)</f>
        <v>77.75</v>
      </c>
      <c r="L42" s="8">
        <v>16</v>
      </c>
      <c r="M42" s="8">
        <f t="shared" si="0"/>
        <v>16</v>
      </c>
      <c r="N42" s="8"/>
      <c r="O42" s="8"/>
      <c r="P42" s="9"/>
    </row>
    <row r="43" spans="2:16" x14ac:dyDescent="0.25">
      <c r="B43" s="7"/>
      <c r="C43" s="85"/>
      <c r="D43" s="8"/>
      <c r="E43" s="8">
        <v>2</v>
      </c>
      <c r="F43" s="8">
        <v>1</v>
      </c>
      <c r="G43" s="8" t="s">
        <v>11</v>
      </c>
      <c r="H43" s="8">
        <v>4</v>
      </c>
      <c r="I43" s="8" t="s">
        <v>26</v>
      </c>
      <c r="J43" s="8" t="s">
        <v>36</v>
      </c>
      <c r="K43" s="8" cm="1">
        <f t="array" ref="K43">stringtoft(J43)</f>
        <v>100</v>
      </c>
      <c r="L43" s="8">
        <v>16</v>
      </c>
      <c r="M43" s="8">
        <f t="shared" si="0"/>
        <v>16</v>
      </c>
      <c r="N43" s="8"/>
      <c r="O43" s="8"/>
      <c r="P43" s="9"/>
    </row>
    <row r="44" spans="2:16" x14ac:dyDescent="0.25">
      <c r="B44" s="7"/>
      <c r="C44" s="85"/>
      <c r="D44" s="8"/>
      <c r="E44" s="8">
        <v>3</v>
      </c>
      <c r="F44" s="8">
        <v>1</v>
      </c>
      <c r="G44" s="8" t="s">
        <v>11</v>
      </c>
      <c r="H44" s="8">
        <v>4</v>
      </c>
      <c r="I44" s="8" t="s">
        <v>26</v>
      </c>
      <c r="J44" s="8" t="s">
        <v>36</v>
      </c>
      <c r="K44" s="8" cm="1">
        <f t="array" ref="K44">stringtoft(J44)</f>
        <v>100</v>
      </c>
      <c r="L44" s="8">
        <v>16</v>
      </c>
      <c r="M44" s="8">
        <f t="shared" si="0"/>
        <v>16</v>
      </c>
      <c r="N44" s="8"/>
      <c r="O44" s="8"/>
      <c r="P44" s="9"/>
    </row>
    <row r="45" spans="2:16" x14ac:dyDescent="0.25">
      <c r="B45" s="7"/>
      <c r="C45" s="85"/>
      <c r="D45" s="8"/>
      <c r="E45" s="8">
        <v>4</v>
      </c>
      <c r="F45" s="8">
        <v>1</v>
      </c>
      <c r="G45" s="8" t="s">
        <v>11</v>
      </c>
      <c r="H45" s="8">
        <v>4</v>
      </c>
      <c r="I45" s="8" t="s">
        <v>26</v>
      </c>
      <c r="J45" s="8" t="s">
        <v>43</v>
      </c>
      <c r="K45" s="8" cm="1">
        <f t="array" ref="K45">stringtoft(J45)</f>
        <v>82.375</v>
      </c>
      <c r="L45" s="8">
        <v>16</v>
      </c>
      <c r="M45" s="8">
        <f t="shared" si="0"/>
        <v>16</v>
      </c>
      <c r="N45" s="8"/>
      <c r="O45" s="8"/>
      <c r="P45" s="9"/>
    </row>
    <row r="46" spans="2:16" x14ac:dyDescent="0.25">
      <c r="B46" s="7"/>
      <c r="C46" s="85"/>
      <c r="D46" s="8"/>
      <c r="E46" s="67" t="s">
        <v>418</v>
      </c>
      <c r="F46" s="67">
        <v>4</v>
      </c>
      <c r="G46" s="8" t="s">
        <v>11</v>
      </c>
      <c r="H46" s="8">
        <v>4</v>
      </c>
      <c r="I46" s="8" t="s">
        <v>26</v>
      </c>
      <c r="J46" s="8" t="s">
        <v>44</v>
      </c>
      <c r="K46" s="8" cm="1">
        <f t="array" ref="K46">stringtoft(J46)</f>
        <v>130</v>
      </c>
      <c r="L46" s="8">
        <v>16</v>
      </c>
      <c r="M46" s="8">
        <f t="shared" si="0"/>
        <v>64</v>
      </c>
      <c r="N46" s="8"/>
      <c r="O46" s="8"/>
      <c r="P46" s="9"/>
    </row>
    <row r="47" spans="2:16" x14ac:dyDescent="0.25">
      <c r="B47" s="7"/>
      <c r="C47" s="85"/>
      <c r="D47" s="8"/>
      <c r="E47" s="8">
        <v>9</v>
      </c>
      <c r="F47" s="8">
        <v>1</v>
      </c>
      <c r="G47" s="8" t="s">
        <v>11</v>
      </c>
      <c r="H47" s="8">
        <v>4</v>
      </c>
      <c r="I47" s="8" t="s">
        <v>26</v>
      </c>
      <c r="J47" s="8" t="s">
        <v>45</v>
      </c>
      <c r="K47" s="8" cm="1">
        <f t="array" ref="K47">stringtoft(J47)</f>
        <v>140</v>
      </c>
      <c r="L47" s="8">
        <v>16</v>
      </c>
      <c r="M47" s="8">
        <f t="shared" si="0"/>
        <v>16</v>
      </c>
      <c r="N47" s="8"/>
      <c r="O47" s="8"/>
      <c r="P47" s="9"/>
    </row>
    <row r="48" spans="2:16" x14ac:dyDescent="0.25">
      <c r="B48" s="7"/>
      <c r="C48" s="85"/>
      <c r="D48" s="8"/>
      <c r="E48" s="8">
        <v>10</v>
      </c>
      <c r="F48" s="8">
        <v>1</v>
      </c>
      <c r="G48" s="8" t="s">
        <v>11</v>
      </c>
      <c r="H48" s="8">
        <v>4</v>
      </c>
      <c r="I48" s="8" t="s">
        <v>26</v>
      </c>
      <c r="J48" s="8" t="s">
        <v>46</v>
      </c>
      <c r="K48" s="8" cm="1">
        <f t="array" ref="K48">stringtoft(J48)</f>
        <v>125</v>
      </c>
      <c r="L48" s="8">
        <v>16</v>
      </c>
      <c r="M48" s="8">
        <f t="shared" si="0"/>
        <v>16</v>
      </c>
      <c r="N48" s="8"/>
      <c r="O48" s="8"/>
      <c r="P48" s="9"/>
    </row>
    <row r="49" spans="2:16" x14ac:dyDescent="0.25">
      <c r="B49" s="7"/>
      <c r="C49" s="85"/>
      <c r="D49" s="8"/>
      <c r="E49" s="8">
        <v>11</v>
      </c>
      <c r="F49" s="8">
        <v>1</v>
      </c>
      <c r="G49" s="8" t="s">
        <v>11</v>
      </c>
      <c r="H49" s="8">
        <v>4</v>
      </c>
      <c r="I49" s="8" t="s">
        <v>26</v>
      </c>
      <c r="J49" s="8" t="s">
        <v>47</v>
      </c>
      <c r="K49" s="8" cm="1">
        <f t="array" ref="K49">stringtoft(J49)</f>
        <v>95</v>
      </c>
      <c r="L49" s="8">
        <v>16</v>
      </c>
      <c r="M49" s="8">
        <f t="shared" si="0"/>
        <v>16</v>
      </c>
      <c r="N49" s="8"/>
      <c r="O49" s="8"/>
      <c r="P49" s="9"/>
    </row>
    <row r="50" spans="2:16" x14ac:dyDescent="0.25">
      <c r="B50" s="7"/>
      <c r="C50" s="85"/>
      <c r="D50" s="8"/>
      <c r="E50" s="8">
        <v>12</v>
      </c>
      <c r="F50" s="8">
        <v>1</v>
      </c>
      <c r="G50" s="8" t="s">
        <v>11</v>
      </c>
      <c r="H50" s="8">
        <v>4</v>
      </c>
      <c r="I50" s="8" t="s">
        <v>26</v>
      </c>
      <c r="J50" s="8" t="s">
        <v>47</v>
      </c>
      <c r="K50" s="8" cm="1">
        <f t="array" ref="K50">stringtoft(J50)</f>
        <v>95</v>
      </c>
      <c r="L50" s="8">
        <v>16</v>
      </c>
      <c r="M50" s="8">
        <f t="shared" si="0"/>
        <v>16</v>
      </c>
      <c r="N50" s="8"/>
      <c r="O50" s="8"/>
      <c r="P50" s="9"/>
    </row>
    <row r="51" spans="2:16" x14ac:dyDescent="0.25">
      <c r="B51" s="7"/>
      <c r="C51" s="85"/>
      <c r="D51" s="8"/>
      <c r="E51" s="8">
        <v>13</v>
      </c>
      <c r="F51" s="8">
        <v>1</v>
      </c>
      <c r="G51" s="8" t="s">
        <v>11</v>
      </c>
      <c r="H51" s="8">
        <v>4</v>
      </c>
      <c r="I51" s="8" t="s">
        <v>26</v>
      </c>
      <c r="J51" s="8" t="s">
        <v>44</v>
      </c>
      <c r="K51" s="8" cm="1">
        <f t="array" ref="K51">stringtoft(J51)</f>
        <v>130</v>
      </c>
      <c r="L51" s="8">
        <v>16</v>
      </c>
      <c r="M51" s="8">
        <f t="shared" si="0"/>
        <v>16</v>
      </c>
      <c r="N51" s="8"/>
      <c r="O51" s="8"/>
      <c r="P51" s="9"/>
    </row>
    <row r="52" spans="2:16" x14ac:dyDescent="0.25">
      <c r="B52" s="7"/>
      <c r="C52" s="85"/>
      <c r="D52" s="8"/>
      <c r="E52" s="8">
        <v>14</v>
      </c>
      <c r="F52" s="8">
        <v>1</v>
      </c>
      <c r="G52" s="8" t="s">
        <v>11</v>
      </c>
      <c r="H52" s="8">
        <v>4</v>
      </c>
      <c r="I52" s="8" t="s">
        <v>26</v>
      </c>
      <c r="J52" s="8" t="s">
        <v>48</v>
      </c>
      <c r="K52" s="8" cm="1">
        <f t="array" ref="K52">stringtoft(J52)</f>
        <v>70.75</v>
      </c>
      <c r="L52" s="8">
        <v>16</v>
      </c>
      <c r="M52" s="8">
        <f t="shared" si="0"/>
        <v>16</v>
      </c>
      <c r="N52" s="8"/>
      <c r="O52" s="8"/>
      <c r="P52" s="9"/>
    </row>
    <row r="53" spans="2:16" x14ac:dyDescent="0.25">
      <c r="B53" s="7" t="s">
        <v>34</v>
      </c>
      <c r="C53" s="85"/>
      <c r="D53" s="8">
        <v>27</v>
      </c>
      <c r="E53" s="8">
        <v>1</v>
      </c>
      <c r="F53" s="8">
        <v>1</v>
      </c>
      <c r="G53" s="8" t="s">
        <v>11</v>
      </c>
      <c r="H53" s="8">
        <v>4</v>
      </c>
      <c r="I53" s="8" t="s">
        <v>26</v>
      </c>
      <c r="J53" s="8" t="s">
        <v>49</v>
      </c>
      <c r="K53" s="8" cm="1">
        <f t="array" ref="K53">stringtoft(J53)</f>
        <v>38.583333333333336</v>
      </c>
      <c r="L53" s="8">
        <v>3</v>
      </c>
      <c r="M53" s="8">
        <f t="shared" si="0"/>
        <v>3</v>
      </c>
      <c r="N53" s="8"/>
      <c r="O53" s="8"/>
      <c r="P53" s="9"/>
    </row>
    <row r="54" spans="2:16" x14ac:dyDescent="0.25">
      <c r="B54" s="7"/>
      <c r="C54" s="85"/>
      <c r="D54" s="8"/>
      <c r="E54" s="8">
        <v>2</v>
      </c>
      <c r="F54" s="8">
        <v>1</v>
      </c>
      <c r="G54" s="8" t="s">
        <v>11</v>
      </c>
      <c r="H54" s="8">
        <v>4</v>
      </c>
      <c r="I54" s="8" t="s">
        <v>26</v>
      </c>
      <c r="J54" s="8" t="s">
        <v>50</v>
      </c>
      <c r="K54" s="8" cm="1">
        <f t="array" ref="K54">stringtoft(J54)</f>
        <v>81.416666666666671</v>
      </c>
      <c r="L54" s="8">
        <v>3</v>
      </c>
      <c r="M54" s="8">
        <f t="shared" si="0"/>
        <v>3</v>
      </c>
      <c r="N54" s="8"/>
      <c r="O54" s="8"/>
      <c r="P54" s="9"/>
    </row>
    <row r="55" spans="2:16" x14ac:dyDescent="0.25">
      <c r="B55" s="7"/>
      <c r="C55" s="85"/>
      <c r="D55" s="8"/>
      <c r="E55" s="8">
        <v>3</v>
      </c>
      <c r="F55" s="8">
        <v>1</v>
      </c>
      <c r="G55" s="8" t="s">
        <v>11</v>
      </c>
      <c r="H55" s="8">
        <v>4</v>
      </c>
      <c r="I55" s="8" t="s">
        <v>26</v>
      </c>
      <c r="J55" s="8" t="s">
        <v>50</v>
      </c>
      <c r="K55" s="8" cm="1">
        <f t="array" ref="K55">stringtoft(J55)</f>
        <v>81.416666666666671</v>
      </c>
      <c r="L55" s="8">
        <v>3</v>
      </c>
      <c r="M55" s="8">
        <f t="shared" si="0"/>
        <v>3</v>
      </c>
      <c r="N55" s="8"/>
      <c r="O55" s="8"/>
      <c r="P55" s="9"/>
    </row>
    <row r="56" spans="2:16" x14ac:dyDescent="0.25">
      <c r="B56" s="7"/>
      <c r="C56" s="85"/>
      <c r="D56" s="8"/>
      <c r="E56" s="8">
        <v>4</v>
      </c>
      <c r="F56" s="8">
        <v>1</v>
      </c>
      <c r="G56" s="8" t="s">
        <v>11</v>
      </c>
      <c r="H56" s="8">
        <v>4</v>
      </c>
      <c r="I56" s="8" t="s">
        <v>26</v>
      </c>
      <c r="J56" s="8" t="s">
        <v>51</v>
      </c>
      <c r="K56" s="8" cm="1">
        <f t="array" ref="K56">stringtoft(J56)</f>
        <v>54.75</v>
      </c>
      <c r="L56" s="8">
        <v>3</v>
      </c>
      <c r="M56" s="8">
        <f t="shared" si="0"/>
        <v>3</v>
      </c>
      <c r="N56" s="8"/>
      <c r="O56" s="8"/>
      <c r="P56" s="9"/>
    </row>
    <row r="57" spans="2:16" x14ac:dyDescent="0.25">
      <c r="B57" s="7" t="s">
        <v>52</v>
      </c>
      <c r="C57" s="85" t="s">
        <v>575</v>
      </c>
      <c r="D57" s="13" t="s">
        <v>675</v>
      </c>
      <c r="E57" s="8">
        <v>1</v>
      </c>
      <c r="F57" s="8">
        <v>1</v>
      </c>
      <c r="G57" s="8" t="s">
        <v>11</v>
      </c>
      <c r="H57" s="8">
        <v>3</v>
      </c>
      <c r="I57" s="8" t="s">
        <v>14</v>
      </c>
      <c r="J57" s="8" t="s">
        <v>53</v>
      </c>
      <c r="K57" s="8" cm="1">
        <f t="array" ref="K57">stringtoft(J57)</f>
        <v>70</v>
      </c>
      <c r="L57" s="8">
        <v>16</v>
      </c>
      <c r="M57" s="8">
        <f t="shared" si="0"/>
        <v>16</v>
      </c>
      <c r="N57" s="8"/>
      <c r="O57" s="8"/>
      <c r="P57" s="9"/>
    </row>
    <row r="58" spans="2:16" x14ac:dyDescent="0.25">
      <c r="B58" s="7" t="s">
        <v>52</v>
      </c>
      <c r="C58" s="85"/>
      <c r="D58" s="8">
        <v>30.5</v>
      </c>
      <c r="E58" s="8">
        <v>1</v>
      </c>
      <c r="F58" s="8">
        <v>1</v>
      </c>
      <c r="G58" s="8" t="s">
        <v>11</v>
      </c>
      <c r="H58" s="8">
        <v>4</v>
      </c>
      <c r="I58" s="8" t="s">
        <v>26</v>
      </c>
      <c r="J58" s="8" t="s">
        <v>54</v>
      </c>
      <c r="K58" s="8" cm="1">
        <f t="array" ref="K58">stringtoft(J58)</f>
        <v>75.833333333333329</v>
      </c>
      <c r="L58" s="8">
        <v>16</v>
      </c>
      <c r="M58" s="8">
        <f t="shared" si="0"/>
        <v>16</v>
      </c>
      <c r="N58" s="8"/>
      <c r="O58" s="8"/>
      <c r="P58" s="9"/>
    </row>
    <row r="59" spans="2:16" x14ac:dyDescent="0.25">
      <c r="B59" s="7"/>
      <c r="C59" s="85"/>
      <c r="D59" s="8"/>
      <c r="E59" s="8">
        <v>2</v>
      </c>
      <c r="F59" s="8">
        <v>1</v>
      </c>
      <c r="G59" s="8" t="s">
        <v>11</v>
      </c>
      <c r="H59" s="8">
        <v>4</v>
      </c>
      <c r="I59" s="8" t="s">
        <v>26</v>
      </c>
      <c r="J59" s="8" t="s">
        <v>36</v>
      </c>
      <c r="K59" s="8" cm="1">
        <f t="array" ref="K59">stringtoft(J59)</f>
        <v>100</v>
      </c>
      <c r="L59" s="8">
        <v>16</v>
      </c>
      <c r="M59" s="8">
        <f t="shared" si="0"/>
        <v>16</v>
      </c>
      <c r="N59" s="8"/>
      <c r="O59" s="8"/>
      <c r="P59" s="9"/>
    </row>
    <row r="60" spans="2:16" x14ac:dyDescent="0.25">
      <c r="B60" s="7"/>
      <c r="C60" s="85"/>
      <c r="D60" s="8"/>
      <c r="E60" s="8">
        <v>3</v>
      </c>
      <c r="F60" s="8">
        <v>1</v>
      </c>
      <c r="G60" s="8" t="s">
        <v>11</v>
      </c>
      <c r="H60" s="8">
        <v>4</v>
      </c>
      <c r="I60" s="8" t="s">
        <v>26</v>
      </c>
      <c r="J60" s="8" t="s">
        <v>54</v>
      </c>
      <c r="K60" s="8" cm="1">
        <f t="array" ref="K60">stringtoft(J60)</f>
        <v>75.833333333333329</v>
      </c>
      <c r="L60" s="8">
        <v>16</v>
      </c>
      <c r="M60" s="8">
        <f t="shared" si="0"/>
        <v>16</v>
      </c>
      <c r="N60" s="8"/>
      <c r="O60" s="8"/>
      <c r="P60" s="9"/>
    </row>
    <row r="61" spans="2:16" x14ac:dyDescent="0.25">
      <c r="B61" s="7" t="s">
        <v>52</v>
      </c>
      <c r="C61" s="85" t="s">
        <v>572</v>
      </c>
      <c r="D61" s="8" t="s">
        <v>674</v>
      </c>
      <c r="E61" s="8">
        <v>1</v>
      </c>
      <c r="F61" s="8">
        <v>1</v>
      </c>
      <c r="G61" s="8" t="s">
        <v>11</v>
      </c>
      <c r="H61" s="8">
        <v>5</v>
      </c>
      <c r="I61" s="8" t="s">
        <v>16</v>
      </c>
      <c r="J61" s="8" t="s">
        <v>573</v>
      </c>
      <c r="K61" s="8" cm="1">
        <f t="array" ref="K61">stringtoft(J61)</f>
        <v>115.53125</v>
      </c>
      <c r="L61" s="8">
        <v>9</v>
      </c>
      <c r="M61" s="8">
        <f t="shared" si="0"/>
        <v>9</v>
      </c>
      <c r="N61" s="8"/>
      <c r="O61" s="8"/>
      <c r="P61" s="9"/>
    </row>
    <row r="62" spans="2:16" x14ac:dyDescent="0.25">
      <c r="B62" s="7"/>
      <c r="C62" s="85"/>
      <c r="D62" s="8"/>
      <c r="E62" s="8">
        <v>2</v>
      </c>
      <c r="F62" s="8">
        <v>1</v>
      </c>
      <c r="G62" s="8" t="s">
        <v>11</v>
      </c>
      <c r="H62" s="8">
        <v>5</v>
      </c>
      <c r="I62" s="8" t="s">
        <v>16</v>
      </c>
      <c r="J62" s="8" t="s">
        <v>56</v>
      </c>
      <c r="K62" s="8" cm="1">
        <f t="array" ref="K62">stringtoft(J62)</f>
        <v>134.41666666666666</v>
      </c>
      <c r="L62" s="8">
        <v>9</v>
      </c>
      <c r="M62" s="8">
        <f t="shared" si="0"/>
        <v>9</v>
      </c>
      <c r="N62" s="8"/>
      <c r="O62" s="8"/>
      <c r="P62" s="9"/>
    </row>
    <row r="63" spans="2:16" x14ac:dyDescent="0.25">
      <c r="B63" s="7" t="s">
        <v>576</v>
      </c>
      <c r="C63" s="85" t="s">
        <v>609</v>
      </c>
      <c r="D63" s="13">
        <v>32.6</v>
      </c>
      <c r="E63" s="8">
        <v>1</v>
      </c>
      <c r="F63" s="8">
        <v>1</v>
      </c>
      <c r="G63" s="8" t="s">
        <v>11</v>
      </c>
      <c r="H63" s="8">
        <v>4</v>
      </c>
      <c r="I63" s="8" t="s">
        <v>26</v>
      </c>
      <c r="J63" s="8" t="s">
        <v>578</v>
      </c>
      <c r="K63" s="8" cm="1">
        <f t="array" ref="K63">stringtoft(J63)</f>
        <v>50</v>
      </c>
      <c r="L63" s="8">
        <v>4</v>
      </c>
      <c r="M63" s="8">
        <f t="shared" ref="M63:M65" si="1">F63*L63</f>
        <v>4</v>
      </c>
      <c r="N63" s="8"/>
      <c r="O63" s="8"/>
      <c r="P63" s="9"/>
    </row>
    <row r="64" spans="2:16" x14ac:dyDescent="0.25">
      <c r="B64" s="7"/>
      <c r="C64" s="85"/>
      <c r="D64" s="13"/>
      <c r="E64" s="96" t="s">
        <v>577</v>
      </c>
      <c r="F64" s="8">
        <v>2</v>
      </c>
      <c r="G64" s="8" t="s">
        <v>11</v>
      </c>
      <c r="H64" s="8">
        <v>4</v>
      </c>
      <c r="I64" s="8" t="s">
        <v>26</v>
      </c>
      <c r="J64" s="8" t="s">
        <v>579</v>
      </c>
      <c r="K64" s="8" cm="1">
        <f t="array" ref="K64">stringtoft(J64)</f>
        <v>92</v>
      </c>
      <c r="L64" s="8">
        <v>4</v>
      </c>
      <c r="M64" s="8">
        <f t="shared" si="1"/>
        <v>8</v>
      </c>
      <c r="N64" s="8"/>
      <c r="O64" s="8"/>
      <c r="P64" s="9"/>
    </row>
    <row r="65" spans="2:16" x14ac:dyDescent="0.25">
      <c r="B65" s="7"/>
      <c r="C65" s="85"/>
      <c r="D65" s="13"/>
      <c r="E65" s="8">
        <v>4</v>
      </c>
      <c r="F65" s="8">
        <v>1</v>
      </c>
      <c r="G65" s="8" t="s">
        <v>11</v>
      </c>
      <c r="H65" s="8">
        <v>4</v>
      </c>
      <c r="I65" s="8" t="s">
        <v>26</v>
      </c>
      <c r="J65" s="8" t="s">
        <v>578</v>
      </c>
      <c r="K65" s="8" cm="1">
        <f t="array" ref="K65">stringtoft(J65)</f>
        <v>50</v>
      </c>
      <c r="L65" s="8">
        <v>4</v>
      </c>
      <c r="M65" s="8">
        <f t="shared" si="1"/>
        <v>4</v>
      </c>
      <c r="N65" s="8"/>
      <c r="O65" s="8"/>
      <c r="P65" s="9"/>
    </row>
    <row r="66" spans="2:16" x14ac:dyDescent="0.25">
      <c r="B66" s="7" t="s">
        <v>576</v>
      </c>
      <c r="C66" s="85" t="s">
        <v>609</v>
      </c>
      <c r="D66" s="13">
        <v>35.200000000000003</v>
      </c>
      <c r="E66" s="8">
        <v>1</v>
      </c>
      <c r="F66" s="8">
        <v>1</v>
      </c>
      <c r="G66" s="8" t="s">
        <v>11</v>
      </c>
      <c r="H66" s="8">
        <v>4</v>
      </c>
      <c r="I66" s="8" t="s">
        <v>26</v>
      </c>
      <c r="J66" s="8" t="s">
        <v>578</v>
      </c>
      <c r="K66" s="8" cm="1">
        <f t="array" ref="K66">stringtoft(J66)</f>
        <v>50</v>
      </c>
      <c r="L66" s="8">
        <v>4</v>
      </c>
      <c r="M66" s="8">
        <f t="shared" ref="M66:M82" si="2">F66*L66</f>
        <v>4</v>
      </c>
      <c r="N66" s="8"/>
      <c r="O66" s="8"/>
      <c r="P66" s="9"/>
    </row>
    <row r="67" spans="2:16" x14ac:dyDescent="0.25">
      <c r="B67" s="7"/>
      <c r="C67" s="85"/>
      <c r="D67" s="13"/>
      <c r="E67" s="96" t="s">
        <v>577</v>
      </c>
      <c r="F67" s="8">
        <v>2</v>
      </c>
      <c r="G67" s="8" t="s">
        <v>11</v>
      </c>
      <c r="H67" s="8">
        <v>4</v>
      </c>
      <c r="I67" s="8" t="s">
        <v>26</v>
      </c>
      <c r="J67" s="8" t="s">
        <v>579</v>
      </c>
      <c r="K67" s="8" cm="1">
        <f t="array" ref="K67">stringtoft(J67)</f>
        <v>92</v>
      </c>
      <c r="L67" s="8">
        <v>4</v>
      </c>
      <c r="M67" s="8">
        <f t="shared" si="2"/>
        <v>8</v>
      </c>
      <c r="N67" s="8"/>
      <c r="O67" s="8"/>
      <c r="P67" s="9"/>
    </row>
    <row r="68" spans="2:16" x14ac:dyDescent="0.25">
      <c r="B68" s="7"/>
      <c r="C68" s="85"/>
      <c r="D68" s="13"/>
      <c r="E68" s="8">
        <v>4</v>
      </c>
      <c r="F68" s="8">
        <v>1</v>
      </c>
      <c r="G68" s="8" t="s">
        <v>11</v>
      </c>
      <c r="H68" s="8">
        <v>4</v>
      </c>
      <c r="I68" s="8" t="s">
        <v>26</v>
      </c>
      <c r="J68" s="8" t="s">
        <v>578</v>
      </c>
      <c r="K68" s="8" cm="1">
        <f t="array" ref="K68">stringtoft(J68)</f>
        <v>50</v>
      </c>
      <c r="L68" s="8">
        <v>4</v>
      </c>
      <c r="M68" s="8">
        <f t="shared" si="2"/>
        <v>4</v>
      </c>
      <c r="N68" s="8"/>
      <c r="O68" s="8"/>
      <c r="P68" s="9"/>
    </row>
    <row r="69" spans="2:16" x14ac:dyDescent="0.25">
      <c r="B69" s="7" t="s">
        <v>610</v>
      </c>
      <c r="C69" s="85"/>
      <c r="D69" s="13">
        <v>38.200000000000003</v>
      </c>
      <c r="E69" s="8">
        <v>1</v>
      </c>
      <c r="F69" s="8">
        <v>1</v>
      </c>
      <c r="G69" s="8" t="s">
        <v>22</v>
      </c>
      <c r="H69" s="8">
        <v>1</v>
      </c>
      <c r="I69" s="8" t="s">
        <v>22</v>
      </c>
      <c r="J69" s="8" t="s">
        <v>300</v>
      </c>
      <c r="K69" s="8" cm="1">
        <f t="array" ref="K69">stringtoft(J69)</f>
        <v>75</v>
      </c>
      <c r="L69" s="8">
        <v>16</v>
      </c>
      <c r="M69" s="8">
        <f t="shared" si="2"/>
        <v>16</v>
      </c>
      <c r="N69" s="8"/>
      <c r="O69" s="8"/>
      <c r="P69" s="9"/>
    </row>
    <row r="70" spans="2:16" x14ac:dyDescent="0.25">
      <c r="B70" s="7"/>
      <c r="C70" s="85"/>
      <c r="D70" s="13"/>
      <c r="E70" s="8">
        <v>2</v>
      </c>
      <c r="F70" s="8">
        <v>1</v>
      </c>
      <c r="G70" s="8" t="s">
        <v>22</v>
      </c>
      <c r="H70" s="8">
        <v>1</v>
      </c>
      <c r="I70" s="8" t="s">
        <v>22</v>
      </c>
      <c r="J70" s="8" t="s">
        <v>46</v>
      </c>
      <c r="K70" s="8" cm="1">
        <f t="array" ref="K70">stringtoft(J70)</f>
        <v>125</v>
      </c>
      <c r="L70" s="8">
        <v>16</v>
      </c>
      <c r="M70" s="8">
        <f t="shared" si="2"/>
        <v>16</v>
      </c>
      <c r="N70" s="8"/>
      <c r="O70" s="8"/>
      <c r="P70" s="9"/>
    </row>
    <row r="71" spans="2:16" x14ac:dyDescent="0.25">
      <c r="B71" s="7" t="s">
        <v>610</v>
      </c>
      <c r="C71" s="85"/>
      <c r="D71" s="13">
        <v>38.299999999999997</v>
      </c>
      <c r="E71" s="8">
        <v>1</v>
      </c>
      <c r="F71" s="8">
        <v>1</v>
      </c>
      <c r="G71" s="8" t="s">
        <v>22</v>
      </c>
      <c r="H71" s="8">
        <v>1</v>
      </c>
      <c r="I71" s="8" t="s">
        <v>22</v>
      </c>
      <c r="J71" s="8" t="s">
        <v>611</v>
      </c>
      <c r="K71" s="8" cm="1">
        <f t="array" ref="K71">stringtoft(J71)</f>
        <v>100.5</v>
      </c>
      <c r="L71" s="8">
        <v>8</v>
      </c>
      <c r="M71" s="8">
        <f t="shared" si="2"/>
        <v>8</v>
      </c>
      <c r="N71" s="8"/>
      <c r="O71" s="8"/>
      <c r="P71" s="9"/>
    </row>
    <row r="72" spans="2:16" x14ac:dyDescent="0.25">
      <c r="B72" s="7"/>
      <c r="C72" s="85"/>
      <c r="D72" s="13"/>
      <c r="E72" s="8">
        <v>2</v>
      </c>
      <c r="F72" s="8">
        <v>1</v>
      </c>
      <c r="G72" s="8" t="s">
        <v>22</v>
      </c>
      <c r="H72" s="8">
        <v>1</v>
      </c>
      <c r="I72" s="8" t="s">
        <v>22</v>
      </c>
      <c r="J72" s="8" t="s">
        <v>612</v>
      </c>
      <c r="K72" s="8" cm="1">
        <f t="array" ref="K72">stringtoft(J72)</f>
        <v>129.95833333333334</v>
      </c>
      <c r="L72" s="8">
        <v>8</v>
      </c>
      <c r="M72" s="8">
        <f t="shared" si="2"/>
        <v>8</v>
      </c>
      <c r="N72" s="8"/>
      <c r="O72" s="8"/>
      <c r="P72" s="9"/>
    </row>
    <row r="73" spans="2:16" x14ac:dyDescent="0.25">
      <c r="B73" s="7"/>
      <c r="C73" s="85"/>
      <c r="D73" s="13"/>
      <c r="E73" s="8">
        <v>3</v>
      </c>
      <c r="F73" s="8">
        <v>1</v>
      </c>
      <c r="G73" s="8" t="s">
        <v>22</v>
      </c>
      <c r="H73" s="8">
        <v>1</v>
      </c>
      <c r="I73" s="8" t="s">
        <v>22</v>
      </c>
      <c r="J73" s="8" t="s">
        <v>611</v>
      </c>
      <c r="K73" s="8" cm="1">
        <f t="array" ref="K73">stringtoft(J73)</f>
        <v>100.5</v>
      </c>
      <c r="L73" s="8">
        <v>8</v>
      </c>
      <c r="M73" s="8">
        <f t="shared" si="2"/>
        <v>8</v>
      </c>
      <c r="N73" s="8"/>
      <c r="O73" s="8"/>
      <c r="P73" s="9"/>
    </row>
    <row r="74" spans="2:16" x14ac:dyDescent="0.25">
      <c r="B74" s="7" t="s">
        <v>610</v>
      </c>
      <c r="C74" s="85"/>
      <c r="D74" s="13">
        <v>38.5</v>
      </c>
      <c r="E74" s="8">
        <v>1</v>
      </c>
      <c r="F74" s="8">
        <v>1</v>
      </c>
      <c r="G74" s="8" t="s">
        <v>11</v>
      </c>
      <c r="H74" s="8">
        <v>4</v>
      </c>
      <c r="I74" s="8" t="s">
        <v>26</v>
      </c>
      <c r="J74" s="8" t="s">
        <v>613</v>
      </c>
      <c r="K74" s="8" cm="1">
        <f t="array" ref="K74">stringtoft(J74)</f>
        <v>56.25</v>
      </c>
      <c r="L74" s="8">
        <v>5</v>
      </c>
      <c r="M74" s="8">
        <f t="shared" si="2"/>
        <v>5</v>
      </c>
      <c r="N74" s="8"/>
      <c r="O74" s="8"/>
      <c r="P74" s="9"/>
    </row>
    <row r="75" spans="2:16" x14ac:dyDescent="0.25">
      <c r="B75" s="7"/>
      <c r="C75" s="85"/>
      <c r="D75" s="13"/>
      <c r="E75" s="96" t="s">
        <v>577</v>
      </c>
      <c r="F75" s="8">
        <v>2</v>
      </c>
      <c r="G75" s="8" t="s">
        <v>11</v>
      </c>
      <c r="H75" s="8">
        <v>4</v>
      </c>
      <c r="I75" s="8" t="s">
        <v>26</v>
      </c>
      <c r="J75" s="8" t="s">
        <v>614</v>
      </c>
      <c r="K75" s="8" cm="1">
        <f t="array" ref="K75">stringtoft(J75)</f>
        <v>115</v>
      </c>
      <c r="L75" s="8">
        <v>5</v>
      </c>
      <c r="M75" s="8">
        <f t="shared" si="2"/>
        <v>10</v>
      </c>
      <c r="N75" s="8"/>
      <c r="O75" s="8"/>
      <c r="P75" s="9"/>
    </row>
    <row r="76" spans="2:16" x14ac:dyDescent="0.25">
      <c r="B76" s="7"/>
      <c r="C76" s="85"/>
      <c r="D76" s="13"/>
      <c r="E76" s="8">
        <v>4</v>
      </c>
      <c r="F76" s="8">
        <v>1</v>
      </c>
      <c r="G76" s="8" t="s">
        <v>11</v>
      </c>
      <c r="H76" s="8">
        <v>4</v>
      </c>
      <c r="I76" s="8" t="s">
        <v>26</v>
      </c>
      <c r="J76" s="8" t="s">
        <v>613</v>
      </c>
      <c r="K76" s="8" cm="1">
        <f t="array" ref="K76">stringtoft(J76)</f>
        <v>56.25</v>
      </c>
      <c r="L76" s="8">
        <v>5</v>
      </c>
      <c r="M76" s="8">
        <f t="shared" si="2"/>
        <v>5</v>
      </c>
      <c r="N76" s="8"/>
      <c r="O76" s="8"/>
      <c r="P76" s="9"/>
    </row>
    <row r="77" spans="2:16" x14ac:dyDescent="0.25">
      <c r="B77" s="7" t="s">
        <v>610</v>
      </c>
      <c r="C77" s="85"/>
      <c r="D77" s="13" t="s">
        <v>615</v>
      </c>
      <c r="E77" s="8">
        <v>1</v>
      </c>
      <c r="F77" s="8">
        <v>1</v>
      </c>
      <c r="G77" s="8" t="s">
        <v>11</v>
      </c>
      <c r="H77" s="8">
        <v>4</v>
      </c>
      <c r="I77" s="8" t="s">
        <v>26</v>
      </c>
      <c r="J77" s="8" t="s">
        <v>32</v>
      </c>
      <c r="K77" s="8" cm="1">
        <f t="array" ref="K77">stringtoft(J77)</f>
        <v>65</v>
      </c>
      <c r="L77" s="8">
        <v>5</v>
      </c>
      <c r="M77" s="8">
        <f t="shared" si="2"/>
        <v>5</v>
      </c>
      <c r="N77" s="8"/>
      <c r="O77" s="8"/>
      <c r="P77" s="9"/>
    </row>
    <row r="78" spans="2:16" x14ac:dyDescent="0.25">
      <c r="B78" s="7"/>
      <c r="C78" s="85"/>
      <c r="D78" s="13"/>
      <c r="E78" s="8">
        <v>2</v>
      </c>
      <c r="F78" s="8">
        <v>1</v>
      </c>
      <c r="G78" s="8" t="s">
        <v>11</v>
      </c>
      <c r="H78" s="8">
        <v>4</v>
      </c>
      <c r="I78" s="8" t="s">
        <v>26</v>
      </c>
      <c r="J78" s="8" t="s">
        <v>36</v>
      </c>
      <c r="K78" s="8" cm="1">
        <f t="array" ref="K78">stringtoft(J78)</f>
        <v>100</v>
      </c>
      <c r="L78" s="8">
        <v>5</v>
      </c>
      <c r="M78" s="8">
        <f t="shared" si="2"/>
        <v>5</v>
      </c>
      <c r="N78" s="8"/>
      <c r="O78" s="8"/>
      <c r="P78" s="9"/>
    </row>
    <row r="79" spans="2:16" x14ac:dyDescent="0.25">
      <c r="B79" s="7"/>
      <c r="C79" s="85"/>
      <c r="D79" s="13"/>
      <c r="E79" s="8">
        <v>3</v>
      </c>
      <c r="F79" s="8">
        <v>1</v>
      </c>
      <c r="G79" s="8" t="s">
        <v>11</v>
      </c>
      <c r="H79" s="8">
        <v>4</v>
      </c>
      <c r="I79" s="8" t="s">
        <v>26</v>
      </c>
      <c r="J79" s="8" t="s">
        <v>32</v>
      </c>
      <c r="K79" s="8" cm="1">
        <f t="array" ref="K79">stringtoft(J79)</f>
        <v>65</v>
      </c>
      <c r="L79" s="8">
        <v>5</v>
      </c>
      <c r="M79" s="8">
        <f t="shared" si="2"/>
        <v>5</v>
      </c>
      <c r="N79" s="8"/>
      <c r="O79" s="8"/>
      <c r="P79" s="9"/>
    </row>
    <row r="80" spans="2:16" x14ac:dyDescent="0.25">
      <c r="B80" s="7" t="s">
        <v>610</v>
      </c>
      <c r="C80" s="85"/>
      <c r="D80" s="13">
        <v>41.3</v>
      </c>
      <c r="E80" s="8">
        <v>1</v>
      </c>
      <c r="F80" s="8">
        <v>1</v>
      </c>
      <c r="G80" s="8" t="s">
        <v>11</v>
      </c>
      <c r="H80" s="8">
        <v>4</v>
      </c>
      <c r="I80" s="8" t="s">
        <v>26</v>
      </c>
      <c r="J80" s="8" t="s">
        <v>613</v>
      </c>
      <c r="K80" s="8" cm="1">
        <f t="array" ref="K80">stringtoft(J80)</f>
        <v>56.25</v>
      </c>
      <c r="L80" s="8">
        <v>5</v>
      </c>
      <c r="M80" s="8">
        <f t="shared" si="2"/>
        <v>5</v>
      </c>
      <c r="N80" s="8"/>
      <c r="O80" s="8"/>
      <c r="P80" s="9"/>
    </row>
    <row r="81" spans="2:16" x14ac:dyDescent="0.25">
      <c r="B81" s="7"/>
      <c r="C81" s="85"/>
      <c r="D81" s="13"/>
      <c r="E81" s="96" t="s">
        <v>577</v>
      </c>
      <c r="F81" s="8">
        <v>2</v>
      </c>
      <c r="G81" s="8" t="s">
        <v>11</v>
      </c>
      <c r="H81" s="8">
        <v>4</v>
      </c>
      <c r="I81" s="8" t="s">
        <v>26</v>
      </c>
      <c r="J81" s="8" t="s">
        <v>614</v>
      </c>
      <c r="K81" s="8" cm="1">
        <f t="array" ref="K81">stringtoft(J81)</f>
        <v>115</v>
      </c>
      <c r="L81" s="8">
        <v>5</v>
      </c>
      <c r="M81" s="8">
        <f t="shared" si="2"/>
        <v>10</v>
      </c>
      <c r="N81" s="8"/>
      <c r="O81" s="8"/>
      <c r="P81" s="9"/>
    </row>
    <row r="82" spans="2:16" x14ac:dyDescent="0.25">
      <c r="B82" s="7"/>
      <c r="C82" s="85"/>
      <c r="D82" s="13"/>
      <c r="E82" s="8">
        <v>4</v>
      </c>
      <c r="F82" s="8">
        <v>1</v>
      </c>
      <c r="G82" s="8" t="s">
        <v>11</v>
      </c>
      <c r="H82" s="8">
        <v>4</v>
      </c>
      <c r="I82" s="8" t="s">
        <v>26</v>
      </c>
      <c r="J82" s="8" t="s">
        <v>613</v>
      </c>
      <c r="K82" s="8" cm="1">
        <f t="array" ref="K82">stringtoft(J82)</f>
        <v>56.25</v>
      </c>
      <c r="L82" s="8">
        <v>5</v>
      </c>
      <c r="M82" s="8">
        <f t="shared" si="2"/>
        <v>5</v>
      </c>
      <c r="N82" s="8"/>
      <c r="O82" s="8"/>
      <c r="P82" s="9"/>
    </row>
    <row r="83" spans="2:16" x14ac:dyDescent="0.25">
      <c r="B83" s="7" t="s">
        <v>653</v>
      </c>
      <c r="C83" s="85"/>
      <c r="D83" s="13" t="s">
        <v>655</v>
      </c>
      <c r="E83" s="8">
        <v>1</v>
      </c>
      <c r="F83" s="8">
        <v>1</v>
      </c>
      <c r="G83" s="8" t="s">
        <v>11</v>
      </c>
      <c r="H83" s="8">
        <v>3</v>
      </c>
      <c r="I83" s="8" t="s">
        <v>14</v>
      </c>
      <c r="J83" s="8" t="s">
        <v>377</v>
      </c>
      <c r="K83" s="8" cm="1">
        <f t="array" ref="K83">stringtoft(J83)</f>
        <v>50.833333333333336</v>
      </c>
      <c r="L83" s="8">
        <v>18</v>
      </c>
      <c r="M83" s="8">
        <f t="shared" ref="M83:M85" si="3">F83*L83</f>
        <v>18</v>
      </c>
      <c r="N83" s="8"/>
      <c r="O83" s="8"/>
      <c r="P83" s="9"/>
    </row>
    <row r="84" spans="2:16" x14ac:dyDescent="0.25">
      <c r="B84" s="7"/>
      <c r="C84" s="85"/>
      <c r="D84" s="13"/>
      <c r="E84" s="133">
        <v>2</v>
      </c>
      <c r="F84" s="8">
        <v>1</v>
      </c>
      <c r="G84" s="8" t="s">
        <v>11</v>
      </c>
      <c r="H84" s="8">
        <v>3</v>
      </c>
      <c r="I84" s="8" t="s">
        <v>14</v>
      </c>
      <c r="J84" s="8" t="s">
        <v>654</v>
      </c>
      <c r="K84" s="8" cm="1">
        <f t="array" ref="K84">stringtoft(J84)</f>
        <v>60</v>
      </c>
      <c r="L84" s="8">
        <v>18</v>
      </c>
      <c r="M84" s="8">
        <f t="shared" si="3"/>
        <v>18</v>
      </c>
      <c r="N84" s="8"/>
      <c r="O84" s="8"/>
      <c r="P84" s="9"/>
    </row>
    <row r="85" spans="2:16" x14ac:dyDescent="0.25">
      <c r="B85" s="7"/>
      <c r="C85" s="85"/>
      <c r="D85" s="13"/>
      <c r="E85" s="8">
        <v>3</v>
      </c>
      <c r="F85" s="8">
        <v>1</v>
      </c>
      <c r="G85" s="8" t="s">
        <v>11</v>
      </c>
      <c r="H85" s="8">
        <v>3</v>
      </c>
      <c r="I85" s="8" t="s">
        <v>14</v>
      </c>
      <c r="J85" s="8" t="s">
        <v>377</v>
      </c>
      <c r="K85" s="8" cm="1">
        <f t="array" ref="K85">stringtoft(J85)</f>
        <v>50.833333333333336</v>
      </c>
      <c r="L85" s="8">
        <v>18</v>
      </c>
      <c r="M85" s="8">
        <f t="shared" si="3"/>
        <v>18</v>
      </c>
      <c r="N85" s="8"/>
      <c r="O85" s="8"/>
      <c r="P85" s="9"/>
    </row>
    <row r="86" spans="2:16" x14ac:dyDescent="0.25">
      <c r="B86" s="7" t="s">
        <v>653</v>
      </c>
      <c r="C86" s="85"/>
      <c r="D86" s="13" t="s">
        <v>656</v>
      </c>
      <c r="E86" s="8">
        <v>1</v>
      </c>
      <c r="F86" s="8">
        <v>1</v>
      </c>
      <c r="G86" s="8" t="s">
        <v>11</v>
      </c>
      <c r="H86" s="8">
        <v>4</v>
      </c>
      <c r="I86" s="8" t="s">
        <v>26</v>
      </c>
      <c r="J86" s="8" t="s">
        <v>660</v>
      </c>
      <c r="K86" s="8" cm="1">
        <f t="array" ref="K86">stringtoft(J86)</f>
        <v>41.333333333333336</v>
      </c>
      <c r="L86" s="8">
        <v>4</v>
      </c>
      <c r="M86" s="8">
        <f t="shared" ref="M86:M91" si="4">F86*L86</f>
        <v>4</v>
      </c>
      <c r="N86" s="8"/>
      <c r="O86" s="8"/>
      <c r="P86" s="9"/>
    </row>
    <row r="87" spans="2:16" x14ac:dyDescent="0.25">
      <c r="B87" s="7"/>
      <c r="C87" s="85"/>
      <c r="D87" s="13"/>
      <c r="E87" s="13" t="s">
        <v>577</v>
      </c>
      <c r="F87" s="8">
        <v>2</v>
      </c>
      <c r="G87" s="8" t="s">
        <v>11</v>
      </c>
      <c r="H87" s="8">
        <v>4</v>
      </c>
      <c r="I87" s="8" t="s">
        <v>26</v>
      </c>
      <c r="J87" s="8" t="s">
        <v>23</v>
      </c>
      <c r="K87" s="8" cm="1">
        <f t="array" ref="K87">stringtoft(J87)</f>
        <v>90</v>
      </c>
      <c r="L87" s="8">
        <v>4</v>
      </c>
      <c r="M87" s="8">
        <f t="shared" si="4"/>
        <v>8</v>
      </c>
      <c r="N87" s="8"/>
      <c r="O87" s="8"/>
      <c r="P87" s="9"/>
    </row>
    <row r="88" spans="2:16" x14ac:dyDescent="0.25">
      <c r="B88" s="7"/>
      <c r="C88" s="85"/>
      <c r="D88" s="13"/>
      <c r="E88" s="8">
        <v>4</v>
      </c>
      <c r="F88" s="8">
        <v>1</v>
      </c>
      <c r="G88" s="8" t="s">
        <v>11</v>
      </c>
      <c r="H88" s="8">
        <v>4</v>
      </c>
      <c r="I88" s="8" t="s">
        <v>26</v>
      </c>
      <c r="J88" s="8" t="s">
        <v>660</v>
      </c>
      <c r="K88" s="8" cm="1">
        <f t="array" ref="K88">stringtoft(J88)</f>
        <v>41.333333333333336</v>
      </c>
      <c r="L88" s="8">
        <v>4</v>
      </c>
      <c r="M88" s="8">
        <f t="shared" si="4"/>
        <v>4</v>
      </c>
      <c r="N88" s="8"/>
      <c r="O88" s="8"/>
      <c r="P88" s="9"/>
    </row>
    <row r="89" spans="2:16" x14ac:dyDescent="0.25">
      <c r="B89" s="7" t="s">
        <v>653</v>
      </c>
      <c r="C89" s="85"/>
      <c r="D89" s="13" t="s">
        <v>661</v>
      </c>
      <c r="E89" s="8">
        <v>1</v>
      </c>
      <c r="F89" s="8">
        <v>1</v>
      </c>
      <c r="G89" s="8" t="s">
        <v>11</v>
      </c>
      <c r="H89" s="8">
        <v>3</v>
      </c>
      <c r="I89" s="8" t="s">
        <v>14</v>
      </c>
      <c r="J89" s="8" t="s">
        <v>662</v>
      </c>
      <c r="K89" s="8" cm="1">
        <f t="array" ref="K89">stringtoft(J89)</f>
        <v>56.229166666666664</v>
      </c>
      <c r="L89" s="8">
        <v>18</v>
      </c>
      <c r="M89" s="8">
        <f t="shared" si="4"/>
        <v>18</v>
      </c>
      <c r="N89" s="8"/>
      <c r="O89" s="8"/>
      <c r="P89" s="9"/>
    </row>
    <row r="90" spans="2:16" x14ac:dyDescent="0.25">
      <c r="B90" s="7"/>
      <c r="C90" s="85"/>
      <c r="D90" s="13"/>
      <c r="E90" s="133">
        <v>2</v>
      </c>
      <c r="F90" s="8">
        <v>1</v>
      </c>
      <c r="G90" s="8" t="s">
        <v>11</v>
      </c>
      <c r="H90" s="8">
        <v>3</v>
      </c>
      <c r="I90" s="8" t="s">
        <v>14</v>
      </c>
      <c r="J90" s="8" t="s">
        <v>53</v>
      </c>
      <c r="K90" s="8" cm="1">
        <f t="array" ref="K90">stringtoft(J90)</f>
        <v>70</v>
      </c>
      <c r="L90" s="8">
        <v>18</v>
      </c>
      <c r="M90" s="8">
        <f t="shared" si="4"/>
        <v>18</v>
      </c>
      <c r="N90" s="8"/>
      <c r="O90" s="8"/>
      <c r="P90" s="9"/>
    </row>
    <row r="91" spans="2:16" x14ac:dyDescent="0.25">
      <c r="B91" s="7"/>
      <c r="C91" s="85"/>
      <c r="D91" s="13"/>
      <c r="E91" s="8">
        <v>3</v>
      </c>
      <c r="F91" s="8">
        <v>1</v>
      </c>
      <c r="G91" s="8" t="s">
        <v>11</v>
      </c>
      <c r="H91" s="8">
        <v>3</v>
      </c>
      <c r="I91" s="8" t="s">
        <v>14</v>
      </c>
      <c r="J91" s="8" t="s">
        <v>663</v>
      </c>
      <c r="K91" s="8" cm="1">
        <f t="array" ref="K91">stringtoft(J91)</f>
        <v>56.442708333333336</v>
      </c>
      <c r="L91" s="8">
        <v>18</v>
      </c>
      <c r="M91" s="8">
        <f t="shared" si="4"/>
        <v>18</v>
      </c>
      <c r="N91" s="8"/>
      <c r="O91" s="8"/>
      <c r="P91" s="9"/>
    </row>
    <row r="92" spans="2:16" x14ac:dyDescent="0.25">
      <c r="B92" s="7" t="s">
        <v>653</v>
      </c>
      <c r="C92" s="85"/>
      <c r="D92" s="13" t="s">
        <v>664</v>
      </c>
      <c r="E92" s="8">
        <v>1</v>
      </c>
      <c r="F92" s="8">
        <v>1</v>
      </c>
      <c r="G92" s="8" t="s">
        <v>11</v>
      </c>
      <c r="H92" s="8">
        <v>4</v>
      </c>
      <c r="I92" s="8" t="s">
        <v>26</v>
      </c>
      <c r="J92" s="8" t="s">
        <v>665</v>
      </c>
      <c r="K92" s="8" cm="1">
        <f t="array" ref="K92">stringtoft(J92)</f>
        <v>81.5</v>
      </c>
      <c r="L92" s="8">
        <v>16</v>
      </c>
      <c r="M92" s="8">
        <f t="shared" ref="M92:M97" si="5">F92*L92</f>
        <v>16</v>
      </c>
      <c r="N92" s="8"/>
      <c r="O92" s="8"/>
      <c r="P92" s="9"/>
    </row>
    <row r="93" spans="2:16" x14ac:dyDescent="0.25">
      <c r="B93" s="7"/>
      <c r="C93" s="85"/>
      <c r="D93" s="13"/>
      <c r="E93" s="133">
        <v>2</v>
      </c>
      <c r="F93" s="8">
        <v>1</v>
      </c>
      <c r="G93" s="8" t="s">
        <v>11</v>
      </c>
      <c r="H93" s="8">
        <v>4</v>
      </c>
      <c r="I93" s="8" t="s">
        <v>26</v>
      </c>
      <c r="J93" s="8" t="s">
        <v>47</v>
      </c>
      <c r="K93" s="8" cm="1">
        <f t="array" ref="K93">stringtoft(J93)</f>
        <v>95</v>
      </c>
      <c r="L93" s="8">
        <v>16</v>
      </c>
      <c r="M93" s="8">
        <f t="shared" si="5"/>
        <v>16</v>
      </c>
      <c r="N93" s="8"/>
      <c r="O93" s="8"/>
      <c r="P93" s="9"/>
    </row>
    <row r="94" spans="2:16" x14ac:dyDescent="0.25">
      <c r="B94" s="7"/>
      <c r="C94" s="85"/>
      <c r="D94" s="13"/>
      <c r="E94" s="8">
        <v>3</v>
      </c>
      <c r="F94" s="8">
        <v>1</v>
      </c>
      <c r="G94" s="8" t="s">
        <v>11</v>
      </c>
      <c r="H94" s="8">
        <v>4</v>
      </c>
      <c r="I94" s="8" t="s">
        <v>26</v>
      </c>
      <c r="J94" s="8" t="s">
        <v>665</v>
      </c>
      <c r="K94" s="8" cm="1">
        <f t="array" ref="K94">stringtoft(J94)</f>
        <v>81.5</v>
      </c>
      <c r="L94" s="8">
        <v>16</v>
      </c>
      <c r="M94" s="8">
        <f t="shared" si="5"/>
        <v>16</v>
      </c>
      <c r="N94" s="8"/>
      <c r="O94" s="8"/>
      <c r="P94" s="9"/>
    </row>
    <row r="95" spans="2:16" x14ac:dyDescent="0.25">
      <c r="B95" s="7" t="s">
        <v>653</v>
      </c>
      <c r="C95" s="85"/>
      <c r="D95" s="13" t="s">
        <v>667</v>
      </c>
      <c r="E95" s="8">
        <v>1</v>
      </c>
      <c r="F95" s="8">
        <v>1</v>
      </c>
      <c r="G95" s="8" t="s">
        <v>11</v>
      </c>
      <c r="H95" s="8">
        <v>1</v>
      </c>
      <c r="I95" s="8" t="s">
        <v>22</v>
      </c>
      <c r="J95" s="8" t="s">
        <v>666</v>
      </c>
      <c r="K95" s="8" cm="1">
        <f t="array" ref="K95">stringtoft(J95)</f>
        <v>52</v>
      </c>
      <c r="L95" s="8">
        <v>4</v>
      </c>
      <c r="M95" s="8">
        <f t="shared" si="5"/>
        <v>4</v>
      </c>
      <c r="N95" s="8"/>
      <c r="O95" s="8"/>
      <c r="P95" s="9"/>
    </row>
    <row r="96" spans="2:16" x14ac:dyDescent="0.25">
      <c r="B96" s="7"/>
      <c r="C96" s="85"/>
      <c r="D96" s="13"/>
      <c r="E96" s="13" t="s">
        <v>577</v>
      </c>
      <c r="F96" s="8">
        <v>2</v>
      </c>
      <c r="G96" s="8" t="s">
        <v>11</v>
      </c>
      <c r="H96" s="8">
        <v>1</v>
      </c>
      <c r="I96" s="8" t="s">
        <v>22</v>
      </c>
      <c r="J96" s="8" t="s">
        <v>614</v>
      </c>
      <c r="K96" s="8" cm="1">
        <f t="array" ref="K96">stringtoft(J96)</f>
        <v>115</v>
      </c>
      <c r="L96" s="8">
        <v>4</v>
      </c>
      <c r="M96" s="8">
        <f t="shared" si="5"/>
        <v>8</v>
      </c>
      <c r="N96" s="8"/>
      <c r="O96" s="8"/>
      <c r="P96" s="9"/>
    </row>
    <row r="97" spans="2:16" x14ac:dyDescent="0.25">
      <c r="B97" s="7"/>
      <c r="C97" s="85"/>
      <c r="D97" s="13"/>
      <c r="E97" s="8">
        <v>4</v>
      </c>
      <c r="F97" s="8">
        <v>1</v>
      </c>
      <c r="G97" s="8" t="s">
        <v>11</v>
      </c>
      <c r="H97" s="8">
        <v>1</v>
      </c>
      <c r="I97" s="8" t="s">
        <v>22</v>
      </c>
      <c r="J97" s="8" t="s">
        <v>654</v>
      </c>
      <c r="K97" s="8" cm="1">
        <f t="array" ref="K97">stringtoft(J97)</f>
        <v>60</v>
      </c>
      <c r="L97" s="8">
        <v>4</v>
      </c>
      <c r="M97" s="8">
        <f t="shared" si="5"/>
        <v>4</v>
      </c>
      <c r="N97" s="8"/>
      <c r="O97" s="8"/>
      <c r="P97" s="9"/>
    </row>
    <row r="98" spans="2:16" x14ac:dyDescent="0.25">
      <c r="B98" s="7" t="s">
        <v>57</v>
      </c>
      <c r="C98" s="85"/>
      <c r="D98" s="8">
        <v>52.9</v>
      </c>
      <c r="E98" s="8">
        <v>1</v>
      </c>
      <c r="F98" s="8">
        <v>1</v>
      </c>
      <c r="G98" s="8" t="s">
        <v>11</v>
      </c>
      <c r="H98" s="8">
        <v>3</v>
      </c>
      <c r="I98" s="8" t="s">
        <v>14</v>
      </c>
      <c r="J98" s="8" t="s">
        <v>59</v>
      </c>
      <c r="K98" s="8" cm="1">
        <f t="array" ref="K98">stringtoft(J98)</f>
        <v>55.833333333333336</v>
      </c>
      <c r="L98" s="8">
        <v>6</v>
      </c>
      <c r="M98" s="8">
        <f t="shared" si="0"/>
        <v>6</v>
      </c>
      <c r="N98" s="8"/>
      <c r="O98" s="8"/>
      <c r="P98" s="9"/>
    </row>
    <row r="99" spans="2:16" x14ac:dyDescent="0.25">
      <c r="B99" s="7"/>
      <c r="C99" s="85"/>
      <c r="D99" s="8"/>
      <c r="E99" s="8">
        <v>2</v>
      </c>
      <c r="F99" s="8">
        <v>1</v>
      </c>
      <c r="G99" s="8" t="s">
        <v>11</v>
      </c>
      <c r="H99" s="8">
        <v>4</v>
      </c>
      <c r="I99" s="8" t="s">
        <v>26</v>
      </c>
      <c r="J99" s="8" t="s">
        <v>60</v>
      </c>
      <c r="K99" s="8" cm="1">
        <f t="array" ref="K99">stringtoft(J99)</f>
        <v>85</v>
      </c>
      <c r="L99" s="8">
        <v>6</v>
      </c>
      <c r="M99" s="8">
        <f t="shared" si="0"/>
        <v>6</v>
      </c>
      <c r="N99" s="8"/>
      <c r="O99" s="8"/>
      <c r="P99" s="9"/>
    </row>
    <row r="100" spans="2:16" x14ac:dyDescent="0.25">
      <c r="B100" s="7"/>
      <c r="C100" s="85"/>
      <c r="D100" s="8"/>
      <c r="E100" s="8">
        <v>3</v>
      </c>
      <c r="F100" s="8">
        <v>1</v>
      </c>
      <c r="G100" s="8" t="s">
        <v>11</v>
      </c>
      <c r="H100" s="8">
        <v>4</v>
      </c>
      <c r="I100" s="8" t="s">
        <v>26</v>
      </c>
      <c r="J100" s="8" t="s">
        <v>60</v>
      </c>
      <c r="K100" s="8" cm="1">
        <f t="array" ref="K100">stringtoft(J100)</f>
        <v>85</v>
      </c>
      <c r="L100" s="8">
        <v>6</v>
      </c>
      <c r="M100" s="8">
        <f t="shared" si="0"/>
        <v>6</v>
      </c>
      <c r="N100" s="8"/>
      <c r="O100" s="8"/>
      <c r="P100" s="9"/>
    </row>
    <row r="101" spans="2:16" x14ac:dyDescent="0.25">
      <c r="B101" s="7"/>
      <c r="C101" s="85"/>
      <c r="D101" s="8"/>
      <c r="E101" s="8">
        <v>4</v>
      </c>
      <c r="F101" s="8">
        <v>1</v>
      </c>
      <c r="G101" s="8" t="s">
        <v>11</v>
      </c>
      <c r="H101" s="8">
        <v>3</v>
      </c>
      <c r="I101" s="8" t="s">
        <v>14</v>
      </c>
      <c r="J101" s="8" t="s">
        <v>59</v>
      </c>
      <c r="K101" s="8" cm="1">
        <f t="array" ref="K101">stringtoft(J101)</f>
        <v>55.833333333333336</v>
      </c>
      <c r="L101" s="8">
        <v>6</v>
      </c>
      <c r="M101" s="8">
        <f t="shared" si="0"/>
        <v>6</v>
      </c>
      <c r="N101" s="8"/>
      <c r="O101" s="8"/>
      <c r="P101" s="9"/>
    </row>
    <row r="102" spans="2:16" x14ac:dyDescent="0.25">
      <c r="B102" s="7" t="s">
        <v>57</v>
      </c>
      <c r="C102" s="85"/>
      <c r="D102" s="8">
        <v>53.7</v>
      </c>
      <c r="E102" s="8">
        <v>1</v>
      </c>
      <c r="F102" s="8">
        <v>1</v>
      </c>
      <c r="G102" s="8" t="s">
        <v>11</v>
      </c>
      <c r="H102" s="8">
        <v>4</v>
      </c>
      <c r="I102" s="8" t="s">
        <v>26</v>
      </c>
      <c r="J102" s="8" t="s">
        <v>61</v>
      </c>
      <c r="K102" s="8" cm="1">
        <f t="array" ref="K102">stringtoft(J102)</f>
        <v>105.83333333333333</v>
      </c>
      <c r="L102" s="8">
        <v>16</v>
      </c>
      <c r="M102" s="8">
        <f t="shared" si="0"/>
        <v>16</v>
      </c>
      <c r="N102" s="8"/>
      <c r="O102" s="8"/>
      <c r="P102" s="9"/>
    </row>
    <row r="103" spans="2:16" x14ac:dyDescent="0.25">
      <c r="B103" s="7"/>
      <c r="C103" s="85"/>
      <c r="D103" s="8"/>
      <c r="E103" s="8">
        <v>2</v>
      </c>
      <c r="F103" s="8">
        <v>1</v>
      </c>
      <c r="G103" s="8" t="s">
        <v>11</v>
      </c>
      <c r="H103" s="8">
        <v>4</v>
      </c>
      <c r="I103" s="8" t="s">
        <v>26</v>
      </c>
      <c r="J103" s="8" t="s">
        <v>62</v>
      </c>
      <c r="K103" s="8" cm="1">
        <f t="array" ref="K103">stringtoft(J103)</f>
        <v>105</v>
      </c>
      <c r="L103" s="8">
        <v>16</v>
      </c>
      <c r="M103" s="8">
        <f t="shared" si="0"/>
        <v>16</v>
      </c>
      <c r="N103" s="8"/>
      <c r="O103" s="8"/>
      <c r="P103" s="9"/>
    </row>
    <row r="104" spans="2:16" x14ac:dyDescent="0.25">
      <c r="B104" s="7"/>
      <c r="C104" s="85"/>
      <c r="D104" s="8"/>
      <c r="E104" s="8">
        <v>3</v>
      </c>
      <c r="F104" s="8">
        <v>1</v>
      </c>
      <c r="G104" s="8" t="s">
        <v>11</v>
      </c>
      <c r="H104" s="8">
        <v>4</v>
      </c>
      <c r="I104" s="8" t="s">
        <v>26</v>
      </c>
      <c r="J104" s="8" t="s">
        <v>61</v>
      </c>
      <c r="K104" s="8" cm="1">
        <f t="array" ref="K104">stringtoft(J104)</f>
        <v>105.83333333333333</v>
      </c>
      <c r="L104" s="8">
        <v>16</v>
      </c>
      <c r="M104" s="8">
        <f t="shared" si="0"/>
        <v>16</v>
      </c>
      <c r="N104" s="8"/>
      <c r="O104" s="8"/>
      <c r="P104" s="9"/>
    </row>
    <row r="105" spans="2:16" x14ac:dyDescent="0.25">
      <c r="B105" s="7" t="s">
        <v>57</v>
      </c>
      <c r="C105" s="85"/>
      <c r="D105" s="8">
        <v>53.8</v>
      </c>
      <c r="E105" s="8">
        <v>1</v>
      </c>
      <c r="F105" s="8">
        <v>1</v>
      </c>
      <c r="G105" s="8" t="s">
        <v>11</v>
      </c>
      <c r="H105" s="8">
        <v>3</v>
      </c>
      <c r="I105" s="8" t="s">
        <v>14</v>
      </c>
      <c r="J105" s="8" t="s">
        <v>21</v>
      </c>
      <c r="K105" s="8" cm="1">
        <f t="array" ref="K105">stringtoft(J105)</f>
        <v>55</v>
      </c>
      <c r="L105" s="8">
        <v>16</v>
      </c>
      <c r="M105" s="8">
        <f t="shared" si="0"/>
        <v>16</v>
      </c>
      <c r="N105" s="8"/>
      <c r="O105" s="8"/>
      <c r="P105" s="9"/>
    </row>
    <row r="106" spans="2:16" x14ac:dyDescent="0.25">
      <c r="B106" s="7"/>
      <c r="C106" s="85"/>
      <c r="D106" s="8"/>
      <c r="E106" s="8">
        <v>2</v>
      </c>
      <c r="F106" s="8">
        <v>1</v>
      </c>
      <c r="G106" s="8" t="s">
        <v>11</v>
      </c>
      <c r="H106" s="8">
        <v>4</v>
      </c>
      <c r="I106" s="8" t="s">
        <v>26</v>
      </c>
      <c r="J106" s="8" t="s">
        <v>36</v>
      </c>
      <c r="K106" s="8" cm="1">
        <f t="array" ref="K106">stringtoft(J106)</f>
        <v>100</v>
      </c>
      <c r="L106" s="8">
        <v>16</v>
      </c>
      <c r="M106" s="8">
        <f t="shared" si="0"/>
        <v>16</v>
      </c>
      <c r="N106" s="8"/>
      <c r="O106" s="8"/>
      <c r="P106" s="9"/>
    </row>
    <row r="107" spans="2:16" x14ac:dyDescent="0.25">
      <c r="B107" s="7"/>
      <c r="C107" s="85"/>
      <c r="D107" s="8"/>
      <c r="E107" s="8">
        <v>3</v>
      </c>
      <c r="F107" s="8">
        <v>1</v>
      </c>
      <c r="G107" s="8" t="s">
        <v>11</v>
      </c>
      <c r="H107" s="8">
        <v>3</v>
      </c>
      <c r="I107" s="8" t="s">
        <v>14</v>
      </c>
      <c r="J107" s="8" t="s">
        <v>21</v>
      </c>
      <c r="K107" s="8" cm="1">
        <f t="array" ref="K107">stringtoft(J107)</f>
        <v>55</v>
      </c>
      <c r="L107" s="8">
        <v>16</v>
      </c>
      <c r="M107" s="8">
        <f t="shared" si="0"/>
        <v>16</v>
      </c>
      <c r="N107" s="8"/>
      <c r="O107" s="8"/>
      <c r="P107" s="9"/>
    </row>
    <row r="108" spans="2:16" x14ac:dyDescent="0.25">
      <c r="B108" s="7" t="s">
        <v>58</v>
      </c>
      <c r="C108" s="85"/>
      <c r="D108" s="13">
        <v>57</v>
      </c>
      <c r="E108" s="8">
        <v>1</v>
      </c>
      <c r="F108" s="8">
        <v>1</v>
      </c>
      <c r="G108" s="8" t="s">
        <v>11</v>
      </c>
      <c r="H108" s="8">
        <v>3</v>
      </c>
      <c r="I108" s="8" t="s">
        <v>14</v>
      </c>
      <c r="J108" s="8" t="s">
        <v>63</v>
      </c>
      <c r="K108" s="8" cm="1">
        <f t="array" ref="K108">stringtoft(J108)</f>
        <v>52.885416666666664</v>
      </c>
      <c r="L108" s="8">
        <v>3</v>
      </c>
      <c r="M108" s="8">
        <f t="shared" ref="M108:M127" si="6">F108*L108</f>
        <v>3</v>
      </c>
      <c r="N108" s="8"/>
      <c r="O108" s="8"/>
      <c r="P108" s="9"/>
    </row>
    <row r="109" spans="2:16" x14ac:dyDescent="0.25">
      <c r="B109" s="7"/>
      <c r="C109" s="85"/>
      <c r="D109" s="13"/>
      <c r="E109" s="13" t="s">
        <v>577</v>
      </c>
      <c r="F109" s="8">
        <v>2</v>
      </c>
      <c r="G109" s="8" t="s">
        <v>11</v>
      </c>
      <c r="H109" s="8">
        <v>3</v>
      </c>
      <c r="I109" s="8" t="s">
        <v>14</v>
      </c>
      <c r="J109" s="8" t="s">
        <v>60</v>
      </c>
      <c r="K109" s="8" cm="1">
        <f t="array" ref="K109">stringtoft(J109)</f>
        <v>85</v>
      </c>
      <c r="L109" s="8">
        <v>3</v>
      </c>
      <c r="M109" s="8">
        <f t="shared" si="6"/>
        <v>6</v>
      </c>
      <c r="N109" s="8"/>
      <c r="O109" s="8"/>
      <c r="P109" s="9"/>
    </row>
    <row r="110" spans="2:16" x14ac:dyDescent="0.25">
      <c r="B110" s="7"/>
      <c r="C110" s="85"/>
      <c r="D110" s="13"/>
      <c r="E110" s="8">
        <v>4</v>
      </c>
      <c r="F110" s="8">
        <v>1</v>
      </c>
      <c r="G110" s="8" t="s">
        <v>11</v>
      </c>
      <c r="H110" s="8">
        <v>3</v>
      </c>
      <c r="I110" s="8" t="s">
        <v>14</v>
      </c>
      <c r="J110" s="8" t="s">
        <v>64</v>
      </c>
      <c r="K110" s="8" cm="1">
        <f t="array" ref="K110">stringtoft(J110)</f>
        <v>41.385416666666664</v>
      </c>
      <c r="L110" s="8">
        <v>3</v>
      </c>
      <c r="M110" s="8">
        <f t="shared" si="6"/>
        <v>3</v>
      </c>
      <c r="N110" s="8"/>
      <c r="O110" s="8"/>
      <c r="P110" s="9"/>
    </row>
    <row r="111" spans="2:16" x14ac:dyDescent="0.25">
      <c r="B111" s="7" t="s">
        <v>58</v>
      </c>
      <c r="C111" s="85"/>
      <c r="D111" s="13">
        <v>58.4</v>
      </c>
      <c r="E111" s="8">
        <v>1</v>
      </c>
      <c r="F111" s="8">
        <v>1</v>
      </c>
      <c r="G111" s="8" t="s">
        <v>11</v>
      </c>
      <c r="H111" s="8">
        <v>4</v>
      </c>
      <c r="I111" s="8" t="s">
        <v>26</v>
      </c>
      <c r="J111" s="8" t="s">
        <v>584</v>
      </c>
      <c r="K111" s="8" cm="1">
        <f t="array" ref="K111">stringtoft(J111)</f>
        <v>66.317708333333329</v>
      </c>
      <c r="L111" s="8">
        <v>16</v>
      </c>
      <c r="M111" s="8">
        <f t="shared" si="6"/>
        <v>16</v>
      </c>
      <c r="N111" s="8"/>
      <c r="O111" s="8"/>
      <c r="P111" s="9"/>
    </row>
    <row r="112" spans="2:16" x14ac:dyDescent="0.25">
      <c r="B112" s="7"/>
      <c r="C112" s="85"/>
      <c r="D112" s="13"/>
      <c r="E112" s="8">
        <v>2</v>
      </c>
      <c r="F112" s="8">
        <v>1</v>
      </c>
      <c r="G112" s="8" t="s">
        <v>11</v>
      </c>
      <c r="H112" s="8">
        <v>4</v>
      </c>
      <c r="I112" s="8" t="s">
        <v>26</v>
      </c>
      <c r="J112" s="8" t="s">
        <v>36</v>
      </c>
      <c r="K112" s="8" cm="1">
        <f t="array" ref="K112">stringtoft(J112)</f>
        <v>100</v>
      </c>
      <c r="L112" s="8">
        <v>16</v>
      </c>
      <c r="M112" s="8">
        <f t="shared" si="6"/>
        <v>16</v>
      </c>
      <c r="N112" s="8"/>
      <c r="O112" s="8"/>
      <c r="P112" s="9"/>
    </row>
    <row r="113" spans="2:16" x14ac:dyDescent="0.25">
      <c r="B113" s="7"/>
      <c r="C113" s="85"/>
      <c r="D113" s="13"/>
      <c r="E113" s="8">
        <v>3</v>
      </c>
      <c r="F113" s="8">
        <v>1</v>
      </c>
      <c r="G113" s="8" t="s">
        <v>11</v>
      </c>
      <c r="H113" s="8">
        <v>4</v>
      </c>
      <c r="I113" s="8" t="s">
        <v>26</v>
      </c>
      <c r="J113" s="8" t="s">
        <v>584</v>
      </c>
      <c r="K113" s="8" cm="1">
        <f t="array" ref="K113">stringtoft(J113)</f>
        <v>66.317708333333329</v>
      </c>
      <c r="L113" s="8">
        <v>16</v>
      </c>
      <c r="M113" s="8">
        <f t="shared" si="6"/>
        <v>16</v>
      </c>
      <c r="N113" s="8"/>
      <c r="O113" s="8"/>
      <c r="P113" s="9"/>
    </row>
    <row r="114" spans="2:16" x14ac:dyDescent="0.25">
      <c r="B114" s="7" t="s">
        <v>58</v>
      </c>
      <c r="C114" s="85"/>
      <c r="D114" s="13">
        <v>60.4</v>
      </c>
      <c r="E114" s="8">
        <v>1</v>
      </c>
      <c r="F114" s="8">
        <v>1</v>
      </c>
      <c r="G114" s="8" t="s">
        <v>11</v>
      </c>
      <c r="H114" s="8">
        <v>4</v>
      </c>
      <c r="I114" s="8" t="s">
        <v>26</v>
      </c>
      <c r="J114" s="8" t="s">
        <v>65</v>
      </c>
      <c r="K114" s="8" cm="1">
        <f t="array" ref="K114">stringtoft(J114)</f>
        <v>80.895833333333329</v>
      </c>
      <c r="L114" s="8">
        <v>9</v>
      </c>
      <c r="M114" s="8">
        <f t="shared" si="6"/>
        <v>9</v>
      </c>
      <c r="N114" s="8"/>
      <c r="O114" s="8"/>
      <c r="P114" s="9"/>
    </row>
    <row r="115" spans="2:16" x14ac:dyDescent="0.25">
      <c r="B115" s="7"/>
      <c r="C115" s="85"/>
      <c r="D115" s="13"/>
      <c r="E115" s="13" t="s">
        <v>577</v>
      </c>
      <c r="F115" s="8">
        <v>2</v>
      </c>
      <c r="G115" s="8" t="s">
        <v>11</v>
      </c>
      <c r="H115" s="8">
        <v>4</v>
      </c>
      <c r="I115" s="8" t="s">
        <v>26</v>
      </c>
      <c r="J115" s="8" t="s">
        <v>47</v>
      </c>
      <c r="K115" s="8" cm="1">
        <f t="array" ref="K115">stringtoft(J115)</f>
        <v>95</v>
      </c>
      <c r="L115" s="8">
        <v>9</v>
      </c>
      <c r="M115" s="8">
        <f t="shared" si="6"/>
        <v>18</v>
      </c>
      <c r="N115" s="8"/>
      <c r="O115" s="8"/>
      <c r="P115" s="9"/>
    </row>
    <row r="116" spans="2:16" x14ac:dyDescent="0.25">
      <c r="B116" s="7"/>
      <c r="C116" s="85"/>
      <c r="D116" s="13"/>
      <c r="E116" s="8">
        <v>4</v>
      </c>
      <c r="F116" s="8">
        <v>1</v>
      </c>
      <c r="G116" s="8" t="s">
        <v>11</v>
      </c>
      <c r="H116" s="8">
        <v>4</v>
      </c>
      <c r="I116" s="8" t="s">
        <v>26</v>
      </c>
      <c r="J116" s="8" t="s">
        <v>66</v>
      </c>
      <c r="K116" s="8" cm="1">
        <f t="array" ref="K116">stringtoft(J116)</f>
        <v>50.895833333333336</v>
      </c>
      <c r="L116" s="8">
        <v>9</v>
      </c>
      <c r="M116" s="8">
        <f t="shared" si="6"/>
        <v>9</v>
      </c>
      <c r="N116" s="8"/>
      <c r="O116" s="8"/>
      <c r="P116" s="9"/>
    </row>
    <row r="117" spans="2:16" x14ac:dyDescent="0.25">
      <c r="B117" s="7" t="s">
        <v>58</v>
      </c>
      <c r="C117" s="85"/>
      <c r="D117" s="13">
        <v>61.1</v>
      </c>
      <c r="E117" s="8">
        <v>1</v>
      </c>
      <c r="F117" s="8">
        <v>1</v>
      </c>
      <c r="G117" s="8" t="s">
        <v>11</v>
      </c>
      <c r="H117" s="8">
        <v>4</v>
      </c>
      <c r="I117" s="8" t="s">
        <v>26</v>
      </c>
      <c r="J117" s="8" t="s">
        <v>582</v>
      </c>
      <c r="K117" s="8" cm="1">
        <f t="array" ref="K117">stringtoft(J117)</f>
        <v>88.489583333333329</v>
      </c>
      <c r="L117" s="8">
        <v>16</v>
      </c>
      <c r="M117" s="8">
        <f t="shared" si="6"/>
        <v>16</v>
      </c>
      <c r="N117" s="8"/>
      <c r="O117" s="8"/>
      <c r="P117" s="9"/>
    </row>
    <row r="118" spans="2:16" x14ac:dyDescent="0.25">
      <c r="B118" s="7"/>
      <c r="C118" s="85"/>
      <c r="D118" s="13"/>
      <c r="E118" s="8">
        <v>2</v>
      </c>
      <c r="F118" s="8">
        <v>1</v>
      </c>
      <c r="G118" s="8" t="s">
        <v>11</v>
      </c>
      <c r="H118" s="8">
        <v>4</v>
      </c>
      <c r="I118" s="8" t="s">
        <v>26</v>
      </c>
      <c r="J118" s="8" t="s">
        <v>36</v>
      </c>
      <c r="K118" s="8" cm="1">
        <f t="array" ref="K118">stringtoft(J118)</f>
        <v>100</v>
      </c>
      <c r="L118" s="8">
        <v>16</v>
      </c>
      <c r="M118" s="8">
        <f t="shared" si="6"/>
        <v>16</v>
      </c>
      <c r="N118" s="8"/>
      <c r="O118" s="8"/>
      <c r="P118" s="9"/>
    </row>
    <row r="119" spans="2:16" x14ac:dyDescent="0.25">
      <c r="B119" s="7"/>
      <c r="C119" s="85"/>
      <c r="D119" s="13"/>
      <c r="E119" s="8">
        <v>3</v>
      </c>
      <c r="F119" s="8">
        <v>1</v>
      </c>
      <c r="G119" s="8" t="s">
        <v>11</v>
      </c>
      <c r="H119" s="8">
        <v>4</v>
      </c>
      <c r="I119" s="8" t="s">
        <v>26</v>
      </c>
      <c r="J119" s="8" t="s">
        <v>68</v>
      </c>
      <c r="K119" s="8" cm="1">
        <f t="array" ref="K119">stringtoft(J119)</f>
        <v>87</v>
      </c>
      <c r="L119" s="8">
        <v>16</v>
      </c>
      <c r="M119" s="8">
        <f t="shared" si="6"/>
        <v>16</v>
      </c>
      <c r="N119" s="8"/>
      <c r="O119" s="8"/>
      <c r="P119" s="9"/>
    </row>
    <row r="120" spans="2:16" x14ac:dyDescent="0.25">
      <c r="B120" s="7"/>
      <c r="C120" s="85"/>
      <c r="D120" s="13"/>
      <c r="E120" s="8">
        <v>4</v>
      </c>
      <c r="F120" s="8">
        <v>1</v>
      </c>
      <c r="G120" s="8" t="s">
        <v>11</v>
      </c>
      <c r="H120" s="8">
        <v>4</v>
      </c>
      <c r="I120" s="8" t="s">
        <v>26</v>
      </c>
      <c r="J120" s="8" t="s">
        <v>69</v>
      </c>
      <c r="K120" s="8" cm="1">
        <f t="array" ref="K120">stringtoft(J120)</f>
        <v>87.666666666666671</v>
      </c>
      <c r="L120" s="8">
        <v>16</v>
      </c>
      <c r="M120" s="8">
        <f t="shared" si="6"/>
        <v>16</v>
      </c>
      <c r="N120" s="8"/>
      <c r="O120" s="8"/>
      <c r="P120" s="9"/>
    </row>
    <row r="121" spans="2:16" x14ac:dyDescent="0.25">
      <c r="B121" s="7"/>
      <c r="C121" s="85"/>
      <c r="D121" s="13"/>
      <c r="E121" s="8">
        <v>5</v>
      </c>
      <c r="F121" s="8">
        <v>1</v>
      </c>
      <c r="G121" s="8" t="s">
        <v>11</v>
      </c>
      <c r="H121" s="8">
        <v>5</v>
      </c>
      <c r="I121" s="8" t="s">
        <v>16</v>
      </c>
      <c r="J121" s="8" t="s">
        <v>70</v>
      </c>
      <c r="K121" s="8" cm="1">
        <f t="array" ref="K121">stringtoft(J121)</f>
        <v>132.32291666666666</v>
      </c>
      <c r="L121" s="8">
        <v>16</v>
      </c>
      <c r="M121" s="8">
        <f t="shared" si="6"/>
        <v>16</v>
      </c>
      <c r="N121" s="8"/>
      <c r="O121" s="8"/>
      <c r="P121" s="9"/>
    </row>
    <row r="122" spans="2:16" x14ac:dyDescent="0.25">
      <c r="B122" s="7" t="s">
        <v>58</v>
      </c>
      <c r="C122" s="85"/>
      <c r="D122" s="13" t="s">
        <v>74</v>
      </c>
      <c r="E122" s="8">
        <v>1</v>
      </c>
      <c r="F122" s="8">
        <v>1</v>
      </c>
      <c r="G122" s="8" t="s">
        <v>11</v>
      </c>
      <c r="H122" s="8">
        <v>5</v>
      </c>
      <c r="I122" s="8" t="s">
        <v>16</v>
      </c>
      <c r="J122" s="8" t="s">
        <v>72</v>
      </c>
      <c r="K122" s="8" cm="1">
        <f t="array" ref="K122">stringtoft(J122)</f>
        <v>70.833333333333329</v>
      </c>
      <c r="L122" s="8">
        <v>4</v>
      </c>
      <c r="M122" s="8">
        <f t="shared" si="6"/>
        <v>4</v>
      </c>
      <c r="N122" s="8"/>
      <c r="O122" s="8"/>
      <c r="P122" s="9"/>
    </row>
    <row r="123" spans="2:16" x14ac:dyDescent="0.25">
      <c r="B123" s="7"/>
      <c r="C123" s="85"/>
      <c r="D123" s="13"/>
      <c r="E123" s="13" t="s">
        <v>577</v>
      </c>
      <c r="F123" s="8">
        <v>2</v>
      </c>
      <c r="G123" s="8" t="s">
        <v>11</v>
      </c>
      <c r="H123" s="8">
        <v>5</v>
      </c>
      <c r="I123" s="8" t="s">
        <v>16</v>
      </c>
      <c r="J123" s="8" t="s">
        <v>62</v>
      </c>
      <c r="K123" s="8" cm="1">
        <f t="array" ref="K123">stringtoft(J123)</f>
        <v>105</v>
      </c>
      <c r="L123" s="8">
        <v>4</v>
      </c>
      <c r="M123" s="8">
        <f t="shared" si="6"/>
        <v>8</v>
      </c>
      <c r="N123" s="8"/>
      <c r="O123" s="8"/>
      <c r="P123" s="9"/>
    </row>
    <row r="124" spans="2:16" x14ac:dyDescent="0.25">
      <c r="B124" s="7"/>
      <c r="C124" s="85"/>
      <c r="D124" s="13"/>
      <c r="E124" s="8">
        <v>4</v>
      </c>
      <c r="F124" s="8">
        <v>1</v>
      </c>
      <c r="G124" s="8" t="s">
        <v>11</v>
      </c>
      <c r="H124" s="8">
        <v>5</v>
      </c>
      <c r="I124" s="8" t="s">
        <v>16</v>
      </c>
      <c r="J124" s="8" t="s">
        <v>72</v>
      </c>
      <c r="K124" s="8" cm="1">
        <f t="array" ref="K124">stringtoft(J124)</f>
        <v>70.833333333333329</v>
      </c>
      <c r="L124" s="8">
        <v>4</v>
      </c>
      <c r="M124" s="8">
        <f t="shared" si="6"/>
        <v>4</v>
      </c>
      <c r="N124" s="8"/>
      <c r="O124" s="8"/>
      <c r="P124" s="9"/>
    </row>
    <row r="125" spans="2:16" x14ac:dyDescent="0.25">
      <c r="B125" s="7" t="s">
        <v>58</v>
      </c>
      <c r="C125" s="85"/>
      <c r="D125" s="13" t="s">
        <v>75</v>
      </c>
      <c r="E125" s="8">
        <v>1</v>
      </c>
      <c r="F125" s="8">
        <v>1</v>
      </c>
      <c r="G125" s="8"/>
      <c r="H125" s="8">
        <v>3</v>
      </c>
      <c r="I125" s="8" t="s">
        <v>14</v>
      </c>
      <c r="J125" s="8" t="s">
        <v>76</v>
      </c>
      <c r="K125" s="8" cm="1">
        <f t="array" ref="K125">stringtoft(J125)</f>
        <v>51.125</v>
      </c>
      <c r="L125" s="8">
        <v>4</v>
      </c>
      <c r="M125" s="8">
        <f t="shared" si="6"/>
        <v>4</v>
      </c>
      <c r="N125" s="8"/>
      <c r="O125" s="8"/>
      <c r="P125" s="9"/>
    </row>
    <row r="126" spans="2:16" x14ac:dyDescent="0.25">
      <c r="B126" s="7"/>
      <c r="C126" s="85"/>
      <c r="D126" s="13"/>
      <c r="E126" s="8">
        <v>2</v>
      </c>
      <c r="F126" s="8">
        <v>1</v>
      </c>
      <c r="G126" s="8"/>
      <c r="H126" s="8">
        <v>3</v>
      </c>
      <c r="I126" s="8" t="s">
        <v>14</v>
      </c>
      <c r="J126" s="8" t="s">
        <v>77</v>
      </c>
      <c r="K126" s="8" cm="1">
        <f t="array" ref="K126">stringtoft(J126)</f>
        <v>50.291666666666664</v>
      </c>
      <c r="L126" s="8">
        <v>4</v>
      </c>
      <c r="M126" s="8">
        <f t="shared" si="6"/>
        <v>4</v>
      </c>
      <c r="N126" s="8"/>
      <c r="O126" s="8"/>
      <c r="P126" s="9"/>
    </row>
    <row r="127" spans="2:16" ht="15.75" thickBot="1" x14ac:dyDescent="0.3">
      <c r="B127" s="10"/>
      <c r="C127" s="86"/>
      <c r="D127" s="14"/>
      <c r="E127" s="11">
        <v>3</v>
      </c>
      <c r="F127" s="11">
        <v>1</v>
      </c>
      <c r="G127" s="11"/>
      <c r="H127" s="11">
        <v>3</v>
      </c>
      <c r="I127" s="11" t="s">
        <v>14</v>
      </c>
      <c r="J127" s="11" t="s">
        <v>76</v>
      </c>
      <c r="K127" s="11" cm="1">
        <f t="array" ref="K127">stringtoft(J127)</f>
        <v>51.125</v>
      </c>
      <c r="L127" s="11">
        <v>4</v>
      </c>
      <c r="M127" s="11">
        <f t="shared" si="6"/>
        <v>4</v>
      </c>
      <c r="N127" s="11"/>
      <c r="O127" s="11"/>
      <c r="P127" s="12"/>
    </row>
  </sheetData>
  <phoneticPr fontId="1" type="noConversion"/>
  <pageMargins left="0.7" right="0.7" top="0.75" bottom="0.75" header="0.3" footer="0.3"/>
  <pageSetup orientation="portrait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B25A44741F15E488C514C10DCC9EE03" ma:contentTypeVersion="5" ma:contentTypeDescription="Create a new document." ma:contentTypeScope="" ma:versionID="fd02c3235bf3f44e4e9e8db4bd3a3fcf">
  <xsd:schema xmlns:xsd="http://www.w3.org/2001/XMLSchema" xmlns:xs="http://www.w3.org/2001/XMLSchema" xmlns:p="http://schemas.microsoft.com/office/2006/metadata/properties" xmlns:ns3="367987ce-edec-402c-8160-cd97c79480eb" targetNamespace="http://schemas.microsoft.com/office/2006/metadata/properties" ma:root="true" ma:fieldsID="68ae320629b503f5d71bb613937c4504" ns3:_="">
    <xsd:import namespace="367987ce-edec-402c-8160-cd97c79480eb"/>
    <xsd:element name="properties">
      <xsd:complexType>
        <xsd:sequence>
          <xsd:element name="documentManagement">
            <xsd:complexType>
              <xsd:all>
                <xsd:element ref="ns3:MediaServiceDateTaken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7987ce-edec-402c-8160-cd97c79480eb" elementFormDefault="qualified">
    <xsd:import namespace="http://schemas.microsoft.com/office/2006/documentManagement/types"/>
    <xsd:import namespace="http://schemas.microsoft.com/office/infopath/2007/PartnerControls"/>
    <xsd:element name="MediaServiceDateTaken" ma:index="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8DEFD05-C4A9-4076-BD0D-7BB219F9FFB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0DE8235-7851-40BC-8813-F851FF3D7B6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67987ce-edec-402c-8160-cd97c79480e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1E19D7F-4EC0-4A22-B052-020DED62DCBD}">
  <ds:schemaRefs>
    <ds:schemaRef ds:uri="http://schemas.openxmlformats.org/package/2006/metadata/core-properties"/>
    <ds:schemaRef ds:uri="367987ce-edec-402c-8160-cd97c79480eb"/>
    <ds:schemaRef ds:uri="http://schemas.microsoft.com/office/2006/metadata/properties"/>
    <ds:schemaRef ds:uri="http://purl.org/dc/elements/1.1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Summary Table</vt:lpstr>
      <vt:lpstr>JKT</vt:lpstr>
      <vt:lpstr>Interchange Improvements</vt:lpstr>
      <vt:lpstr>East-West Connector</vt:lpstr>
      <vt:lpstr>Will Rogers</vt:lpstr>
      <vt:lpstr>Turner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Colin O'Leary</dc:creator>
  <cp:lastModifiedBy>Colin O'Leary</cp:lastModifiedBy>
  <cp:lastPrinted>2025-01-10T17:19:57Z</cp:lastPrinted>
  <dcterms:created xsi:type="dcterms:W3CDTF">2024-07-29T15:42:51Z</dcterms:created>
  <dcterms:modified xsi:type="dcterms:W3CDTF">2025-04-16T14:14:44Z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0x0101006B25A44741F15E488C514C10DCC9EE03</vt:lpwstr>
  </property>
</Properties>
</file>