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\\sibfs\Commercial Carriers\RFP\PY2020\Attachments for PY2020\"/>
    </mc:Choice>
  </mc:AlternateContent>
  <bookViews>
    <workbookView xWindow="12570" yWindow="15" windowWidth="15120" windowHeight="8115" tabRatio="921"/>
  </bookViews>
  <sheets>
    <sheet name="Report Cover" sheetId="32" r:id="rId1"/>
    <sheet name="36a High Cost Claimants YTD" sheetId="31" r:id="rId2"/>
    <sheet name="36b Monthly Claims Exhibit" sheetId="27" r:id="rId3"/>
    <sheet name="36c High Level Summary YTD" sheetId="21" r:id="rId4"/>
    <sheet name="36d High Level Sum (Rolling 12)" sheetId="30" r:id="rId5"/>
    <sheet name="36e All Plans YTD" sheetId="24" r:id="rId6"/>
    <sheet name="36f All Plans (Rolling 12)" sheetId="29" r:id="rId7"/>
  </sheets>
  <definedNames>
    <definedName name="_xlnm.Print_Area" localSheetId="3">'36c High Level Summary YTD'!$A$5:$P$24</definedName>
    <definedName name="_xlnm.Print_Area" localSheetId="4">'36d High Level Sum (Rolling 12)'!$A$5:$P$24</definedName>
    <definedName name="_xlnm.Print_Area" localSheetId="5">'36e All Plans YTD'!$A$4:$N$98</definedName>
    <definedName name="_xlnm.Print_Area" localSheetId="6">'36f All Plans (Rolling 12)'!$A$4:$N$98</definedName>
  </definedNames>
  <calcPr calcId="162913"/>
  <webPublishing codePage="1252"/>
</workbook>
</file>

<file path=xl/calcChain.xml><?xml version="1.0" encoding="utf-8"?>
<calcChain xmlns="http://schemas.openxmlformats.org/spreadsheetml/2006/main">
  <c r="D18" i="27" l="1"/>
  <c r="M7" i="30" l="1"/>
  <c r="M7" i="21"/>
  <c r="H18" i="27" l="1"/>
  <c r="D76" i="24"/>
  <c r="B76" i="24"/>
  <c r="J7" i="30" l="1"/>
  <c r="G7" i="30"/>
  <c r="D7" i="30"/>
  <c r="A5" i="30"/>
  <c r="E7" i="27"/>
  <c r="E8" i="27" s="1"/>
  <c r="E9" i="27" s="1"/>
  <c r="E10" i="27" s="1"/>
  <c r="E11" i="27" s="1"/>
  <c r="E12" i="27" s="1"/>
  <c r="E13" i="27" s="1"/>
  <c r="E14" i="27" s="1"/>
  <c r="E15" i="27" s="1"/>
  <c r="E16" i="27" s="1"/>
  <c r="E17" i="27" s="1"/>
  <c r="A7" i="27" l="1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F18" i="27" l="1"/>
  <c r="C18" i="27"/>
  <c r="G18" i="27" l="1"/>
  <c r="B18" i="27"/>
  <c r="A5" i="21" l="1"/>
  <c r="D7" i="21" l="1"/>
  <c r="G7" i="21" l="1"/>
  <c r="J7" i="21" l="1"/>
</calcChain>
</file>

<file path=xl/sharedStrings.xml><?xml version="1.0" encoding="utf-8"?>
<sst xmlns="http://schemas.openxmlformats.org/spreadsheetml/2006/main" count="503" uniqueCount="223">
  <si>
    <t>Facility Inpatient Long Term Care</t>
  </si>
  <si>
    <t>Facility Inpatient Maternity</t>
  </si>
  <si>
    <t>Facility Inpatient Medical</t>
  </si>
  <si>
    <t>Facility Inpatient Non Acute</t>
  </si>
  <si>
    <t>Facility Inpatient Surgical</t>
  </si>
  <si>
    <t>Facility Outpatient DME</t>
  </si>
  <si>
    <t>Facility Outpatient Diagnostic Services</t>
  </si>
  <si>
    <t>Facility Outpatient Dialysis</t>
  </si>
  <si>
    <t>Facility Outpatient ER</t>
  </si>
  <si>
    <t>Facility Outpatient Home Health</t>
  </si>
  <si>
    <t>Facility Outpatient Other</t>
  </si>
  <si>
    <t>Facility Outpatient PT, OT, Speech Therapy</t>
  </si>
  <si>
    <t>Facility Outpatient Pharmacy</t>
  </si>
  <si>
    <t>Facility Outpatient Specialty Drugs</t>
  </si>
  <si>
    <t>Facility Outpatient Supplies and Devices</t>
  </si>
  <si>
    <t>Facility Outpatient Surgery</t>
  </si>
  <si>
    <t>Facility Outpatient Transportation</t>
  </si>
  <si>
    <t>Laboratory Outpatient Chemistry Tests</t>
  </si>
  <si>
    <t>Laboratory Outpatient Other</t>
  </si>
  <si>
    <t>Laboratory Outpatient Pathology</t>
  </si>
  <si>
    <t>Mental Health Inpatient</t>
  </si>
  <si>
    <t>Mental Health Office Visits</t>
  </si>
  <si>
    <t>Mental Health Other Outpatient</t>
  </si>
  <si>
    <t>Physician Non-Specialty ER</t>
  </si>
  <si>
    <t>Physician Non-Specialty Inpatient</t>
  </si>
  <si>
    <t>Physician Non-Specialty Office Visits</t>
  </si>
  <si>
    <t>Physician Non-Specialty Outpatient Other</t>
  </si>
  <si>
    <t>Physician Non-Specialty Outpatient Surgery</t>
  </si>
  <si>
    <t>Physician Specialty ER</t>
  </si>
  <si>
    <t>Physician Specialty Inpatient</t>
  </si>
  <si>
    <t>Physician Specialty Office Visits</t>
  </si>
  <si>
    <t>Physician Specialty Outpatient Other</t>
  </si>
  <si>
    <t>Physician Specialty Outpatient Surgery</t>
  </si>
  <si>
    <t>Prescription Drugs Mail Order</t>
  </si>
  <si>
    <t>Prescription Drugs Retail</t>
  </si>
  <si>
    <t>Prescription Specialty Drugs</t>
  </si>
  <si>
    <t>Professional Chiropractic Services</t>
  </si>
  <si>
    <t>Professional DME</t>
  </si>
  <si>
    <t>Professional Diagnostic Services</t>
  </si>
  <si>
    <t>Professional Dialysis</t>
  </si>
  <si>
    <t>Professional Home Health</t>
  </si>
  <si>
    <t>Professional Injections</t>
  </si>
  <si>
    <t>Professional Office Visits</t>
  </si>
  <si>
    <t>Professional PT, OT, Speech Therapy</t>
  </si>
  <si>
    <t>Professional Services Other</t>
  </si>
  <si>
    <t>Professional Specialty Drugs</t>
  </si>
  <si>
    <t>Professional Supplies and Devices</t>
  </si>
  <si>
    <t>Professional Transportation</t>
  </si>
  <si>
    <t>Radiology Outpatient CT Scans</t>
  </si>
  <si>
    <t>Radiology Outpatient MRIs</t>
  </si>
  <si>
    <t>Radiology Outpatient Mammograms</t>
  </si>
  <si>
    <t>Radiology Outpatient Nuclear Medicine</t>
  </si>
  <si>
    <t>Radiology Outpatient Other</t>
  </si>
  <si>
    <t>Radiology Outpatient Therapeutic Radiology</t>
  </si>
  <si>
    <t>Radiology Outpatient Ultrasounds</t>
  </si>
  <si>
    <t>Radiology Outpatient X-Rays</t>
  </si>
  <si>
    <t>Substance Abuse Inpatient</t>
  </si>
  <si>
    <t>Substance Abuse Office Visits</t>
  </si>
  <si>
    <t>Substance Abuse Other Outpatient</t>
  </si>
  <si>
    <t>Facility Inpatient</t>
  </si>
  <si>
    <t>Facility Outpatient</t>
  </si>
  <si>
    <t>Laboratory Outpatient</t>
  </si>
  <si>
    <t>MHSA</t>
  </si>
  <si>
    <t>Other Professional Services</t>
  </si>
  <si>
    <t>Physician Inpatient</t>
  </si>
  <si>
    <t>Physician Outpatient</t>
  </si>
  <si>
    <t>Prescription Drugs</t>
  </si>
  <si>
    <t>Radiology Outpatient</t>
  </si>
  <si>
    <t>Total Medical</t>
  </si>
  <si>
    <t>Total Rx</t>
  </si>
  <si>
    <t>Total</t>
  </si>
  <si>
    <t>N/A</t>
  </si>
  <si>
    <t>Service</t>
  </si>
  <si>
    <t>Service/1000 Members</t>
  </si>
  <si>
    <t>Generic</t>
  </si>
  <si>
    <t>Brand Preferred</t>
  </si>
  <si>
    <t xml:space="preserve">Brand None Preferred </t>
  </si>
  <si>
    <t>OTC</t>
  </si>
  <si>
    <t>Scripts</t>
  </si>
  <si>
    <t>Scripts Trend</t>
  </si>
  <si>
    <t>Unit Cost Trend</t>
  </si>
  <si>
    <t>Missing</t>
  </si>
  <si>
    <t>Scripts/1000 Members</t>
  </si>
  <si>
    <t>Medical</t>
  </si>
  <si>
    <t>Average Age</t>
  </si>
  <si>
    <t>Members</t>
  </si>
  <si>
    <t>Utilization Trend</t>
  </si>
  <si>
    <t>Service Trend</t>
  </si>
  <si>
    <t>Total (Medical + Rx)</t>
  </si>
  <si>
    <t>2017/2016</t>
  </si>
  <si>
    <t>2017 over 2016 Cost/Utilization Trend</t>
  </si>
  <si>
    <t>Pharmacy</t>
  </si>
  <si>
    <t>Incurred Month</t>
  </si>
  <si>
    <t>2017 vs. 2016</t>
  </si>
  <si>
    <t>Paid Cost Trend</t>
  </si>
  <si>
    <t>Paid Amount</t>
  </si>
  <si>
    <t>Paid PMPM</t>
  </si>
  <si>
    <t>Paid Trend</t>
  </si>
  <si>
    <t>Subscribers</t>
  </si>
  <si>
    <t>Dependents</t>
  </si>
  <si>
    <t>Claimant</t>
  </si>
  <si>
    <t>Status</t>
  </si>
  <si>
    <t>Example</t>
  </si>
  <si>
    <t>Claimant 1</t>
  </si>
  <si>
    <t>Some Condition</t>
  </si>
  <si>
    <t>1.</t>
  </si>
  <si>
    <t>alcohol dependency</t>
  </si>
  <si>
    <t>2.</t>
  </si>
  <si>
    <t>Claimant 2</t>
  </si>
  <si>
    <t>Atherosclerotic heart disease w unstable angina</t>
  </si>
  <si>
    <t>3.</t>
  </si>
  <si>
    <t>Claimant 3</t>
  </si>
  <si>
    <t>malignant neoplasm of sigmoid colon</t>
  </si>
  <si>
    <t>4.</t>
  </si>
  <si>
    <t>Claimant 4</t>
  </si>
  <si>
    <t>antineoplastic chemo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</si>
  <si>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</si>
  <si>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</si>
  <si>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</si>
  <si>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</si>
  <si>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</si>
  <si>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</si>
  <si>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</si>
  <si>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</si>
  <si>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</si>
  <si>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</si>
  <si>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</si>
  <si>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</si>
  <si>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</si>
  <si>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</si>
  <si>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</si>
  <si>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</si>
  <si>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</si>
  <si>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</si>
  <si>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</si>
  <si>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</si>
  <si>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</si>
  <si>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</si>
  <si>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</si>
  <si>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</si>
  <si>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</si>
  <si>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</si>
  <si>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</si>
  <si>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</si>
  <si>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</si>
  <si>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</si>
  <si>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</si>
  <si>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</si>
  <si>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</si>
  <si>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</si>
  <si>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</si>
  <si>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</si>
  <si>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</si>
  <si>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</si>
  <si>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</si>
  <si>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</si>
  <si>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</si>
  <si>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</si>
  <si>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</si>
  <si>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</si>
  <si>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</si>
  <si>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</si>
  <si>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Report</t>
  </si>
  <si>
    <t>Report Title</t>
  </si>
  <si>
    <t>Tab Name</t>
  </si>
  <si>
    <t>High Cost Claimants YTD</t>
  </si>
  <si>
    <t>Monthly Claims Exhibit</t>
  </si>
  <si>
    <t>High Level Summary YTD</t>
  </si>
  <si>
    <t>All Plans YTD</t>
  </si>
  <si>
    <t>All Plans (Rolling 12)</t>
  </si>
  <si>
    <t>January - Mar</t>
  </si>
  <si>
    <t>Jan - Mar 2016</t>
  </si>
  <si>
    <t>Jan - Mar 2017</t>
  </si>
  <si>
    <t>January - March</t>
  </si>
  <si>
    <t>April - March</t>
  </si>
  <si>
    <t>April 2015 - Mar 2016</t>
  </si>
  <si>
    <t>April 2016 - Mar 2017</t>
  </si>
  <si>
    <t>Retiree</t>
  </si>
  <si>
    <t>MAPD</t>
  </si>
  <si>
    <t>Paid Claims</t>
  </si>
  <si>
    <t>Premiums</t>
  </si>
  <si>
    <t>CMS Revenue</t>
  </si>
  <si>
    <t>% Female</t>
  </si>
  <si>
    <t>Book of Business Paid PMPM</t>
  </si>
  <si>
    <t>Book of Business scripts/1000</t>
  </si>
  <si>
    <t>Book of Business Service/1000</t>
  </si>
  <si>
    <t>Book of Business service/1000</t>
  </si>
  <si>
    <t>Retirees</t>
  </si>
  <si>
    <t>[Supplier Name]</t>
  </si>
  <si>
    <t>OEIBA Program</t>
  </si>
  <si>
    <t>[Date]</t>
  </si>
  <si>
    <t>Primary Diagnosis</t>
  </si>
  <si>
    <t>High Level Sum (Rolling 12)</t>
  </si>
  <si>
    <t>MAPD High Cost Claimants YTD</t>
  </si>
  <si>
    <t>MAPD Monthly Claims Exhibit</t>
  </si>
  <si>
    <t>MAPD High Level Summary YTD</t>
  </si>
  <si>
    <t>MAPD High Level Summary (Rolling 12)</t>
  </si>
  <si>
    <t>MAPD All Plans YTD</t>
  </si>
  <si>
    <t>MAPD All Plans (Rolling 12)</t>
  </si>
  <si>
    <t xml:space="preserve">MAPD All Plans (Rolling 12) </t>
  </si>
  <si>
    <t>Total Members Apr - Mar</t>
  </si>
  <si>
    <t>Total Members (Jan - Mar)</t>
  </si>
  <si>
    <t>Plan Year [Year]</t>
  </si>
  <si>
    <t>2) Completed template must be submitted electronically as an Excel file.</t>
  </si>
  <si>
    <t>3) Dates should be updated to reflect current reporting periods. Example: In Report 29b Monthly Claims Exhibit, months incurred reflect 2017 but should be updated accordingly to reflect current information.</t>
  </si>
  <si>
    <r>
      <t xml:space="preserve">Instructions on providing the experience segments:
     - Provide de-identified large claim data information requested below (dollars and diagnosis)
     - Provide information for any claimant over $25,000 in aggregate claims (both medical and pharmacy)
     - Data must be provided in the below worksheet - do not refer to a separate document
     - Provide information for the 12 months ending December 2017 on an INCURRED basis (12/16)                  </t>
    </r>
    <r>
      <rPr>
        <b/>
        <sz val="10"/>
        <color rgb="FFFF0000"/>
        <rFont val="Arial"/>
        <family val="2"/>
      </rPr>
      <t xml:space="preserve">    </t>
    </r>
  </si>
  <si>
    <t>CMS Average Risk Score for Population 2017</t>
  </si>
  <si>
    <t>CMS Average Risk Score for Population 2016</t>
  </si>
  <si>
    <t>*Notes: 1) This report should be completed for each individual month; however, only submit this report quarterly.</t>
  </si>
  <si>
    <t>2) Member is the sum of subscribers and dependents.</t>
  </si>
  <si>
    <t>3) Subscriber is the policy holder.</t>
  </si>
  <si>
    <t>4) Dependents are all others in the policy. (i.e., spouse, child, etc.)</t>
  </si>
  <si>
    <t xml:space="preserve">*Note: </t>
  </si>
  <si>
    <t>Attachment 36: MAPD Detailed Utilization Reports</t>
  </si>
  <si>
    <t>36a</t>
  </si>
  <si>
    <t>36b</t>
  </si>
  <si>
    <t>36c</t>
  </si>
  <si>
    <t>36d</t>
  </si>
  <si>
    <t>36e</t>
  </si>
  <si>
    <t>36f</t>
  </si>
  <si>
    <t>*60 days following the close of the calendar quarter</t>
  </si>
  <si>
    <t>4) Send via email by secure domain to: EGIDVendorReporting@omes.ok.gov</t>
  </si>
  <si>
    <t>1) Submit reports quarterly using this template.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</si>
</sst>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\$#,##0.00"/>
    <numFmt numFmtId="166" formatCode="&quot;$&quot;#,##0.00"/>
    <numFmt numFmtId="167" formatCode="&quot;$&quot;#,##0"/>
    <numFmt numFmtId="168" formatCode="0.0%"/>
    <numFmt numFmtId="169" formatCode="_(* #,##0_);_(* \(#,##0\);_(* &quot;-&quot;??_);_(@_)"/>
    <numFmt numFmtId="170" formatCode="_(&quot;$&quot;* #,##0_);_(&quot;$&quot;* \(#,##0\);_(&quot;$&quot;* &quot;-&quot;??_);_(@_)"/>
    <numFmt numFmtId="171" formatCode="&quot;$&quot;#,##0.0"/>
  </numFmts>
  <fonts count="31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10"/>
      <color theme="1"/>
      <name val="Tahoma"/>
      <family val="2"/>
    </font>
    <font>
      <sz val="10"/>
      <color theme="1"/>
      <name val="Times New Roman"/>
      <family val="1"/>
    </font>
    <font>
      <sz val="11"/>
      <color rgb="FF000000"/>
      <name val="Calibri"/>
      <family val="2"/>
    </font>
    <font>
      <sz val="11"/>
      <color rgb="FF1F497D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u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theme="1"/>
      <name val="Arial"/>
      <family val="2"/>
    </font>
    <font>
      <b/>
      <u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Arial"/>
      <family val="2"/>
    </font>
    <font>
      <b/>
      <sz val="14"/>
      <name val="Times New Roman"/>
      <family val="1"/>
    </font>
    <font>
      <sz val="10"/>
      <name val="Tahoma"/>
      <family val="2"/>
    </font>
    <font>
      <b/>
      <u/>
      <sz val="12"/>
      <name val="Arial"/>
      <family val="2"/>
    </font>
    <font>
      <b/>
      <sz val="10"/>
      <color rgb="FFFF0000"/>
      <name val="Arial"/>
      <family val="2"/>
    </font>
    <font>
      <b/>
      <sz val="11"/>
      <color rgb="FF000000"/>
      <name val="Calibri"/>
      <family val="2"/>
    </font>
    <font>
      <b/>
      <u/>
      <sz val="10"/>
      <color theme="1"/>
      <name val="Arial"/>
      <family val="2"/>
    </font>
    <font>
      <i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23" fillId="0" borderId="0">
      <alignment vertical="top"/>
    </xf>
    <xf numFmtId="0" fontId="23" fillId="0" borderId="0">
      <alignment vertical="top"/>
    </xf>
    <xf numFmtId="9" fontId="2" fillId="0" borderId="0" applyFont="0" applyFill="0" applyBorder="0" applyAlignment="0" applyProtection="0"/>
  </cellStyleXfs>
  <cellXfs count="303">
    <xf numFmtId="0" fontId="0" fillId="0" borderId="0" xfId="0"/>
    <xf numFmtId="0" fontId="7" fillId="0" borderId="0" xfId="0" applyFont="1" applyFill="1" applyBorder="1" applyAlignment="1">
      <alignment horizontal="left" vertical="top"/>
    </xf>
    <xf numFmtId="0" fontId="0" fillId="0" borderId="0" xfId="0" applyFill="1" applyBorder="1"/>
    <xf numFmtId="165" fontId="6" fillId="0" borderId="0" xfId="0" applyNumberFormat="1" applyFont="1" applyFill="1" applyBorder="1" applyAlignment="1">
      <alignment horizontal="right" vertical="top"/>
    </xf>
    <xf numFmtId="168" fontId="6" fillId="0" borderId="0" xfId="1" applyNumberFormat="1" applyFont="1" applyFill="1" applyBorder="1" applyAlignment="1">
      <alignment horizontal="center" vertical="top"/>
    </xf>
    <xf numFmtId="168" fontId="7" fillId="0" borderId="0" xfId="1" applyNumberFormat="1" applyFont="1" applyFill="1" applyBorder="1" applyAlignment="1">
      <alignment horizontal="center" vertical="top"/>
    </xf>
    <xf numFmtId="0" fontId="5" fillId="0" borderId="0" xfId="0" applyFont="1" applyFill="1" applyBorder="1"/>
    <xf numFmtId="3" fontId="7" fillId="0" borderId="0" xfId="0" applyNumberFormat="1" applyFont="1" applyFill="1" applyBorder="1" applyAlignment="1">
      <alignment horizontal="center" vertical="top"/>
    </xf>
    <xf numFmtId="0" fontId="0" fillId="0" borderId="0" xfId="0" applyFill="1"/>
    <xf numFmtId="168" fontId="6" fillId="0" borderId="5" xfId="1" applyNumberFormat="1" applyFont="1" applyFill="1" applyBorder="1" applyAlignment="1">
      <alignment horizontal="center" vertical="top"/>
    </xf>
    <xf numFmtId="0" fontId="0" fillId="2" borderId="23" xfId="0" applyFont="1" applyFill="1" applyBorder="1" applyAlignment="1">
      <alignment horizontal="center" vertical="center" wrapText="1"/>
    </xf>
    <xf numFmtId="3" fontId="0" fillId="0" borderId="0" xfId="0" applyNumberFormat="1" applyFill="1" applyBorder="1"/>
    <xf numFmtId="0" fontId="7" fillId="2" borderId="32" xfId="0" applyFont="1" applyFill="1" applyBorder="1" applyAlignment="1">
      <alignment vertical="top"/>
    </xf>
    <xf numFmtId="0" fontId="7" fillId="2" borderId="37" xfId="0" applyFont="1" applyFill="1" applyBorder="1" applyAlignment="1">
      <alignment vertical="top"/>
    </xf>
    <xf numFmtId="0" fontId="0" fillId="2" borderId="24" xfId="0" applyFont="1" applyFill="1" applyBorder="1" applyAlignment="1">
      <alignment horizontal="center" vertical="center" wrapText="1"/>
    </xf>
    <xf numFmtId="168" fontId="5" fillId="2" borderId="15" xfId="1" applyNumberFormat="1" applyFont="1" applyFill="1" applyBorder="1" applyAlignment="1">
      <alignment horizontal="center"/>
    </xf>
    <xf numFmtId="166" fontId="7" fillId="0" borderId="0" xfId="3" applyNumberFormat="1" applyFont="1" applyFill="1" applyBorder="1" applyAlignment="1">
      <alignment horizontal="center" vertical="top"/>
    </xf>
    <xf numFmtId="167" fontId="7" fillId="0" borderId="0" xfId="3" applyNumberFormat="1" applyFont="1" applyFill="1" applyBorder="1" applyAlignment="1">
      <alignment horizontal="center" vertical="top"/>
    </xf>
    <xf numFmtId="167" fontId="5" fillId="0" borderId="0" xfId="0" applyNumberFormat="1" applyFont="1" applyFill="1" applyBorder="1" applyAlignment="1">
      <alignment horizontal="center"/>
    </xf>
    <xf numFmtId="168" fontId="5" fillId="0" borderId="0" xfId="1" applyNumberFormat="1" applyFont="1" applyFill="1" applyBorder="1" applyAlignment="1">
      <alignment horizontal="center"/>
    </xf>
    <xf numFmtId="0" fontId="5" fillId="2" borderId="37" xfId="0" applyFont="1" applyFill="1" applyBorder="1" applyAlignment="1">
      <alignment vertical="center" wrapText="1"/>
    </xf>
    <xf numFmtId="0" fontId="0" fillId="0" borderId="0" xfId="0" applyFill="1" applyBorder="1" applyAlignment="1">
      <alignment wrapText="1"/>
    </xf>
    <xf numFmtId="0" fontId="0" fillId="0" borderId="32" xfId="0" applyBorder="1"/>
    <xf numFmtId="0" fontId="7" fillId="0" borderId="0" xfId="0" applyFont="1" applyFill="1" applyBorder="1" applyAlignment="1">
      <alignment horizontal="center" vertical="top" wrapText="1"/>
    </xf>
    <xf numFmtId="0" fontId="7" fillId="0" borderId="38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/>
    </xf>
    <xf numFmtId="3" fontId="0" fillId="0" borderId="7" xfId="0" applyNumberFormat="1" applyFill="1" applyBorder="1" applyAlignment="1">
      <alignment horizontal="center" vertical="center"/>
    </xf>
    <xf numFmtId="3" fontId="0" fillId="0" borderId="8" xfId="0" applyNumberFormat="1" applyFill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6" fillId="0" borderId="36" xfId="0" applyFont="1" applyFill="1" applyBorder="1" applyAlignment="1">
      <alignment vertical="top"/>
    </xf>
    <xf numFmtId="168" fontId="0" fillId="0" borderId="10" xfId="1" applyNumberFormat="1" applyFont="1" applyFill="1" applyBorder="1" applyAlignment="1">
      <alignment horizontal="center"/>
    </xf>
    <xf numFmtId="0" fontId="7" fillId="0" borderId="37" xfId="0" applyFont="1" applyFill="1" applyBorder="1" applyAlignment="1">
      <alignment vertical="top"/>
    </xf>
    <xf numFmtId="168" fontId="5" fillId="0" borderId="15" xfId="1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top"/>
    </xf>
    <xf numFmtId="169" fontId="0" fillId="0" borderId="0" xfId="2" applyNumberFormat="1" applyFont="1"/>
    <xf numFmtId="0" fontId="6" fillId="0" borderId="35" xfId="0" applyFont="1" applyFill="1" applyBorder="1" applyAlignment="1">
      <alignment vertical="top"/>
    </xf>
    <xf numFmtId="168" fontId="0" fillId="0" borderId="29" xfId="1" applyNumberFormat="1" applyFont="1" applyFill="1" applyBorder="1" applyAlignment="1">
      <alignment horizontal="center"/>
    </xf>
    <xf numFmtId="3" fontId="0" fillId="0" borderId="7" xfId="0" applyNumberFormat="1" applyFill="1" applyBorder="1" applyAlignment="1">
      <alignment horizontal="center"/>
    </xf>
    <xf numFmtId="168" fontId="0" fillId="0" borderId="0" xfId="0" applyNumberFormat="1"/>
    <xf numFmtId="0" fontId="6" fillId="0" borderId="7" xfId="0" applyFont="1" applyFill="1" applyBorder="1" applyAlignment="1">
      <alignment horizontal="center" vertical="top"/>
    </xf>
    <xf numFmtId="0" fontId="4" fillId="0" borderId="0" xfId="5"/>
    <xf numFmtId="170" fontId="9" fillId="0" borderId="0" xfId="6" applyNumberFormat="1" applyFont="1" applyFill="1"/>
    <xf numFmtId="0" fontId="4" fillId="0" borderId="0" xfId="5" applyFill="1"/>
    <xf numFmtId="0" fontId="11" fillId="0" borderId="0" xfId="5" applyFont="1" applyAlignment="1">
      <alignment vertical="center"/>
    </xf>
    <xf numFmtId="0" fontId="4" fillId="0" borderId="1" xfId="5" applyFont="1" applyBorder="1"/>
    <xf numFmtId="170" fontId="4" fillId="0" borderId="0" xfId="6" applyNumberFormat="1" applyFont="1" applyBorder="1"/>
    <xf numFmtId="170" fontId="4" fillId="0" borderId="0" xfId="6" applyNumberFormat="1" applyFont="1" applyFill="1" applyBorder="1"/>
    <xf numFmtId="170" fontId="4" fillId="0" borderId="5" xfId="6" applyNumberFormat="1" applyFont="1" applyBorder="1"/>
    <xf numFmtId="170" fontId="4" fillId="0" borderId="4" xfId="6" applyNumberFormat="1" applyFont="1" applyBorder="1"/>
    <xf numFmtId="0" fontId="12" fillId="0" borderId="6" xfId="5" applyFont="1" applyBorder="1" applyAlignment="1">
      <alignment vertical="center"/>
    </xf>
    <xf numFmtId="0" fontId="12" fillId="0" borderId="7" xfId="5" applyFont="1" applyBorder="1" applyAlignment="1">
      <alignment vertical="center"/>
    </xf>
    <xf numFmtId="0" fontId="12" fillId="0" borderId="8" xfId="5" applyFont="1" applyBorder="1" applyAlignment="1">
      <alignment vertical="center"/>
    </xf>
    <xf numFmtId="170" fontId="4" fillId="0" borderId="1" xfId="6" applyNumberFormat="1" applyFont="1" applyBorder="1"/>
    <xf numFmtId="170" fontId="4" fillId="0" borderId="2" xfId="6" applyNumberFormat="1" applyFont="1" applyFill="1" applyBorder="1"/>
    <xf numFmtId="16" fontId="10" fillId="0" borderId="39" xfId="5" applyNumberFormat="1" applyFont="1" applyBorder="1" applyAlignment="1">
      <alignment horizontal="center" vertical="center"/>
    </xf>
    <xf numFmtId="170" fontId="4" fillId="0" borderId="39" xfId="6" applyNumberFormat="1" applyFont="1" applyBorder="1"/>
    <xf numFmtId="170" fontId="4" fillId="0" borderId="40" xfId="6" applyNumberFormat="1" applyFont="1" applyBorder="1"/>
    <xf numFmtId="170" fontId="4" fillId="0" borderId="41" xfId="6" applyNumberFormat="1" applyFont="1" applyBorder="1"/>
    <xf numFmtId="14" fontId="10" fillId="0" borderId="1" xfId="5" applyNumberFormat="1" applyFont="1" applyBorder="1" applyAlignment="1">
      <alignment horizontal="center" vertical="center"/>
    </xf>
    <xf numFmtId="14" fontId="10" fillId="0" borderId="4" xfId="5" applyNumberFormat="1" applyFont="1" applyBorder="1" applyAlignment="1">
      <alignment horizontal="center" vertical="center"/>
    </xf>
    <xf numFmtId="0" fontId="0" fillId="0" borderId="0" xfId="0"/>
    <xf numFmtId="9" fontId="0" fillId="0" borderId="0" xfId="1" applyFont="1" applyFill="1" applyBorder="1"/>
    <xf numFmtId="168" fontId="5" fillId="0" borderId="0" xfId="0" applyNumberFormat="1" applyFont="1" applyFill="1" applyBorder="1"/>
    <xf numFmtId="0" fontId="6" fillId="0" borderId="4" xfId="0" applyFont="1" applyFill="1" applyBorder="1" applyAlignment="1">
      <alignment horizontal="left" vertical="top" indent="3"/>
    </xf>
    <xf numFmtId="167" fontId="6" fillId="0" borderId="9" xfId="0" applyNumberFormat="1" applyFont="1" applyFill="1" applyBorder="1" applyAlignment="1">
      <alignment horizontal="center" vertical="top"/>
    </xf>
    <xf numFmtId="167" fontId="6" fillId="0" borderId="10" xfId="0" applyNumberFormat="1" applyFont="1" applyFill="1" applyBorder="1" applyAlignment="1">
      <alignment horizontal="center" vertical="top"/>
    </xf>
    <xf numFmtId="3" fontId="6" fillId="0" borderId="4" xfId="0" applyNumberFormat="1" applyFont="1" applyFill="1" applyBorder="1" applyAlignment="1">
      <alignment horizontal="center" vertical="top"/>
    </xf>
    <xf numFmtId="3" fontId="6" fillId="0" borderId="10" xfId="0" applyNumberFormat="1" applyFont="1" applyFill="1" applyBorder="1" applyAlignment="1">
      <alignment horizontal="center" vertical="top"/>
    </xf>
    <xf numFmtId="3" fontId="6" fillId="0" borderId="9" xfId="0" applyNumberFormat="1" applyFont="1" applyFill="1" applyBorder="1" applyAlignment="1">
      <alignment horizontal="center" vertical="top"/>
    </xf>
    <xf numFmtId="0" fontId="5" fillId="2" borderId="22" xfId="0" applyFont="1" applyFill="1" applyBorder="1" applyAlignment="1">
      <alignment horizontal="center"/>
    </xf>
    <xf numFmtId="0" fontId="12" fillId="0" borderId="43" xfId="5" applyFont="1" applyBorder="1" applyAlignment="1">
      <alignment horizontal="center" vertical="center"/>
    </xf>
    <xf numFmtId="14" fontId="10" fillId="0" borderId="43" xfId="5" applyNumberFormat="1" applyFont="1" applyBorder="1" applyAlignment="1">
      <alignment horizontal="center" vertical="center"/>
    </xf>
    <xf numFmtId="14" fontId="10" fillId="0" borderId="44" xfId="5" applyNumberFormat="1" applyFont="1" applyBorder="1" applyAlignment="1">
      <alignment horizontal="center" vertical="center"/>
    </xf>
    <xf numFmtId="0" fontId="3" fillId="0" borderId="6" xfId="5" applyFont="1" applyBorder="1"/>
    <xf numFmtId="0" fontId="6" fillId="2" borderId="22" xfId="0" applyFont="1" applyFill="1" applyBorder="1" applyAlignment="1">
      <alignment vertical="top"/>
    </xf>
    <xf numFmtId="3" fontId="0" fillId="2" borderId="22" xfId="0" applyNumberFormat="1" applyFill="1" applyBorder="1" applyAlignment="1">
      <alignment horizontal="center" vertical="center"/>
    </xf>
    <xf numFmtId="3" fontId="0" fillId="2" borderId="23" xfId="0" applyNumberFormat="1" applyFill="1" applyBorder="1" applyAlignment="1">
      <alignment horizontal="center" vertical="center"/>
    </xf>
    <xf numFmtId="168" fontId="0" fillId="2" borderId="24" xfId="1" applyNumberFormat="1" applyFont="1" applyFill="1" applyBorder="1" applyAlignment="1">
      <alignment horizontal="center" vertical="center"/>
    </xf>
    <xf numFmtId="4" fontId="0" fillId="2" borderId="22" xfId="0" applyNumberFormat="1" applyFill="1" applyBorder="1" applyAlignment="1">
      <alignment horizontal="center" vertical="center"/>
    </xf>
    <xf numFmtId="4" fontId="0" fillId="2" borderId="23" xfId="0" applyNumberFormat="1" applyFill="1" applyBorder="1" applyAlignment="1">
      <alignment horizontal="center" vertical="center"/>
    </xf>
    <xf numFmtId="168" fontId="0" fillId="0" borderId="35" xfId="1" applyNumberFormat="1" applyFont="1" applyFill="1" applyBorder="1" applyAlignment="1">
      <alignment horizontal="center"/>
    </xf>
    <xf numFmtId="168" fontId="0" fillId="0" borderId="36" xfId="1" applyNumberFormat="1" applyFont="1" applyFill="1" applyBorder="1" applyAlignment="1">
      <alignment horizontal="center"/>
    </xf>
    <xf numFmtId="168" fontId="5" fillId="0" borderId="37" xfId="1" applyNumberFormat="1" applyFont="1" applyFill="1" applyBorder="1" applyAlignment="1">
      <alignment horizontal="center"/>
    </xf>
    <xf numFmtId="168" fontId="5" fillId="2" borderId="37" xfId="1" applyNumberFormat="1" applyFont="1" applyFill="1" applyBorder="1" applyAlignment="1">
      <alignment horizontal="center"/>
    </xf>
    <xf numFmtId="168" fontId="5" fillId="2" borderId="32" xfId="1" applyNumberFormat="1" applyFont="1" applyFill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5" fillId="2" borderId="32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top"/>
    </xf>
    <xf numFmtId="167" fontId="7" fillId="0" borderId="28" xfId="0" applyNumberFormat="1" applyFont="1" applyFill="1" applyBorder="1" applyAlignment="1">
      <alignment horizontal="center" vertical="top"/>
    </xf>
    <xf numFmtId="167" fontId="7" fillId="0" borderId="29" xfId="0" applyNumberFormat="1" applyFont="1" applyFill="1" applyBorder="1" applyAlignment="1">
      <alignment horizontal="center" vertical="top"/>
    </xf>
    <xf numFmtId="168" fontId="7" fillId="0" borderId="27" xfId="1" applyNumberFormat="1" applyFont="1" applyFill="1" applyBorder="1" applyAlignment="1">
      <alignment horizontal="center" vertical="top"/>
    </xf>
    <xf numFmtId="3" fontId="7" fillId="0" borderId="26" xfId="0" applyNumberFormat="1" applyFont="1" applyFill="1" applyBorder="1" applyAlignment="1">
      <alignment horizontal="center" vertical="top"/>
    </xf>
    <xf numFmtId="3" fontId="7" fillId="0" borderId="29" xfId="0" applyNumberFormat="1" applyFont="1" applyFill="1" applyBorder="1" applyAlignment="1">
      <alignment horizontal="center" vertical="top"/>
    </xf>
    <xf numFmtId="3" fontId="7" fillId="0" borderId="28" xfId="0" applyNumberFormat="1" applyFont="1" applyFill="1" applyBorder="1" applyAlignment="1">
      <alignment horizontal="center" vertical="top"/>
    </xf>
    <xf numFmtId="168" fontId="7" fillId="0" borderId="30" xfId="1" applyNumberFormat="1" applyFont="1" applyFill="1" applyBorder="1" applyAlignment="1">
      <alignment horizontal="center" vertical="top"/>
    </xf>
    <xf numFmtId="167" fontId="7" fillId="0" borderId="9" xfId="0" applyNumberFormat="1" applyFont="1" applyFill="1" applyBorder="1" applyAlignment="1">
      <alignment horizontal="center" vertical="top"/>
    </xf>
    <xf numFmtId="167" fontId="7" fillId="0" borderId="10" xfId="0" applyNumberFormat="1" applyFont="1" applyFill="1" applyBorder="1" applyAlignment="1">
      <alignment horizontal="center" vertical="top"/>
    </xf>
    <xf numFmtId="3" fontId="7" fillId="0" borderId="4" xfId="0" applyNumberFormat="1" applyFont="1" applyFill="1" applyBorder="1" applyAlignment="1">
      <alignment horizontal="center" vertical="top"/>
    </xf>
    <xf numFmtId="3" fontId="7" fillId="0" borderId="10" xfId="0" applyNumberFormat="1" applyFont="1" applyFill="1" applyBorder="1" applyAlignment="1">
      <alignment horizontal="center" vertical="top"/>
    </xf>
    <xf numFmtId="3" fontId="7" fillId="0" borderId="9" xfId="0" applyNumberFormat="1" applyFont="1" applyFill="1" applyBorder="1" applyAlignment="1">
      <alignment horizontal="center" vertical="top"/>
    </xf>
    <xf numFmtId="168" fontId="7" fillId="0" borderId="5" xfId="1" applyNumberFormat="1" applyFont="1" applyFill="1" applyBorder="1" applyAlignment="1">
      <alignment horizontal="center" vertical="top"/>
    </xf>
    <xf numFmtId="168" fontId="6" fillId="0" borderId="9" xfId="1" applyNumberFormat="1" applyFont="1" applyFill="1" applyBorder="1" applyAlignment="1">
      <alignment horizontal="center" vertical="top"/>
    </xf>
    <xf numFmtId="3" fontId="6" fillId="0" borderId="0" xfId="0" applyNumberFormat="1" applyFont="1" applyFill="1" applyBorder="1" applyAlignment="1">
      <alignment horizontal="center" vertical="top"/>
    </xf>
    <xf numFmtId="168" fontId="6" fillId="0" borderId="33" xfId="1" applyNumberFormat="1" applyFont="1" applyFill="1" applyBorder="1" applyAlignment="1">
      <alignment horizontal="center" vertical="top"/>
    </xf>
    <xf numFmtId="168" fontId="7" fillId="0" borderId="9" xfId="1" applyNumberFormat="1" applyFont="1" applyFill="1" applyBorder="1" applyAlignment="1">
      <alignment horizontal="center" vertical="top"/>
    </xf>
    <xf numFmtId="168" fontId="7" fillId="0" borderId="33" xfId="1" applyNumberFormat="1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left" vertical="top" indent="3"/>
    </xf>
    <xf numFmtId="167" fontId="6" fillId="0" borderId="11" xfId="0" applyNumberFormat="1" applyFont="1" applyFill="1" applyBorder="1" applyAlignment="1">
      <alignment horizontal="center" vertical="top"/>
    </xf>
    <xf numFmtId="167" fontId="6" fillId="0" borderId="12" xfId="0" applyNumberFormat="1" applyFont="1" applyFill="1" applyBorder="1" applyAlignment="1">
      <alignment horizontal="center" vertical="top"/>
    </xf>
    <xf numFmtId="168" fontId="6" fillId="0" borderId="11" xfId="1" applyNumberFormat="1" applyFont="1" applyFill="1" applyBorder="1" applyAlignment="1">
      <alignment horizontal="center" vertical="top"/>
    </xf>
    <xf numFmtId="3" fontId="6" fillId="0" borderId="6" xfId="0" applyNumberFormat="1" applyFont="1" applyFill="1" applyBorder="1" applyAlignment="1">
      <alignment horizontal="center" vertical="top"/>
    </xf>
    <xf numFmtId="3" fontId="6" fillId="0" borderId="12" xfId="0" applyNumberFormat="1" applyFont="1" applyFill="1" applyBorder="1" applyAlignment="1">
      <alignment horizontal="center" vertical="top"/>
    </xf>
    <xf numFmtId="3" fontId="6" fillId="0" borderId="11" xfId="0" applyNumberFormat="1" applyFont="1" applyFill="1" applyBorder="1" applyAlignment="1">
      <alignment horizontal="center" vertical="top"/>
    </xf>
    <xf numFmtId="3" fontId="6" fillId="0" borderId="7" xfId="0" applyNumberFormat="1" applyFont="1" applyFill="1" applyBorder="1" applyAlignment="1">
      <alignment horizontal="center" vertical="top"/>
    </xf>
    <xf numFmtId="168" fontId="6" fillId="0" borderId="34" xfId="1" applyNumberFormat="1" applyFont="1" applyFill="1" applyBorder="1" applyAlignment="1">
      <alignment horizontal="center" vertical="top"/>
    </xf>
    <xf numFmtId="168" fontId="6" fillId="0" borderId="8" xfId="1" applyNumberFormat="1" applyFont="1" applyFill="1" applyBorder="1" applyAlignment="1">
      <alignment horizontal="center" vertical="top"/>
    </xf>
    <xf numFmtId="0" fontId="7" fillId="0" borderId="0" xfId="0" applyFont="1" applyFill="1" applyBorder="1" applyAlignment="1">
      <alignment vertical="top"/>
    </xf>
    <xf numFmtId="0" fontId="5" fillId="0" borderId="17" xfId="0" applyFont="1" applyFill="1" applyBorder="1" applyAlignment="1">
      <alignment horizontal="center" wrapText="1"/>
    </xf>
    <xf numFmtId="0" fontId="5" fillId="0" borderId="23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left" vertical="top" indent="3"/>
    </xf>
    <xf numFmtId="167" fontId="7" fillId="0" borderId="22" xfId="0" applyNumberFormat="1" applyFont="1" applyFill="1" applyBorder="1" applyAlignment="1">
      <alignment horizontal="center"/>
    </xf>
    <xf numFmtId="167" fontId="7" fillId="0" borderId="24" xfId="0" applyNumberFormat="1" applyFont="1" applyFill="1" applyBorder="1" applyAlignment="1">
      <alignment horizontal="center"/>
    </xf>
    <xf numFmtId="171" fontId="7" fillId="0" borderId="22" xfId="0" applyNumberFormat="1" applyFont="1" applyFill="1" applyBorder="1" applyAlignment="1">
      <alignment horizontal="center"/>
    </xf>
    <xf numFmtId="171" fontId="7" fillId="0" borderId="24" xfId="0" applyNumberFormat="1" applyFont="1" applyFill="1" applyBorder="1" applyAlignment="1">
      <alignment horizontal="center"/>
    </xf>
    <xf numFmtId="168" fontId="7" fillId="0" borderId="23" xfId="1" applyNumberFormat="1" applyFont="1" applyFill="1" applyBorder="1" applyAlignment="1">
      <alignment horizontal="center" vertical="top"/>
    </xf>
    <xf numFmtId="3" fontId="7" fillId="0" borderId="21" xfId="0" applyNumberFormat="1" applyFont="1" applyFill="1" applyBorder="1" applyAlignment="1">
      <alignment horizontal="center"/>
    </xf>
    <xf numFmtId="3" fontId="7" fillId="0" borderId="24" xfId="0" applyNumberFormat="1" applyFont="1" applyFill="1" applyBorder="1" applyAlignment="1">
      <alignment horizontal="center"/>
    </xf>
    <xf numFmtId="164" fontId="7" fillId="0" borderId="22" xfId="0" applyNumberFormat="1" applyFont="1" applyFill="1" applyBorder="1" applyAlignment="1">
      <alignment horizontal="center"/>
    </xf>
    <xf numFmtId="164" fontId="7" fillId="0" borderId="24" xfId="0" applyNumberFormat="1" applyFont="1" applyFill="1" applyBorder="1" applyAlignment="1">
      <alignment horizontal="center"/>
    </xf>
    <xf numFmtId="168" fontId="7" fillId="0" borderId="25" xfId="1" applyNumberFormat="1" applyFont="1" applyFill="1" applyBorder="1" applyAlignment="1">
      <alignment horizontal="center" vertical="top"/>
    </xf>
    <xf numFmtId="0" fontId="0" fillId="0" borderId="4" xfId="0" applyFill="1" applyBorder="1" applyAlignment="1">
      <alignment horizontal="left" indent="8"/>
    </xf>
    <xf numFmtId="167" fontId="6" fillId="0" borderId="9" xfId="0" applyNumberFormat="1" applyFont="1" applyFill="1" applyBorder="1" applyAlignment="1">
      <alignment horizontal="center"/>
    </xf>
    <xf numFmtId="167" fontId="6" fillId="0" borderId="10" xfId="0" applyNumberFormat="1" applyFont="1" applyFill="1" applyBorder="1" applyAlignment="1">
      <alignment horizontal="center"/>
    </xf>
    <xf numFmtId="171" fontId="6" fillId="0" borderId="9" xfId="0" applyNumberFormat="1" applyFont="1" applyFill="1" applyBorder="1" applyAlignment="1">
      <alignment horizontal="center"/>
    </xf>
    <xf numFmtId="171" fontId="6" fillId="0" borderId="10" xfId="0" applyNumberFormat="1" applyFont="1" applyFill="1" applyBorder="1" applyAlignment="1">
      <alignment horizontal="center"/>
    </xf>
    <xf numFmtId="3" fontId="6" fillId="0" borderId="4" xfId="0" applyNumberFormat="1" applyFont="1" applyFill="1" applyBorder="1" applyAlignment="1">
      <alignment horizontal="center"/>
    </xf>
    <xf numFmtId="3" fontId="6" fillId="0" borderId="10" xfId="0" applyNumberFormat="1" applyFont="1" applyFill="1" applyBorder="1" applyAlignment="1">
      <alignment horizontal="center"/>
    </xf>
    <xf numFmtId="164" fontId="6" fillId="0" borderId="9" xfId="0" applyNumberFormat="1" applyFont="1" applyFill="1" applyBorder="1" applyAlignment="1">
      <alignment horizontal="center"/>
    </xf>
    <xf numFmtId="164" fontId="6" fillId="0" borderId="10" xfId="0" applyNumberFormat="1" applyFont="1" applyFill="1" applyBorder="1" applyAlignment="1">
      <alignment horizontal="center"/>
    </xf>
    <xf numFmtId="3" fontId="6" fillId="0" borderId="26" xfId="0" applyNumberFormat="1" applyFont="1" applyFill="1" applyBorder="1" applyAlignment="1">
      <alignment horizontal="center"/>
    </xf>
    <xf numFmtId="0" fontId="0" fillId="0" borderId="6" xfId="0" applyFill="1" applyBorder="1" applyAlignment="1">
      <alignment horizontal="left" indent="8"/>
    </xf>
    <xf numFmtId="167" fontId="6" fillId="0" borderId="11" xfId="0" applyNumberFormat="1" applyFont="1" applyFill="1" applyBorder="1" applyAlignment="1">
      <alignment horizontal="center"/>
    </xf>
    <xf numFmtId="167" fontId="6" fillId="0" borderId="12" xfId="0" applyNumberFormat="1" applyFont="1" applyFill="1" applyBorder="1" applyAlignment="1">
      <alignment horizontal="center"/>
    </xf>
    <xf numFmtId="171" fontId="6" fillId="0" borderId="11" xfId="0" applyNumberFormat="1" applyFont="1" applyFill="1" applyBorder="1" applyAlignment="1">
      <alignment horizontal="center"/>
    </xf>
    <xf numFmtId="171" fontId="6" fillId="0" borderId="12" xfId="0" applyNumberFormat="1" applyFont="1" applyFill="1" applyBorder="1" applyAlignment="1">
      <alignment horizontal="center"/>
    </xf>
    <xf numFmtId="168" fontId="6" fillId="0" borderId="7" xfId="1" applyNumberFormat="1" applyFont="1" applyFill="1" applyBorder="1" applyAlignment="1">
      <alignment horizontal="center" vertical="top"/>
    </xf>
    <xf numFmtId="3" fontId="6" fillId="0" borderId="6" xfId="0" applyNumberFormat="1" applyFont="1" applyFill="1" applyBorder="1" applyAlignment="1">
      <alignment horizontal="center"/>
    </xf>
    <xf numFmtId="3" fontId="6" fillId="0" borderId="12" xfId="0" applyNumberFormat="1" applyFont="1" applyFill="1" applyBorder="1" applyAlignment="1">
      <alignment horizontal="center"/>
    </xf>
    <xf numFmtId="164" fontId="6" fillId="0" borderId="11" xfId="0" applyNumberFormat="1" applyFont="1" applyFill="1" applyBorder="1" applyAlignment="1">
      <alignment horizontal="center"/>
    </xf>
    <xf numFmtId="164" fontId="6" fillId="0" borderId="12" xfId="0" applyNumberFormat="1" applyFont="1" applyFill="1" applyBorder="1" applyAlignment="1">
      <alignment horizontal="center"/>
    </xf>
    <xf numFmtId="0" fontId="5" fillId="0" borderId="4" xfId="0" applyFont="1" applyFill="1" applyBorder="1" applyAlignment="1"/>
    <xf numFmtId="168" fontId="0" fillId="0" borderId="0" xfId="0" applyNumberFormat="1" applyFill="1"/>
    <xf numFmtId="0" fontId="13" fillId="0" borderId="0" xfId="0" applyFont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6" fontId="16" fillId="0" borderId="0" xfId="0" applyNumberFormat="1" applyFont="1" applyAlignment="1">
      <alignment horizontal="center"/>
    </xf>
    <xf numFmtId="49" fontId="17" fillId="0" borderId="0" xfId="0" applyNumberFormat="1" applyFont="1" applyAlignment="1">
      <alignment horizontal="right"/>
    </xf>
    <xf numFmtId="0" fontId="17" fillId="0" borderId="0" xfId="0" applyFont="1"/>
    <xf numFmtId="0" fontId="17" fillId="0" borderId="0" xfId="0" applyFont="1" applyAlignment="1">
      <alignment wrapText="1"/>
    </xf>
    <xf numFmtId="170" fontId="17" fillId="0" borderId="0" xfId="3" applyNumberFormat="1" applyFont="1"/>
    <xf numFmtId="0" fontId="19" fillId="0" borderId="0" xfId="0" applyFont="1" applyBorder="1" applyAlignment="1">
      <alignment wrapText="1"/>
    </xf>
    <xf numFmtId="0" fontId="19" fillId="0" borderId="0" xfId="0" applyFont="1"/>
    <xf numFmtId="0" fontId="5" fillId="0" borderId="22" xfId="0" applyFont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9" fontId="0" fillId="2" borderId="22" xfId="1" applyFont="1" applyFill="1" applyBorder="1" applyAlignment="1">
      <alignment horizontal="center" vertical="center"/>
    </xf>
    <xf numFmtId="9" fontId="0" fillId="2" borderId="23" xfId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24" fillId="0" borderId="0" xfId="0" applyFont="1" applyAlignment="1"/>
    <xf numFmtId="0" fontId="24" fillId="0" borderId="0" xfId="0" applyFont="1" applyBorder="1" applyAlignment="1"/>
    <xf numFmtId="0" fontId="22" fillId="0" borderId="0" xfId="0" applyFont="1" applyBorder="1"/>
    <xf numFmtId="0" fontId="22" fillId="0" borderId="0" xfId="0" applyFont="1"/>
    <xf numFmtId="0" fontId="21" fillId="0" borderId="0" xfId="0" applyFont="1" applyAlignment="1"/>
    <xf numFmtId="17" fontId="21" fillId="0" borderId="0" xfId="0" applyNumberFormat="1" applyFont="1" applyAlignment="1"/>
    <xf numFmtId="49" fontId="24" fillId="0" borderId="0" xfId="0" applyNumberFormat="1" applyFont="1" applyAlignment="1"/>
    <xf numFmtId="49" fontId="24" fillId="0" borderId="0" xfId="0" applyNumberFormat="1" applyFont="1" applyBorder="1" applyAlignment="1"/>
    <xf numFmtId="0" fontId="25" fillId="0" borderId="0" xfId="0" applyFont="1"/>
    <xf numFmtId="0" fontId="26" fillId="0" borderId="0" xfId="0" applyFont="1" applyAlignment="1">
      <alignment horizontal="center" vertical="center"/>
    </xf>
    <xf numFmtId="0" fontId="12" fillId="0" borderId="1" xfId="5" applyFont="1" applyBorder="1" applyAlignment="1">
      <alignment horizontal="center" vertical="center"/>
    </xf>
    <xf numFmtId="0" fontId="19" fillId="0" borderId="0" xfId="8" applyFont="1"/>
    <xf numFmtId="0" fontId="20" fillId="0" borderId="0" xfId="0" applyFont="1" applyAlignment="1"/>
    <xf numFmtId="169" fontId="4" fillId="0" borderId="1" xfId="2" applyNumberFormat="1" applyFont="1" applyBorder="1"/>
    <xf numFmtId="169" fontId="4" fillId="0" borderId="2" xfId="2" applyNumberFormat="1" applyFont="1" applyFill="1" applyBorder="1"/>
    <xf numFmtId="169" fontId="4" fillId="0" borderId="3" xfId="2" applyNumberFormat="1" applyFont="1" applyBorder="1"/>
    <xf numFmtId="169" fontId="4" fillId="0" borderId="0" xfId="2" applyNumberFormat="1" applyFont="1" applyBorder="1"/>
    <xf numFmtId="169" fontId="4" fillId="0" borderId="0" xfId="2" applyNumberFormat="1" applyFont="1" applyFill="1" applyBorder="1"/>
    <xf numFmtId="169" fontId="4" fillId="0" borderId="4" xfId="2" applyNumberFormat="1" applyFont="1" applyBorder="1"/>
    <xf numFmtId="169" fontId="4" fillId="0" borderId="5" xfId="2" applyNumberFormat="1" applyFont="1" applyBorder="1"/>
    <xf numFmtId="0" fontId="4" fillId="0" borderId="0" xfId="5" applyBorder="1"/>
    <xf numFmtId="14" fontId="10" fillId="0" borderId="0" xfId="5" applyNumberFormat="1" applyFont="1" applyBorder="1" applyAlignment="1">
      <alignment horizontal="center" vertical="center"/>
    </xf>
    <xf numFmtId="0" fontId="12" fillId="0" borderId="1" xfId="5" applyFont="1" applyBorder="1" applyAlignment="1">
      <alignment vertical="center"/>
    </xf>
    <xf numFmtId="0" fontId="12" fillId="0" borderId="2" xfId="5" applyFont="1" applyBorder="1" applyAlignment="1">
      <alignment vertical="center"/>
    </xf>
    <xf numFmtId="170" fontId="4" fillId="0" borderId="3" xfId="6" applyNumberFormat="1" applyFont="1" applyFill="1" applyBorder="1"/>
    <xf numFmtId="170" fontId="4" fillId="0" borderId="5" xfId="6" applyNumberFormat="1" applyFont="1" applyFill="1" applyBorder="1"/>
    <xf numFmtId="170" fontId="4" fillId="0" borderId="42" xfId="6" applyNumberFormat="1" applyFont="1" applyFill="1" applyBorder="1"/>
    <xf numFmtId="14" fontId="10" fillId="0" borderId="46" xfId="5" applyNumberFormat="1" applyFont="1" applyBorder="1" applyAlignment="1">
      <alignment horizontal="center" vertical="center"/>
    </xf>
    <xf numFmtId="169" fontId="4" fillId="0" borderId="6" xfId="2" applyNumberFormat="1" applyFont="1" applyBorder="1"/>
    <xf numFmtId="169" fontId="4" fillId="0" borderId="7" xfId="2" applyNumberFormat="1" applyFont="1" applyBorder="1"/>
    <xf numFmtId="169" fontId="4" fillId="0" borderId="8" xfId="2" applyNumberFormat="1" applyFont="1" applyBorder="1"/>
    <xf numFmtId="16" fontId="28" fillId="0" borderId="42" xfId="5" applyNumberFormat="1" applyFont="1" applyFill="1" applyBorder="1" applyAlignment="1">
      <alignment horizontal="center" vertical="center" wrapText="1"/>
    </xf>
    <xf numFmtId="0" fontId="12" fillId="0" borderId="6" xfId="5" applyFont="1" applyFill="1" applyBorder="1" applyAlignment="1">
      <alignment vertical="center"/>
    </xf>
    <xf numFmtId="0" fontId="12" fillId="0" borderId="7" xfId="5" applyFont="1" applyFill="1" applyBorder="1" applyAlignment="1">
      <alignment vertical="center"/>
    </xf>
    <xf numFmtId="0" fontId="12" fillId="0" borderId="8" xfId="5" applyFont="1" applyFill="1" applyBorder="1" applyAlignment="1">
      <alignment vertical="center"/>
    </xf>
    <xf numFmtId="0" fontId="1" fillId="0" borderId="0" xfId="5" applyFont="1" applyFill="1"/>
    <xf numFmtId="0" fontId="1" fillId="0" borderId="0" xfId="5" applyFont="1"/>
    <xf numFmtId="9" fontId="0" fillId="0" borderId="22" xfId="1" applyFont="1" applyFill="1" applyBorder="1" applyAlignment="1">
      <alignment horizontal="center" vertical="center"/>
    </xf>
    <xf numFmtId="9" fontId="0" fillId="0" borderId="23" xfId="1" applyFont="1" applyFill="1" applyBorder="1" applyAlignment="1">
      <alignment horizontal="center" vertical="center"/>
    </xf>
    <xf numFmtId="168" fontId="0" fillId="0" borderId="24" xfId="1" applyNumberFormat="1" applyFont="1" applyFill="1" applyBorder="1" applyAlignment="1">
      <alignment horizontal="center" vertical="center"/>
    </xf>
    <xf numFmtId="0" fontId="5" fillId="0" borderId="0" xfId="0" applyFont="1" applyBorder="1" applyAlignment="1"/>
    <xf numFmtId="0" fontId="0" fillId="0" borderId="0" xfId="0" applyBorder="1"/>
    <xf numFmtId="168" fontId="0" fillId="0" borderId="0" xfId="1" applyNumberFormat="1" applyFont="1" applyFill="1" applyBorder="1" applyAlignment="1">
      <alignment horizontal="center"/>
    </xf>
    <xf numFmtId="0" fontId="0" fillId="0" borderId="1" xfId="0" applyBorder="1"/>
    <xf numFmtId="0" fontId="5" fillId="2" borderId="20" xfId="0" applyFont="1" applyFill="1" applyBorder="1" applyAlignment="1">
      <alignment vertical="center" wrapText="1"/>
    </xf>
    <xf numFmtId="0" fontId="5" fillId="2" borderId="47" xfId="0" applyFont="1" applyFill="1" applyBorder="1" applyAlignment="1">
      <alignment horizontal="center"/>
    </xf>
    <xf numFmtId="0" fontId="6" fillId="0" borderId="48" xfId="0" applyFont="1" applyFill="1" applyBorder="1" applyAlignment="1">
      <alignment vertical="top"/>
    </xf>
    <xf numFmtId="168" fontId="0" fillId="0" borderId="30" xfId="1" applyNumberFormat="1" applyFont="1" applyFill="1" applyBorder="1" applyAlignment="1">
      <alignment horizontal="center"/>
    </xf>
    <xf numFmtId="0" fontId="6" fillId="0" borderId="49" xfId="0" applyFont="1" applyFill="1" applyBorder="1" applyAlignment="1">
      <alignment vertical="top"/>
    </xf>
    <xf numFmtId="168" fontId="0" fillId="0" borderId="5" xfId="1" applyNumberFormat="1" applyFont="1" applyFill="1" applyBorder="1" applyAlignment="1">
      <alignment horizontal="center"/>
    </xf>
    <xf numFmtId="0" fontId="7" fillId="0" borderId="20" xfId="0" applyFont="1" applyFill="1" applyBorder="1" applyAlignment="1">
      <alignment vertical="top"/>
    </xf>
    <xf numFmtId="168" fontId="5" fillId="0" borderId="16" xfId="1" applyNumberFormat="1" applyFont="1" applyFill="1" applyBorder="1" applyAlignment="1">
      <alignment horizontal="center"/>
    </xf>
    <xf numFmtId="0" fontId="7" fillId="2" borderId="20" xfId="0" applyFont="1" applyFill="1" applyBorder="1" applyAlignment="1">
      <alignment vertical="top"/>
    </xf>
    <xf numFmtId="168" fontId="5" fillId="2" borderId="16" xfId="1" applyNumberFormat="1" applyFont="1" applyFill="1" applyBorder="1" applyAlignment="1">
      <alignment horizontal="center"/>
    </xf>
    <xf numFmtId="0" fontId="7" fillId="2" borderId="50" xfId="0" applyFont="1" applyFill="1" applyBorder="1" applyAlignment="1">
      <alignment vertical="top"/>
    </xf>
    <xf numFmtId="168" fontId="5" fillId="2" borderId="51" xfId="1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22" xfId="0" applyBorder="1"/>
    <xf numFmtId="0" fontId="0" fillId="0" borderId="13" xfId="0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center" vertical="center" wrapText="1"/>
    </xf>
    <xf numFmtId="0" fontId="14" fillId="0" borderId="0" xfId="0" applyFont="1" applyAlignment="1"/>
    <xf numFmtId="0" fontId="5" fillId="2" borderId="24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30" fillId="0" borderId="0" xfId="0" applyFont="1"/>
    <xf numFmtId="0" fontId="18" fillId="0" borderId="1" xfId="0" applyFont="1" applyBorder="1"/>
    <xf numFmtId="0" fontId="18" fillId="0" borderId="2" xfId="0" applyFont="1" applyBorder="1"/>
    <xf numFmtId="0" fontId="18" fillId="0" borderId="3" xfId="0" applyFont="1" applyBorder="1"/>
    <xf numFmtId="0" fontId="20" fillId="0" borderId="4" xfId="0" applyFont="1" applyBorder="1" applyAlignment="1">
      <alignment horizontal="center"/>
    </xf>
    <xf numFmtId="0" fontId="19" fillId="0" borderId="5" xfId="0" applyFont="1" applyBorder="1" applyAlignment="1">
      <alignment wrapText="1"/>
    </xf>
    <xf numFmtId="0" fontId="19" fillId="0" borderId="0" xfId="0" applyFont="1" applyBorder="1"/>
    <xf numFmtId="0" fontId="19" fillId="0" borderId="5" xfId="0" applyFont="1" applyBorder="1"/>
    <xf numFmtId="0" fontId="20" fillId="0" borderId="0" xfId="0" applyFont="1" applyBorder="1"/>
    <xf numFmtId="0" fontId="20" fillId="0" borderId="5" xfId="0" applyFont="1" applyBorder="1"/>
    <xf numFmtId="0" fontId="20" fillId="0" borderId="6" xfId="0" applyFont="1" applyBorder="1" applyAlignment="1">
      <alignment horizontal="center"/>
    </xf>
    <xf numFmtId="0" fontId="20" fillId="0" borderId="7" xfId="0" applyFont="1" applyBorder="1"/>
    <xf numFmtId="0" fontId="20" fillId="0" borderId="8" xfId="0" applyFont="1" applyBorder="1"/>
    <xf numFmtId="0" fontId="19" fillId="0" borderId="0" xfId="0" applyFont="1" applyAlignment="1"/>
    <xf numFmtId="0" fontId="19" fillId="0" borderId="0" xfId="8" applyFont="1" applyFill="1" applyAlignment="1"/>
    <xf numFmtId="0" fontId="21" fillId="0" borderId="0" xfId="0" applyFont="1" applyAlignment="1">
      <alignment horizontal="center"/>
    </xf>
    <xf numFmtId="17" fontId="21" fillId="0" borderId="0" xfId="0" applyNumberFormat="1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14" fillId="3" borderId="1" xfId="0" applyFont="1" applyFill="1" applyBorder="1" applyAlignment="1">
      <alignment vertical="top" wrapText="1"/>
    </xf>
    <xf numFmtId="0" fontId="13" fillId="3" borderId="2" xfId="0" applyFont="1" applyFill="1" applyBorder="1" applyAlignment="1">
      <alignment vertical="top"/>
    </xf>
    <xf numFmtId="0" fontId="13" fillId="3" borderId="3" xfId="0" applyFont="1" applyFill="1" applyBorder="1" applyAlignment="1">
      <alignment vertical="top"/>
    </xf>
    <xf numFmtId="0" fontId="13" fillId="3" borderId="4" xfId="0" applyFont="1" applyFill="1" applyBorder="1" applyAlignment="1">
      <alignment vertical="top"/>
    </xf>
    <xf numFmtId="0" fontId="13" fillId="3" borderId="0" xfId="0" applyFont="1" applyFill="1" applyBorder="1" applyAlignment="1">
      <alignment vertical="top"/>
    </xf>
    <xf numFmtId="0" fontId="13" fillId="3" borderId="5" xfId="0" applyFont="1" applyFill="1" applyBorder="1" applyAlignment="1">
      <alignment vertical="top"/>
    </xf>
    <xf numFmtId="0" fontId="13" fillId="3" borderId="6" xfId="0" applyFont="1" applyFill="1" applyBorder="1" applyAlignment="1">
      <alignment vertical="top"/>
    </xf>
    <xf numFmtId="0" fontId="13" fillId="3" borderId="7" xfId="0" applyFont="1" applyFill="1" applyBorder="1" applyAlignment="1">
      <alignment vertical="top"/>
    </xf>
    <xf numFmtId="0" fontId="13" fillId="3" borderId="8" xfId="0" applyFont="1" applyFill="1" applyBorder="1" applyAlignment="1">
      <alignment vertical="top"/>
    </xf>
    <xf numFmtId="0" fontId="14" fillId="0" borderId="0" xfId="0" applyFont="1" applyAlignment="1">
      <alignment horizontal="center" vertical="center"/>
    </xf>
    <xf numFmtId="0" fontId="12" fillId="0" borderId="1" xfId="5" applyFont="1" applyBorder="1" applyAlignment="1">
      <alignment horizontal="center" vertical="center"/>
    </xf>
    <xf numFmtId="0" fontId="12" fillId="0" borderId="2" xfId="5" applyFont="1" applyBorder="1" applyAlignment="1">
      <alignment horizontal="center" vertical="center"/>
    </xf>
    <xf numFmtId="0" fontId="12" fillId="0" borderId="3" xfId="5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2" borderId="35" xfId="0" applyFont="1" applyFill="1" applyBorder="1" applyAlignment="1">
      <alignment horizontal="left" vertical="center" wrapText="1"/>
    </xf>
    <xf numFmtId="0" fontId="5" fillId="2" borderId="37" xfId="0" applyFont="1" applyFill="1" applyBorder="1" applyAlignment="1">
      <alignment horizontal="left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3" fontId="5" fillId="0" borderId="21" xfId="0" applyNumberFormat="1" applyFont="1" applyFill="1" applyBorder="1" applyAlignment="1">
      <alignment horizontal="center" vertical="center"/>
    </xf>
    <xf numFmtId="3" fontId="5" fillId="0" borderId="23" xfId="0" applyNumberFormat="1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3" fontId="5" fillId="0" borderId="22" xfId="0" applyNumberFormat="1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3" fontId="5" fillId="0" borderId="13" xfId="0" applyNumberFormat="1" applyFont="1" applyFill="1" applyBorder="1" applyAlignment="1">
      <alignment horizontal="center" vertical="center"/>
    </xf>
    <xf numFmtId="3" fontId="5" fillId="0" borderId="14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21" fillId="0" borderId="0" xfId="8" applyFont="1" applyAlignment="1"/>
  </cellXfs>
  <cellStyles count="12">
    <cellStyle name="Comma" xfId="2" builtinId="3"/>
    <cellStyle name="Currency" xfId="3" builtinId="4"/>
    <cellStyle name="Currency 2" xfId="6"/>
    <cellStyle name="Normal" xfId="0" builtinId="0"/>
    <cellStyle name="Normal 10" xfId="10"/>
    <cellStyle name="Normal 2" xfId="4"/>
    <cellStyle name="Normal 3" xfId="5"/>
    <cellStyle name="Normal 3 2" xfId="9"/>
    <cellStyle name="Normal 4" xfId="8"/>
    <cellStyle name="Percent" xfId="1" builtinId="5"/>
    <cellStyle name="Percent 2" xfId="7"/>
    <cellStyle name="Percent 3" xfId="1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"/>
  <sheetViews>
    <sheetView tabSelected="1" workbookViewId="0">
      <selection activeCell="A15" sqref="A15"/>
    </sheetView>
  </sheetViews>
  <sheetFormatPr defaultColWidth="7" defaultRowHeight="12.75" x14ac:dyDescent="0.2"/>
  <cols>
    <col min="1" max="1" width="7.42578125" customWidth="1"/>
    <col min="2" max="2" width="37.5703125" bestFit="1" customWidth="1"/>
    <col min="3" max="3" width="27.5703125" bestFit="1" customWidth="1"/>
  </cols>
  <sheetData>
    <row r="2" spans="1:11" s="176" customFormat="1" ht="18.75" x14ac:dyDescent="0.3">
      <c r="A2" s="255" t="s">
        <v>213</v>
      </c>
      <c r="B2" s="255"/>
      <c r="C2" s="255"/>
      <c r="D2" s="177"/>
      <c r="E2" s="173"/>
      <c r="F2" s="173"/>
      <c r="G2" s="173"/>
      <c r="H2" s="173"/>
      <c r="I2" s="173"/>
      <c r="J2" s="174"/>
      <c r="K2" s="175"/>
    </row>
    <row r="3" spans="1:11" s="176" customFormat="1" ht="15.75" x14ac:dyDescent="0.25">
      <c r="A3" s="255" t="s">
        <v>188</v>
      </c>
      <c r="B3" s="255"/>
      <c r="C3" s="255"/>
      <c r="D3" s="177"/>
      <c r="J3" s="175"/>
      <c r="K3" s="175"/>
    </row>
    <row r="4" spans="1:11" s="176" customFormat="1" ht="18.75" x14ac:dyDescent="0.3">
      <c r="A4" s="255" t="s">
        <v>189</v>
      </c>
      <c r="B4" s="255"/>
      <c r="C4" s="255"/>
      <c r="D4" s="177"/>
      <c r="E4" s="173"/>
      <c r="F4" s="173"/>
      <c r="G4" s="173"/>
      <c r="H4" s="173"/>
      <c r="I4" s="173"/>
      <c r="J4" s="174"/>
      <c r="K4" s="175"/>
    </row>
    <row r="5" spans="1:11" s="176" customFormat="1" ht="18.75" x14ac:dyDescent="0.3">
      <c r="A5" s="256" t="s">
        <v>190</v>
      </c>
      <c r="B5" s="256"/>
      <c r="C5" s="256"/>
      <c r="D5" s="178"/>
      <c r="E5" s="179"/>
      <c r="F5" s="179"/>
      <c r="G5" s="179"/>
      <c r="H5" s="179"/>
      <c r="I5" s="179"/>
      <c r="J5" s="180"/>
      <c r="K5" s="175"/>
    </row>
    <row r="6" spans="1:11" ht="16.5" thickBot="1" x14ac:dyDescent="0.3">
      <c r="A6" s="240" t="s">
        <v>220</v>
      </c>
      <c r="B6" s="167"/>
    </row>
    <row r="7" spans="1:11" s="60" customFormat="1" ht="15.75" x14ac:dyDescent="0.25">
      <c r="A7" s="241" t="s">
        <v>162</v>
      </c>
      <c r="B7" s="242" t="s">
        <v>163</v>
      </c>
      <c r="C7" s="243" t="s">
        <v>164</v>
      </c>
    </row>
    <row r="8" spans="1:11" ht="15.75" x14ac:dyDescent="0.25">
      <c r="A8" s="244" t="s">
        <v>214</v>
      </c>
      <c r="B8" s="166" t="s">
        <v>193</v>
      </c>
      <c r="C8" s="245" t="s">
        <v>165</v>
      </c>
    </row>
    <row r="9" spans="1:11" ht="15.75" x14ac:dyDescent="0.25">
      <c r="A9" s="244" t="s">
        <v>215</v>
      </c>
      <c r="B9" s="246" t="s">
        <v>194</v>
      </c>
      <c r="C9" s="247" t="s">
        <v>166</v>
      </c>
    </row>
    <row r="10" spans="1:11" ht="15.75" x14ac:dyDescent="0.25">
      <c r="A10" s="244" t="s">
        <v>216</v>
      </c>
      <c r="B10" s="248" t="s">
        <v>195</v>
      </c>
      <c r="C10" s="249" t="s">
        <v>167</v>
      </c>
    </row>
    <row r="11" spans="1:11" ht="15.75" x14ac:dyDescent="0.25">
      <c r="A11" s="244" t="s">
        <v>217</v>
      </c>
      <c r="B11" s="248" t="s">
        <v>196</v>
      </c>
      <c r="C11" s="249" t="s">
        <v>192</v>
      </c>
    </row>
    <row r="12" spans="1:11" ht="15.75" x14ac:dyDescent="0.25">
      <c r="A12" s="244" t="s">
        <v>218</v>
      </c>
      <c r="B12" s="248" t="s">
        <v>197</v>
      </c>
      <c r="C12" s="249" t="s">
        <v>168</v>
      </c>
    </row>
    <row r="13" spans="1:11" ht="16.5" thickBot="1" x14ac:dyDescent="0.3">
      <c r="A13" s="250" t="s">
        <v>219</v>
      </c>
      <c r="B13" s="251" t="s">
        <v>198</v>
      </c>
      <c r="C13" s="252" t="s">
        <v>169</v>
      </c>
    </row>
    <row r="15" spans="1:11" s="181" customFormat="1" ht="15.75" x14ac:dyDescent="0.25">
      <c r="A15" s="302" t="s">
        <v>212</v>
      </c>
    </row>
    <row r="16" spans="1:11" s="181" customFormat="1" ht="15.75" x14ac:dyDescent="0.25">
      <c r="A16" s="254" t="s">
        <v>222</v>
      </c>
    </row>
    <row r="17" spans="1:3" ht="15.75" x14ac:dyDescent="0.25">
      <c r="A17" s="184" t="s">
        <v>203</v>
      </c>
    </row>
    <row r="18" spans="1:3" ht="15.75" x14ac:dyDescent="0.25">
      <c r="A18" s="185" t="s">
        <v>204</v>
      </c>
    </row>
    <row r="19" spans="1:3" ht="15.75" x14ac:dyDescent="0.25">
      <c r="A19" s="253" t="s">
        <v>221</v>
      </c>
      <c r="B19" s="167"/>
      <c r="C19" s="167"/>
    </row>
  </sheetData>
  <mergeCells count="4">
    <mergeCell ref="A3:C3"/>
    <mergeCell ref="A2:C2"/>
    <mergeCell ref="A5:C5"/>
    <mergeCell ref="A4:C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workbookViewId="0">
      <selection activeCell="C7" sqref="C7"/>
    </sheetView>
  </sheetViews>
  <sheetFormatPr defaultRowHeight="12.75" x14ac:dyDescent="0.2"/>
  <cols>
    <col min="1" max="1" width="11.28515625" bestFit="1" customWidth="1"/>
    <col min="2" max="2" width="12.42578125" bestFit="1" customWidth="1"/>
    <col min="3" max="3" width="55.28515625" customWidth="1"/>
    <col min="4" max="4" width="9.5703125" bestFit="1" customWidth="1"/>
    <col min="5" max="7" width="21.42578125" customWidth="1"/>
  </cols>
  <sheetData>
    <row r="1" spans="1:7" ht="26.25" customHeight="1" x14ac:dyDescent="0.2">
      <c r="A1" s="257" t="s">
        <v>193</v>
      </c>
      <c r="B1" s="257"/>
      <c r="C1" s="257"/>
      <c r="D1" s="257"/>
      <c r="E1" s="257"/>
      <c r="F1" s="257"/>
      <c r="G1" s="257"/>
    </row>
    <row r="2" spans="1:7" s="60" customFormat="1" x14ac:dyDescent="0.2">
      <c r="A2" s="267" t="s">
        <v>202</v>
      </c>
      <c r="B2" s="267"/>
      <c r="C2" s="267"/>
      <c r="D2" s="267"/>
      <c r="E2" s="267"/>
      <c r="F2" s="267"/>
      <c r="G2" s="267"/>
    </row>
    <row r="3" spans="1:7" ht="16.5" thickBot="1" x14ac:dyDescent="0.3">
      <c r="A3" s="240" t="s">
        <v>220</v>
      </c>
      <c r="B3" s="167"/>
      <c r="C3" s="60"/>
    </row>
    <row r="4" spans="1:7" x14ac:dyDescent="0.2">
      <c r="A4" s="258" t="s">
        <v>205</v>
      </c>
      <c r="B4" s="259"/>
      <c r="C4" s="259"/>
      <c r="D4" s="259"/>
      <c r="E4" s="259"/>
      <c r="F4" s="259"/>
      <c r="G4" s="260"/>
    </row>
    <row r="5" spans="1:7" x14ac:dyDescent="0.2">
      <c r="A5" s="261"/>
      <c r="B5" s="262"/>
      <c r="C5" s="262"/>
      <c r="D5" s="262"/>
      <c r="E5" s="262"/>
      <c r="F5" s="262"/>
      <c r="G5" s="263"/>
    </row>
    <row r="6" spans="1:7" ht="57.6" customHeight="1" thickBot="1" x14ac:dyDescent="0.25">
      <c r="A6" s="264"/>
      <c r="B6" s="265"/>
      <c r="C6" s="265"/>
      <c r="D6" s="265"/>
      <c r="E6" s="265"/>
      <c r="F6" s="265"/>
      <c r="G6" s="266"/>
    </row>
    <row r="7" spans="1:7" ht="15.75" x14ac:dyDescent="0.2">
      <c r="A7" s="158"/>
      <c r="B7" s="159" t="s">
        <v>100</v>
      </c>
      <c r="C7" s="182" t="s">
        <v>191</v>
      </c>
      <c r="D7" s="159" t="s">
        <v>101</v>
      </c>
      <c r="E7" s="159" t="s">
        <v>83</v>
      </c>
      <c r="F7" s="159" t="s">
        <v>91</v>
      </c>
      <c r="G7" s="159" t="s">
        <v>70</v>
      </c>
    </row>
    <row r="8" spans="1:7" ht="15" x14ac:dyDescent="0.2">
      <c r="A8" s="160" t="s">
        <v>102</v>
      </c>
      <c r="B8" s="160" t="s">
        <v>103</v>
      </c>
      <c r="C8" s="160" t="s">
        <v>104</v>
      </c>
      <c r="D8" s="160" t="s">
        <v>177</v>
      </c>
      <c r="E8" s="161">
        <v>82300</v>
      </c>
      <c r="F8" s="161">
        <v>27500</v>
      </c>
      <c r="G8" s="161">
        <v>109800</v>
      </c>
    </row>
    <row r="9" spans="1:7" ht="15" x14ac:dyDescent="0.2">
      <c r="A9" s="162" t="s">
        <v>105</v>
      </c>
      <c r="B9" s="163" t="s">
        <v>103</v>
      </c>
      <c r="C9" s="164" t="s">
        <v>106</v>
      </c>
      <c r="D9" s="163" t="s">
        <v>177</v>
      </c>
      <c r="E9" s="165">
        <v>163152</v>
      </c>
      <c r="F9" s="165">
        <v>17660</v>
      </c>
      <c r="G9" s="165">
        <v>180812</v>
      </c>
    </row>
    <row r="10" spans="1:7" ht="15" x14ac:dyDescent="0.2">
      <c r="A10" s="162" t="s">
        <v>107</v>
      </c>
      <c r="B10" s="163" t="s">
        <v>108</v>
      </c>
      <c r="C10" s="164" t="s">
        <v>109</v>
      </c>
      <c r="D10" s="163" t="s">
        <v>177</v>
      </c>
      <c r="E10" s="165">
        <v>129628</v>
      </c>
      <c r="F10" s="165">
        <v>6462</v>
      </c>
      <c r="G10" s="165">
        <v>136090</v>
      </c>
    </row>
    <row r="11" spans="1:7" ht="15" x14ac:dyDescent="0.2">
      <c r="A11" s="162" t="s">
        <v>110</v>
      </c>
      <c r="B11" s="163" t="s">
        <v>111</v>
      </c>
      <c r="C11" s="164" t="s">
        <v>112</v>
      </c>
      <c r="D11" s="163" t="s">
        <v>177</v>
      </c>
      <c r="E11" s="165">
        <v>43276</v>
      </c>
      <c r="F11" s="165">
        <v>84059</v>
      </c>
      <c r="G11" s="165">
        <v>127335</v>
      </c>
    </row>
    <row r="12" spans="1:7" ht="15" x14ac:dyDescent="0.2">
      <c r="A12" s="162" t="s">
        <v>113</v>
      </c>
      <c r="B12" s="163" t="s">
        <v>114</v>
      </c>
      <c r="C12" s="163" t="s">
        <v>115</v>
      </c>
      <c r="D12" s="163" t="s">
        <v>177</v>
      </c>
      <c r="E12" s="165">
        <v>56828</v>
      </c>
      <c r="F12" s="165">
        <v>60328</v>
      </c>
      <c r="G12" s="165">
        <v>117156</v>
      </c>
    </row>
    <row r="13" spans="1:7" ht="15" x14ac:dyDescent="0.2">
      <c r="A13" s="162" t="s">
        <v>116</v>
      </c>
      <c r="B13" s="163"/>
      <c r="C13" s="163"/>
      <c r="D13" s="163"/>
      <c r="E13" s="163"/>
      <c r="F13" s="163"/>
      <c r="G13" s="163"/>
    </row>
    <row r="14" spans="1:7" ht="15" x14ac:dyDescent="0.2">
      <c r="A14" s="162" t="s">
        <v>117</v>
      </c>
      <c r="B14" s="163"/>
      <c r="C14" s="163"/>
      <c r="D14" s="163"/>
      <c r="E14" s="163"/>
      <c r="F14" s="163"/>
      <c r="G14" s="163"/>
    </row>
    <row r="15" spans="1:7" ht="15" x14ac:dyDescent="0.2">
      <c r="A15" s="162" t="s">
        <v>118</v>
      </c>
      <c r="B15" s="163"/>
      <c r="C15" s="163"/>
      <c r="D15" s="163"/>
      <c r="E15" s="163"/>
      <c r="F15" s="163"/>
      <c r="G15" s="163"/>
    </row>
    <row r="16" spans="1:7" ht="15" x14ac:dyDescent="0.2">
      <c r="A16" s="162" t="s">
        <v>119</v>
      </c>
      <c r="B16" s="163"/>
      <c r="C16" s="163"/>
      <c r="D16" s="163"/>
      <c r="E16" s="163"/>
      <c r="F16" s="163"/>
      <c r="G16" s="163"/>
    </row>
    <row r="17" spans="1:7" ht="15" x14ac:dyDescent="0.2">
      <c r="A17" s="162" t="s">
        <v>120</v>
      </c>
      <c r="B17" s="163"/>
      <c r="C17" s="163"/>
      <c r="D17" s="163"/>
      <c r="E17" s="163"/>
      <c r="F17" s="163"/>
      <c r="G17" s="163"/>
    </row>
    <row r="18" spans="1:7" ht="15" x14ac:dyDescent="0.2">
      <c r="A18" s="162" t="s">
        <v>121</v>
      </c>
      <c r="B18" s="163"/>
      <c r="C18" s="163"/>
      <c r="D18" s="163"/>
      <c r="E18" s="163"/>
      <c r="F18" s="163"/>
      <c r="G18" s="163"/>
    </row>
    <row r="19" spans="1:7" ht="15" x14ac:dyDescent="0.2">
      <c r="A19" s="162" t="s">
        <v>122</v>
      </c>
      <c r="B19" s="163"/>
      <c r="C19" s="163"/>
      <c r="D19" s="163"/>
      <c r="E19" s="163"/>
      <c r="F19" s="163"/>
      <c r="G19" s="163"/>
    </row>
    <row r="20" spans="1:7" ht="15" x14ac:dyDescent="0.2">
      <c r="A20" s="162" t="s">
        <v>123</v>
      </c>
      <c r="B20" s="163"/>
      <c r="C20" s="163"/>
      <c r="D20" s="163"/>
      <c r="E20" s="163"/>
      <c r="F20" s="163"/>
      <c r="G20" s="163"/>
    </row>
    <row r="21" spans="1:7" ht="15" x14ac:dyDescent="0.2">
      <c r="A21" s="162" t="s">
        <v>124</v>
      </c>
      <c r="B21" s="163"/>
      <c r="C21" s="163"/>
      <c r="D21" s="163"/>
      <c r="E21" s="163"/>
      <c r="F21" s="163"/>
      <c r="G21" s="163"/>
    </row>
    <row r="22" spans="1:7" ht="15" x14ac:dyDescent="0.2">
      <c r="A22" s="162" t="s">
        <v>125</v>
      </c>
      <c r="B22" s="163"/>
      <c r="C22" s="163"/>
      <c r="D22" s="163"/>
      <c r="E22" s="163"/>
      <c r="F22" s="163"/>
      <c r="G22" s="163"/>
    </row>
    <row r="23" spans="1:7" ht="15" x14ac:dyDescent="0.2">
      <c r="A23" s="162" t="s">
        <v>126</v>
      </c>
      <c r="B23" s="163"/>
      <c r="C23" s="163"/>
      <c r="D23" s="163"/>
      <c r="E23" s="163"/>
      <c r="F23" s="163"/>
      <c r="G23" s="163"/>
    </row>
    <row r="24" spans="1:7" ht="15" x14ac:dyDescent="0.2">
      <c r="A24" s="162" t="s">
        <v>127</v>
      </c>
      <c r="B24" s="163"/>
      <c r="C24" s="163"/>
      <c r="D24" s="163"/>
      <c r="E24" s="163"/>
      <c r="F24" s="163"/>
      <c r="G24" s="163"/>
    </row>
    <row r="25" spans="1:7" ht="15" x14ac:dyDescent="0.2">
      <c r="A25" s="162" t="s">
        <v>128</v>
      </c>
      <c r="B25" s="163"/>
      <c r="C25" s="163"/>
      <c r="D25" s="163"/>
      <c r="E25" s="163"/>
      <c r="F25" s="163"/>
      <c r="G25" s="163"/>
    </row>
    <row r="26" spans="1:7" ht="15" x14ac:dyDescent="0.2">
      <c r="A26" s="162" t="s">
        <v>129</v>
      </c>
      <c r="B26" s="163"/>
      <c r="C26" s="163"/>
      <c r="D26" s="163"/>
      <c r="E26" s="163"/>
      <c r="F26" s="163"/>
      <c r="G26" s="163"/>
    </row>
    <row r="27" spans="1:7" ht="15" x14ac:dyDescent="0.2">
      <c r="A27" s="162" t="s">
        <v>130</v>
      </c>
      <c r="B27" s="163"/>
      <c r="C27" s="163"/>
      <c r="D27" s="163"/>
      <c r="E27" s="163"/>
      <c r="F27" s="163"/>
      <c r="G27" s="163"/>
    </row>
    <row r="28" spans="1:7" ht="15" x14ac:dyDescent="0.2">
      <c r="A28" s="162" t="s">
        <v>131</v>
      </c>
      <c r="B28" s="163"/>
      <c r="C28" s="163"/>
      <c r="D28" s="163"/>
      <c r="E28" s="163"/>
      <c r="F28" s="163"/>
      <c r="G28" s="163"/>
    </row>
    <row r="29" spans="1:7" ht="15" x14ac:dyDescent="0.2">
      <c r="A29" s="162" t="s">
        <v>132</v>
      </c>
      <c r="B29" s="163"/>
      <c r="C29" s="163"/>
      <c r="D29" s="163"/>
      <c r="E29" s="163"/>
      <c r="F29" s="163"/>
      <c r="G29" s="163"/>
    </row>
    <row r="30" spans="1:7" ht="15" x14ac:dyDescent="0.2">
      <c r="A30" s="162" t="s">
        <v>133</v>
      </c>
      <c r="B30" s="163"/>
      <c r="C30" s="163"/>
      <c r="D30" s="163"/>
      <c r="E30" s="163"/>
      <c r="F30" s="163"/>
      <c r="G30" s="163"/>
    </row>
    <row r="31" spans="1:7" ht="15" x14ac:dyDescent="0.2">
      <c r="A31" s="162" t="s">
        <v>134</v>
      </c>
      <c r="B31" s="163"/>
      <c r="C31" s="163"/>
      <c r="D31" s="163"/>
      <c r="E31" s="163"/>
      <c r="F31" s="163"/>
      <c r="G31" s="163"/>
    </row>
    <row r="32" spans="1:7" ht="15" x14ac:dyDescent="0.2">
      <c r="A32" s="162" t="s">
        <v>135</v>
      </c>
      <c r="B32" s="163"/>
      <c r="C32" s="163"/>
      <c r="D32" s="163"/>
      <c r="E32" s="163"/>
      <c r="F32" s="163"/>
      <c r="G32" s="163"/>
    </row>
    <row r="33" spans="1:7" ht="15" x14ac:dyDescent="0.2">
      <c r="A33" s="162" t="s">
        <v>136</v>
      </c>
      <c r="B33" s="163"/>
      <c r="C33" s="163"/>
      <c r="D33" s="163"/>
      <c r="E33" s="163"/>
      <c r="F33" s="163"/>
      <c r="G33" s="163"/>
    </row>
    <row r="34" spans="1:7" ht="15" x14ac:dyDescent="0.2">
      <c r="A34" s="162" t="s">
        <v>137</v>
      </c>
      <c r="B34" s="163"/>
      <c r="C34" s="163"/>
      <c r="D34" s="163"/>
      <c r="E34" s="163"/>
      <c r="F34" s="163"/>
      <c r="G34" s="163"/>
    </row>
    <row r="35" spans="1:7" ht="15" x14ac:dyDescent="0.2">
      <c r="A35" s="162" t="s">
        <v>138</v>
      </c>
      <c r="B35" s="163"/>
      <c r="C35" s="163"/>
      <c r="D35" s="163"/>
      <c r="E35" s="163"/>
      <c r="F35" s="163"/>
      <c r="G35" s="163"/>
    </row>
    <row r="36" spans="1:7" ht="15" x14ac:dyDescent="0.2">
      <c r="A36" s="162" t="s">
        <v>139</v>
      </c>
      <c r="B36" s="163"/>
      <c r="C36" s="163"/>
      <c r="D36" s="163"/>
      <c r="E36" s="163"/>
      <c r="F36" s="163"/>
      <c r="G36" s="163"/>
    </row>
    <row r="37" spans="1:7" ht="15" x14ac:dyDescent="0.2">
      <c r="A37" s="162" t="s">
        <v>140</v>
      </c>
      <c r="B37" s="163"/>
      <c r="C37" s="163"/>
      <c r="D37" s="163"/>
      <c r="E37" s="163"/>
      <c r="F37" s="163"/>
      <c r="G37" s="163"/>
    </row>
    <row r="38" spans="1:7" ht="15" x14ac:dyDescent="0.2">
      <c r="A38" s="162" t="s">
        <v>141</v>
      </c>
      <c r="B38" s="163"/>
      <c r="C38" s="163"/>
      <c r="D38" s="163"/>
      <c r="E38" s="163"/>
      <c r="F38" s="163"/>
      <c r="G38" s="163"/>
    </row>
    <row r="39" spans="1:7" ht="15" x14ac:dyDescent="0.2">
      <c r="A39" s="162" t="s">
        <v>142</v>
      </c>
      <c r="B39" s="163"/>
      <c r="C39" s="163"/>
      <c r="D39" s="163"/>
      <c r="E39" s="163"/>
      <c r="F39" s="163"/>
      <c r="G39" s="163"/>
    </row>
    <row r="40" spans="1:7" ht="15" x14ac:dyDescent="0.2">
      <c r="A40" s="162" t="s">
        <v>143</v>
      </c>
      <c r="B40" s="163"/>
      <c r="C40" s="163"/>
      <c r="D40" s="163"/>
      <c r="E40" s="163"/>
      <c r="F40" s="163"/>
      <c r="G40" s="163"/>
    </row>
    <row r="41" spans="1:7" ht="15" x14ac:dyDescent="0.2">
      <c r="A41" s="162" t="s">
        <v>144</v>
      </c>
      <c r="B41" s="163"/>
      <c r="C41" s="163"/>
      <c r="D41" s="163"/>
      <c r="E41" s="163"/>
      <c r="F41" s="163"/>
      <c r="G41" s="163"/>
    </row>
    <row r="42" spans="1:7" ht="15" x14ac:dyDescent="0.2">
      <c r="A42" s="162" t="s">
        <v>145</v>
      </c>
      <c r="B42" s="163"/>
      <c r="C42" s="163"/>
      <c r="D42" s="163"/>
      <c r="E42" s="163"/>
      <c r="F42" s="163"/>
      <c r="G42" s="163"/>
    </row>
    <row r="43" spans="1:7" ht="15" x14ac:dyDescent="0.2">
      <c r="A43" s="162" t="s">
        <v>146</v>
      </c>
      <c r="B43" s="163"/>
      <c r="C43" s="163"/>
      <c r="D43" s="163"/>
      <c r="E43" s="163"/>
      <c r="F43" s="163"/>
      <c r="G43" s="163"/>
    </row>
    <row r="44" spans="1:7" ht="15" x14ac:dyDescent="0.2">
      <c r="A44" s="162" t="s">
        <v>147</v>
      </c>
      <c r="B44" s="163"/>
      <c r="C44" s="163"/>
      <c r="D44" s="163"/>
      <c r="E44" s="163"/>
      <c r="F44" s="163"/>
      <c r="G44" s="163"/>
    </row>
    <row r="45" spans="1:7" ht="15" x14ac:dyDescent="0.2">
      <c r="A45" s="162" t="s">
        <v>148</v>
      </c>
      <c r="B45" s="163"/>
      <c r="C45" s="163"/>
      <c r="D45" s="163"/>
      <c r="E45" s="163"/>
      <c r="F45" s="163"/>
      <c r="G45" s="163"/>
    </row>
    <row r="46" spans="1:7" ht="15" x14ac:dyDescent="0.2">
      <c r="A46" s="162" t="s">
        <v>149</v>
      </c>
      <c r="B46" s="163"/>
      <c r="C46" s="163"/>
      <c r="D46" s="163"/>
      <c r="E46" s="163"/>
      <c r="F46" s="163"/>
      <c r="G46" s="163"/>
    </row>
    <row r="47" spans="1:7" ht="15" x14ac:dyDescent="0.2">
      <c r="A47" s="162" t="s">
        <v>150</v>
      </c>
      <c r="B47" s="163"/>
      <c r="C47" s="163"/>
      <c r="D47" s="163"/>
      <c r="E47" s="163"/>
      <c r="F47" s="163"/>
      <c r="G47" s="163"/>
    </row>
    <row r="48" spans="1:7" ht="15" x14ac:dyDescent="0.2">
      <c r="A48" s="162" t="s">
        <v>151</v>
      </c>
      <c r="B48" s="163"/>
      <c r="C48" s="163"/>
      <c r="D48" s="163"/>
      <c r="E48" s="163"/>
      <c r="F48" s="163"/>
      <c r="G48" s="163"/>
    </row>
    <row r="49" spans="1:7" ht="15" x14ac:dyDescent="0.2">
      <c r="A49" s="162" t="s">
        <v>152</v>
      </c>
      <c r="B49" s="163"/>
      <c r="C49" s="163"/>
      <c r="D49" s="163"/>
      <c r="E49" s="163"/>
      <c r="F49" s="163"/>
      <c r="G49" s="163"/>
    </row>
    <row r="50" spans="1:7" ht="15" x14ac:dyDescent="0.2">
      <c r="A50" s="162" t="s">
        <v>153</v>
      </c>
      <c r="B50" s="163"/>
      <c r="C50" s="163"/>
      <c r="D50" s="163"/>
      <c r="E50" s="163"/>
      <c r="F50" s="163"/>
      <c r="G50" s="163"/>
    </row>
    <row r="51" spans="1:7" ht="15" x14ac:dyDescent="0.2">
      <c r="A51" s="162" t="s">
        <v>154</v>
      </c>
      <c r="B51" s="163"/>
      <c r="C51" s="163"/>
      <c r="D51" s="163"/>
      <c r="E51" s="163"/>
      <c r="F51" s="163"/>
      <c r="G51" s="163"/>
    </row>
    <row r="52" spans="1:7" ht="15" x14ac:dyDescent="0.2">
      <c r="A52" s="162" t="s">
        <v>155</v>
      </c>
      <c r="B52" s="163"/>
      <c r="C52" s="163"/>
      <c r="D52" s="163"/>
      <c r="E52" s="163"/>
      <c r="F52" s="163"/>
      <c r="G52" s="163"/>
    </row>
    <row r="53" spans="1:7" ht="15" x14ac:dyDescent="0.2">
      <c r="A53" s="162" t="s">
        <v>156</v>
      </c>
      <c r="B53" s="163"/>
      <c r="C53" s="163"/>
      <c r="D53" s="163"/>
      <c r="E53" s="163"/>
      <c r="F53" s="163"/>
      <c r="G53" s="163"/>
    </row>
    <row r="54" spans="1:7" ht="15" x14ac:dyDescent="0.2">
      <c r="A54" s="162" t="s">
        <v>157</v>
      </c>
      <c r="B54" s="163"/>
      <c r="C54" s="163"/>
      <c r="D54" s="163"/>
      <c r="E54" s="163"/>
      <c r="F54" s="163"/>
      <c r="G54" s="163"/>
    </row>
    <row r="55" spans="1:7" ht="15" x14ac:dyDescent="0.2">
      <c r="A55" s="162" t="s">
        <v>158</v>
      </c>
      <c r="B55" s="163"/>
      <c r="C55" s="163"/>
      <c r="D55" s="163"/>
      <c r="E55" s="163"/>
      <c r="F55" s="163"/>
      <c r="G55" s="163"/>
    </row>
    <row r="56" spans="1:7" ht="15" x14ac:dyDescent="0.2">
      <c r="A56" s="162" t="s">
        <v>159</v>
      </c>
      <c r="B56" s="163"/>
      <c r="C56" s="163"/>
      <c r="D56" s="163"/>
      <c r="E56" s="163"/>
      <c r="F56" s="163"/>
      <c r="G56" s="163"/>
    </row>
    <row r="57" spans="1:7" ht="15" x14ac:dyDescent="0.2">
      <c r="A57" s="162" t="s">
        <v>160</v>
      </c>
      <c r="B57" s="163"/>
      <c r="C57" s="163"/>
      <c r="D57" s="163"/>
      <c r="E57" s="163"/>
      <c r="F57" s="163"/>
      <c r="G57" s="163"/>
    </row>
    <row r="58" spans="1:7" ht="15" x14ac:dyDescent="0.2">
      <c r="A58" s="162" t="s">
        <v>161</v>
      </c>
      <c r="B58" s="163"/>
      <c r="C58" s="163"/>
      <c r="D58" s="163"/>
      <c r="E58" s="163"/>
      <c r="F58" s="163"/>
      <c r="G58" s="163"/>
    </row>
  </sheetData>
  <mergeCells count="3">
    <mergeCell ref="A1:G1"/>
    <mergeCell ref="A4:G6"/>
    <mergeCell ref="A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zoomScaleNormal="100" workbookViewId="0">
      <selection activeCell="A3" sqref="A3:C3"/>
    </sheetView>
  </sheetViews>
  <sheetFormatPr defaultColWidth="9.140625" defaultRowHeight="15" x14ac:dyDescent="0.25"/>
  <cols>
    <col min="1" max="1" width="15.28515625" style="40" customWidth="1"/>
    <col min="2" max="7" width="20.28515625" style="40" customWidth="1"/>
    <col min="8" max="8" width="20.28515625" style="42" customWidth="1"/>
    <col min="9" max="9" width="14.42578125" style="40" bestFit="1" customWidth="1"/>
    <col min="10" max="10" width="13.5703125" style="40" customWidth="1"/>
    <col min="11" max="11" width="13.5703125" style="40" bestFit="1" customWidth="1"/>
    <col min="12" max="13" width="9.140625" style="40"/>
    <col min="14" max="16" width="13.5703125" style="40" bestFit="1" customWidth="1"/>
    <col min="17" max="16384" width="9.140625" style="40"/>
  </cols>
  <sheetData>
    <row r="1" spans="1:8" s="60" customFormat="1" ht="18" customHeight="1" x14ac:dyDescent="0.2">
      <c r="A1" s="271" t="s">
        <v>194</v>
      </c>
      <c r="B1" s="271"/>
      <c r="C1" s="271"/>
      <c r="D1" s="271"/>
      <c r="E1" s="271"/>
      <c r="F1" s="271"/>
      <c r="G1" s="271"/>
      <c r="H1" s="271"/>
    </row>
    <row r="2" spans="1:8" s="60" customFormat="1" ht="12.75" x14ac:dyDescent="0.2">
      <c r="A2" s="272" t="s">
        <v>202</v>
      </c>
      <c r="B2" s="272"/>
      <c r="C2" s="272"/>
      <c r="D2" s="272"/>
      <c r="E2" s="272"/>
      <c r="F2" s="272"/>
      <c r="G2" s="272"/>
      <c r="H2" s="272"/>
    </row>
    <row r="3" spans="1:8" s="60" customFormat="1" ht="16.5" thickBot="1" x14ac:dyDescent="0.3">
      <c r="A3" s="240" t="s">
        <v>220</v>
      </c>
      <c r="B3" s="167"/>
      <c r="D3" s="235"/>
      <c r="E3" s="235"/>
      <c r="F3" s="235"/>
      <c r="G3" s="235"/>
    </row>
    <row r="4" spans="1:8" x14ac:dyDescent="0.25">
      <c r="A4" s="44"/>
      <c r="B4" s="195" t="s">
        <v>178</v>
      </c>
      <c r="C4" s="196"/>
      <c r="D4" s="196"/>
      <c r="E4" s="183"/>
      <c r="F4" s="268" t="s">
        <v>178</v>
      </c>
      <c r="G4" s="269"/>
      <c r="H4" s="270"/>
    </row>
    <row r="5" spans="1:8" ht="15.75" thickBot="1" x14ac:dyDescent="0.3">
      <c r="A5" s="73" t="s">
        <v>92</v>
      </c>
      <c r="B5" s="49" t="s">
        <v>179</v>
      </c>
      <c r="C5" s="50" t="s">
        <v>180</v>
      </c>
      <c r="D5" s="50" t="s">
        <v>181</v>
      </c>
      <c r="E5" s="73" t="s">
        <v>92</v>
      </c>
      <c r="F5" s="49" t="s">
        <v>179</v>
      </c>
      <c r="G5" s="50" t="s">
        <v>180</v>
      </c>
      <c r="H5" s="51" t="s">
        <v>181</v>
      </c>
    </row>
    <row r="6" spans="1:8" x14ac:dyDescent="0.25">
      <c r="A6" s="58">
        <v>42736</v>
      </c>
      <c r="B6" s="52">
        <v>20000000</v>
      </c>
      <c r="C6" s="53">
        <v>-15000000</v>
      </c>
      <c r="D6" s="53">
        <v>-5000000</v>
      </c>
      <c r="E6" s="58">
        <v>42370</v>
      </c>
      <c r="F6" s="52">
        <v>20000000</v>
      </c>
      <c r="G6" s="53">
        <v>-15000000</v>
      </c>
      <c r="H6" s="197">
        <v>-5000000</v>
      </c>
    </row>
    <row r="7" spans="1:8" x14ac:dyDescent="0.25">
      <c r="A7" s="59">
        <f>EDATE(A6,1)</f>
        <v>42767</v>
      </c>
      <c r="B7" s="48">
        <v>20000000</v>
      </c>
      <c r="C7" s="46">
        <v>-15000000</v>
      </c>
      <c r="D7" s="46">
        <v>-5000000</v>
      </c>
      <c r="E7" s="59">
        <f>EDATE(E6,1)</f>
        <v>42401</v>
      </c>
      <c r="F7" s="48">
        <v>20000000</v>
      </c>
      <c r="G7" s="46">
        <v>-15000000</v>
      </c>
      <c r="H7" s="198">
        <v>-5000000</v>
      </c>
    </row>
    <row r="8" spans="1:8" x14ac:dyDescent="0.25">
      <c r="A8" s="59">
        <f t="shared" ref="A8:A17" si="0">EDATE(A7,1)</f>
        <v>42795</v>
      </c>
      <c r="B8" s="48">
        <v>20000000</v>
      </c>
      <c r="C8" s="46">
        <v>-15000000</v>
      </c>
      <c r="D8" s="46">
        <v>-5000000</v>
      </c>
      <c r="E8" s="59">
        <f t="shared" ref="E8:E17" si="1">EDATE(E7,1)</f>
        <v>42430</v>
      </c>
      <c r="F8" s="48">
        <v>20000000</v>
      </c>
      <c r="G8" s="46">
        <v>-15000000</v>
      </c>
      <c r="H8" s="198">
        <v>-5000000</v>
      </c>
    </row>
    <row r="9" spans="1:8" x14ac:dyDescent="0.25">
      <c r="A9" s="59">
        <f t="shared" si="0"/>
        <v>42826</v>
      </c>
      <c r="B9" s="48">
        <v>20000000</v>
      </c>
      <c r="C9" s="46">
        <v>-15000000</v>
      </c>
      <c r="D9" s="46">
        <v>-5000000</v>
      </c>
      <c r="E9" s="59">
        <f t="shared" si="1"/>
        <v>42461</v>
      </c>
      <c r="F9" s="48">
        <v>20000000</v>
      </c>
      <c r="G9" s="46">
        <v>-15000000</v>
      </c>
      <c r="H9" s="198">
        <v>-5000000</v>
      </c>
    </row>
    <row r="10" spans="1:8" x14ac:dyDescent="0.25">
      <c r="A10" s="59">
        <f t="shared" si="0"/>
        <v>42856</v>
      </c>
      <c r="B10" s="48"/>
      <c r="C10" s="45"/>
      <c r="D10" s="45"/>
      <c r="E10" s="59">
        <f t="shared" si="1"/>
        <v>42491</v>
      </c>
      <c r="F10" s="48">
        <v>20000000</v>
      </c>
      <c r="G10" s="45">
        <v>-15000000</v>
      </c>
      <c r="H10" s="47">
        <v>-5000000</v>
      </c>
    </row>
    <row r="11" spans="1:8" x14ac:dyDescent="0.25">
      <c r="A11" s="59">
        <f t="shared" si="0"/>
        <v>42887</v>
      </c>
      <c r="B11" s="48"/>
      <c r="C11" s="45"/>
      <c r="D11" s="45"/>
      <c r="E11" s="59">
        <f t="shared" si="1"/>
        <v>42522</v>
      </c>
      <c r="F11" s="48">
        <v>20000000</v>
      </c>
      <c r="G11" s="45">
        <v>-15000000</v>
      </c>
      <c r="H11" s="47">
        <v>-5000000</v>
      </c>
    </row>
    <row r="12" spans="1:8" x14ac:dyDescent="0.25">
      <c r="A12" s="59">
        <f t="shared" si="0"/>
        <v>42917</v>
      </c>
      <c r="B12" s="48"/>
      <c r="C12" s="45"/>
      <c r="D12" s="45"/>
      <c r="E12" s="59">
        <f t="shared" si="1"/>
        <v>42552</v>
      </c>
      <c r="F12" s="48">
        <v>20000000</v>
      </c>
      <c r="G12" s="45">
        <v>-15000000</v>
      </c>
      <c r="H12" s="47">
        <v>-5000000</v>
      </c>
    </row>
    <row r="13" spans="1:8" x14ac:dyDescent="0.25">
      <c r="A13" s="59">
        <f t="shared" si="0"/>
        <v>42948</v>
      </c>
      <c r="B13" s="48"/>
      <c r="C13" s="45"/>
      <c r="D13" s="45"/>
      <c r="E13" s="59">
        <f t="shared" si="1"/>
        <v>42583</v>
      </c>
      <c r="F13" s="48">
        <v>20000000</v>
      </c>
      <c r="G13" s="45">
        <v>-15000000</v>
      </c>
      <c r="H13" s="47">
        <v>-5000000</v>
      </c>
    </row>
    <row r="14" spans="1:8" x14ac:dyDescent="0.25">
      <c r="A14" s="59">
        <f t="shared" si="0"/>
        <v>42979</v>
      </c>
      <c r="B14" s="48"/>
      <c r="C14" s="45"/>
      <c r="D14" s="45"/>
      <c r="E14" s="59">
        <f t="shared" si="1"/>
        <v>42614</v>
      </c>
      <c r="F14" s="48">
        <v>20000000</v>
      </c>
      <c r="G14" s="45">
        <v>-15000000</v>
      </c>
      <c r="H14" s="47">
        <v>-5000000</v>
      </c>
    </row>
    <row r="15" spans="1:8" x14ac:dyDescent="0.25">
      <c r="A15" s="59">
        <f t="shared" si="0"/>
        <v>43009</v>
      </c>
      <c r="B15" s="48"/>
      <c r="C15" s="45"/>
      <c r="D15" s="45"/>
      <c r="E15" s="59">
        <f t="shared" si="1"/>
        <v>42644</v>
      </c>
      <c r="F15" s="48">
        <v>20000000</v>
      </c>
      <c r="G15" s="45">
        <v>-15000000</v>
      </c>
      <c r="H15" s="47">
        <v>-5000000</v>
      </c>
    </row>
    <row r="16" spans="1:8" x14ac:dyDescent="0.25">
      <c r="A16" s="59">
        <f t="shared" si="0"/>
        <v>43040</v>
      </c>
      <c r="B16" s="48"/>
      <c r="C16" s="45"/>
      <c r="D16" s="45"/>
      <c r="E16" s="59">
        <f t="shared" si="1"/>
        <v>42675</v>
      </c>
      <c r="F16" s="48">
        <v>20000000</v>
      </c>
      <c r="G16" s="45">
        <v>-15000000</v>
      </c>
      <c r="H16" s="47">
        <v>-5000000</v>
      </c>
    </row>
    <row r="17" spans="1:8" ht="15.75" thickBot="1" x14ac:dyDescent="0.3">
      <c r="A17" s="59">
        <f t="shared" si="0"/>
        <v>43070</v>
      </c>
      <c r="B17" s="48"/>
      <c r="C17" s="45"/>
      <c r="D17" s="45"/>
      <c r="E17" s="59">
        <f t="shared" si="1"/>
        <v>42705</v>
      </c>
      <c r="F17" s="48">
        <v>20000000</v>
      </c>
      <c r="G17" s="45">
        <v>-15000000</v>
      </c>
      <c r="H17" s="47">
        <v>-5000000</v>
      </c>
    </row>
    <row r="18" spans="1:8" ht="15.75" thickBot="1" x14ac:dyDescent="0.3">
      <c r="A18" s="54" t="s">
        <v>70</v>
      </c>
      <c r="B18" s="55">
        <f>SUM(B6:B17)</f>
        <v>80000000</v>
      </c>
      <c r="C18" s="56">
        <f>SUM(C6:C17)</f>
        <v>-60000000</v>
      </c>
      <c r="D18" s="56">
        <f>SUM(D6:D17)</f>
        <v>-20000000</v>
      </c>
      <c r="E18" s="55"/>
      <c r="F18" s="55">
        <f>SUM(F6:F17)</f>
        <v>240000000</v>
      </c>
      <c r="G18" s="56">
        <f>SUM(G6:G17)</f>
        <v>-180000000</v>
      </c>
      <c r="H18" s="57">
        <f>SUM(H6:H17)</f>
        <v>-60000000</v>
      </c>
    </row>
    <row r="19" spans="1:8" ht="15.75" thickBot="1" x14ac:dyDescent="0.3">
      <c r="A19" s="43"/>
      <c r="G19" s="41"/>
      <c r="H19" s="40"/>
    </row>
    <row r="20" spans="1:8" x14ac:dyDescent="0.25">
      <c r="A20" s="44"/>
      <c r="B20" s="268" t="s">
        <v>178</v>
      </c>
      <c r="C20" s="269"/>
      <c r="D20" s="270"/>
      <c r="E20" s="70"/>
      <c r="F20" s="269" t="s">
        <v>178</v>
      </c>
      <c r="G20" s="269"/>
      <c r="H20" s="270"/>
    </row>
    <row r="21" spans="1:8" ht="15.75" thickBot="1" x14ac:dyDescent="0.3">
      <c r="A21" s="73" t="s">
        <v>92</v>
      </c>
      <c r="B21" s="205" t="s">
        <v>85</v>
      </c>
      <c r="C21" s="206" t="s">
        <v>98</v>
      </c>
      <c r="D21" s="207" t="s">
        <v>99</v>
      </c>
      <c r="E21" s="73" t="s">
        <v>92</v>
      </c>
      <c r="F21" s="49" t="s">
        <v>85</v>
      </c>
      <c r="G21" s="50" t="s">
        <v>98</v>
      </c>
      <c r="H21" s="51" t="s">
        <v>99</v>
      </c>
    </row>
    <row r="22" spans="1:8" x14ac:dyDescent="0.25">
      <c r="A22" s="71">
        <v>42736</v>
      </c>
      <c r="B22" s="186">
        <v>2000</v>
      </c>
      <c r="C22" s="187">
        <v>1300</v>
      </c>
      <c r="D22" s="188">
        <v>700</v>
      </c>
      <c r="E22" s="72">
        <v>42370</v>
      </c>
      <c r="F22" s="191">
        <v>1300</v>
      </c>
      <c r="G22" s="190">
        <v>1100</v>
      </c>
      <c r="H22" s="192">
        <v>200</v>
      </c>
    </row>
    <row r="23" spans="1:8" x14ac:dyDescent="0.25">
      <c r="A23" s="72">
        <v>42767</v>
      </c>
      <c r="B23" s="191">
        <v>1900</v>
      </c>
      <c r="C23" s="190">
        <v>1300</v>
      </c>
      <c r="D23" s="192">
        <v>600</v>
      </c>
      <c r="E23" s="72">
        <v>42401</v>
      </c>
      <c r="F23" s="191">
        <v>1300</v>
      </c>
      <c r="G23" s="190">
        <v>1000</v>
      </c>
      <c r="H23" s="192">
        <v>300</v>
      </c>
    </row>
    <row r="24" spans="1:8" x14ac:dyDescent="0.25">
      <c r="A24" s="72">
        <v>42795</v>
      </c>
      <c r="B24" s="191">
        <v>1900</v>
      </c>
      <c r="C24" s="190">
        <v>1300</v>
      </c>
      <c r="D24" s="192">
        <v>600</v>
      </c>
      <c r="E24" s="72">
        <v>42430</v>
      </c>
      <c r="F24" s="191">
        <v>1300</v>
      </c>
      <c r="G24" s="190">
        <v>1000</v>
      </c>
      <c r="H24" s="192">
        <v>300</v>
      </c>
    </row>
    <row r="25" spans="1:8" x14ac:dyDescent="0.25">
      <c r="A25" s="72">
        <v>42826</v>
      </c>
      <c r="B25" s="191">
        <v>1900</v>
      </c>
      <c r="C25" s="190">
        <v>1300</v>
      </c>
      <c r="D25" s="192">
        <v>600</v>
      </c>
      <c r="E25" s="72">
        <v>42461</v>
      </c>
      <c r="F25" s="191">
        <v>1300</v>
      </c>
      <c r="G25" s="190">
        <v>1000</v>
      </c>
      <c r="H25" s="192">
        <v>300</v>
      </c>
    </row>
    <row r="26" spans="1:8" x14ac:dyDescent="0.25">
      <c r="A26" s="72">
        <v>42856</v>
      </c>
      <c r="B26" s="191"/>
      <c r="C26" s="189"/>
      <c r="D26" s="192"/>
      <c r="E26" s="72">
        <v>42491</v>
      </c>
      <c r="F26" s="191">
        <v>1300</v>
      </c>
      <c r="G26" s="190">
        <v>1000</v>
      </c>
      <c r="H26" s="192">
        <v>300</v>
      </c>
    </row>
    <row r="27" spans="1:8" x14ac:dyDescent="0.25">
      <c r="A27" s="72">
        <v>42887</v>
      </c>
      <c r="B27" s="191"/>
      <c r="C27" s="189"/>
      <c r="D27" s="192"/>
      <c r="E27" s="72">
        <v>42522</v>
      </c>
      <c r="F27" s="191">
        <v>1300</v>
      </c>
      <c r="G27" s="190">
        <v>1000</v>
      </c>
      <c r="H27" s="192">
        <v>300</v>
      </c>
    </row>
    <row r="28" spans="1:8" x14ac:dyDescent="0.25">
      <c r="A28" s="72">
        <v>42917</v>
      </c>
      <c r="B28" s="191"/>
      <c r="C28" s="189"/>
      <c r="D28" s="192"/>
      <c r="E28" s="72">
        <v>42552</v>
      </c>
      <c r="F28" s="191">
        <v>1300</v>
      </c>
      <c r="G28" s="190">
        <v>1000</v>
      </c>
      <c r="H28" s="192">
        <v>300</v>
      </c>
    </row>
    <row r="29" spans="1:8" x14ac:dyDescent="0.25">
      <c r="A29" s="72">
        <v>42948</v>
      </c>
      <c r="B29" s="191"/>
      <c r="C29" s="189"/>
      <c r="D29" s="192"/>
      <c r="E29" s="72">
        <v>42583</v>
      </c>
      <c r="F29" s="191">
        <v>1300</v>
      </c>
      <c r="G29" s="190">
        <v>1000</v>
      </c>
      <c r="H29" s="192">
        <v>300</v>
      </c>
    </row>
    <row r="30" spans="1:8" x14ac:dyDescent="0.25">
      <c r="A30" s="72">
        <v>42979</v>
      </c>
      <c r="B30" s="191"/>
      <c r="C30" s="189"/>
      <c r="D30" s="192"/>
      <c r="E30" s="72">
        <v>42614</v>
      </c>
      <c r="F30" s="191">
        <v>1300</v>
      </c>
      <c r="G30" s="190">
        <v>1000</v>
      </c>
      <c r="H30" s="192">
        <v>300</v>
      </c>
    </row>
    <row r="31" spans="1:8" x14ac:dyDescent="0.25">
      <c r="A31" s="72">
        <v>43009</v>
      </c>
      <c r="B31" s="191"/>
      <c r="C31" s="189"/>
      <c r="D31" s="192"/>
      <c r="E31" s="72">
        <v>42644</v>
      </c>
      <c r="F31" s="191">
        <v>1300</v>
      </c>
      <c r="G31" s="190">
        <v>1000</v>
      </c>
      <c r="H31" s="192">
        <v>300</v>
      </c>
    </row>
    <row r="32" spans="1:8" x14ac:dyDescent="0.25">
      <c r="A32" s="72">
        <v>43040</v>
      </c>
      <c r="B32" s="191"/>
      <c r="C32" s="189"/>
      <c r="D32" s="192"/>
      <c r="E32" s="72">
        <v>42675</v>
      </c>
      <c r="F32" s="191">
        <v>1300</v>
      </c>
      <c r="G32" s="190">
        <v>1000</v>
      </c>
      <c r="H32" s="192">
        <v>300</v>
      </c>
    </row>
    <row r="33" spans="1:8" ht="15.75" thickBot="1" x14ac:dyDescent="0.3">
      <c r="A33" s="200">
        <v>43070</v>
      </c>
      <c r="B33" s="201"/>
      <c r="C33" s="202"/>
      <c r="D33" s="203"/>
      <c r="E33" s="200">
        <v>42705</v>
      </c>
      <c r="F33" s="201">
        <v>1300</v>
      </c>
      <c r="G33" s="202">
        <v>1000</v>
      </c>
      <c r="H33" s="203">
        <v>300</v>
      </c>
    </row>
    <row r="34" spans="1:8" s="193" customFormat="1" ht="15.75" thickBot="1" x14ac:dyDescent="0.3">
      <c r="A34" s="194"/>
      <c r="B34" s="189"/>
      <c r="C34" s="189"/>
      <c r="D34" s="189"/>
      <c r="E34" s="194"/>
      <c r="F34" s="189"/>
      <c r="G34" s="189"/>
      <c r="H34" s="189"/>
    </row>
    <row r="35" spans="1:8" ht="42" customHeight="1" thickBot="1" x14ac:dyDescent="0.3">
      <c r="A35" s="204" t="s">
        <v>206</v>
      </c>
      <c r="B35" s="199"/>
      <c r="C35" s="46"/>
      <c r="D35" s="46"/>
      <c r="E35" s="204" t="s">
        <v>207</v>
      </c>
      <c r="F35" s="199"/>
      <c r="H35" s="40"/>
    </row>
    <row r="37" spans="1:8" x14ac:dyDescent="0.25">
      <c r="A37" s="209" t="s">
        <v>208</v>
      </c>
    </row>
    <row r="38" spans="1:8" x14ac:dyDescent="0.25">
      <c r="A38" s="208" t="s">
        <v>209</v>
      </c>
    </row>
    <row r="39" spans="1:8" x14ac:dyDescent="0.25">
      <c r="A39" s="208" t="s">
        <v>210</v>
      </c>
    </row>
    <row r="40" spans="1:8" x14ac:dyDescent="0.25">
      <c r="A40" s="208" t="s">
        <v>211</v>
      </c>
    </row>
  </sheetData>
  <mergeCells count="5">
    <mergeCell ref="B20:D20"/>
    <mergeCell ref="F20:H20"/>
    <mergeCell ref="F4:H4"/>
    <mergeCell ref="A1:H1"/>
    <mergeCell ref="A2:H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zoomScaleNormal="100" workbookViewId="0">
      <selection activeCell="A3" sqref="A3:C3"/>
    </sheetView>
  </sheetViews>
  <sheetFormatPr defaultRowHeight="12.75" x14ac:dyDescent="0.2"/>
  <cols>
    <col min="1" max="1" width="24.5703125" customWidth="1"/>
    <col min="2" max="2" width="19.5703125" customWidth="1"/>
    <col min="3" max="3" width="19.42578125" customWidth="1"/>
    <col min="4" max="4" width="17.5703125" customWidth="1"/>
    <col min="5" max="5" width="16.42578125" customWidth="1"/>
    <col min="6" max="6" width="18.140625" customWidth="1"/>
    <col min="7" max="7" width="17.5703125" customWidth="1"/>
    <col min="8" max="9" width="10.5703125" customWidth="1"/>
    <col min="11" max="12" width="10.5703125" style="60" customWidth="1"/>
    <col min="13" max="13" width="8.85546875" style="60"/>
  </cols>
  <sheetData>
    <row r="1" spans="1:16" s="60" customFormat="1" ht="18.75" customHeight="1" x14ac:dyDescent="0.2">
      <c r="A1" s="257" t="s">
        <v>195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</row>
    <row r="2" spans="1:16" s="60" customFormat="1" x14ac:dyDescent="0.2">
      <c r="A2" s="267" t="s">
        <v>202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</row>
    <row r="3" spans="1:16" s="60" customFormat="1" ht="15.75" x14ac:dyDescent="0.25">
      <c r="A3" s="240" t="s">
        <v>220</v>
      </c>
      <c r="B3" s="167"/>
    </row>
    <row r="4" spans="1:16" x14ac:dyDescent="0.2">
      <c r="A4" s="22"/>
      <c r="B4" s="273" t="s">
        <v>170</v>
      </c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5"/>
      <c r="N4" s="213"/>
      <c r="O4" s="213"/>
      <c r="P4" s="213"/>
    </row>
    <row r="5" spans="1:16" ht="25.5" x14ac:dyDescent="0.2">
      <c r="A5" s="279" t="str">
        <f>RIGHT(C5,4)&amp;" over "&amp;RIGHT(B5,4)&amp;" Membership Count Trend"</f>
        <v>2017 over 2016 Membership Count Trend</v>
      </c>
      <c r="B5" s="28" t="s">
        <v>171</v>
      </c>
      <c r="C5" s="10" t="s">
        <v>172</v>
      </c>
      <c r="D5" s="14" t="s">
        <v>93</v>
      </c>
      <c r="E5" s="28" t="s">
        <v>171</v>
      </c>
      <c r="F5" s="10" t="s">
        <v>172</v>
      </c>
      <c r="G5" s="14" t="s">
        <v>93</v>
      </c>
      <c r="H5" s="28" t="s">
        <v>171</v>
      </c>
      <c r="I5" s="10" t="s">
        <v>172</v>
      </c>
      <c r="J5" s="14" t="s">
        <v>93</v>
      </c>
      <c r="K5" s="28" t="s">
        <v>171</v>
      </c>
      <c r="L5" s="10" t="s">
        <v>172</v>
      </c>
      <c r="M5" s="14" t="s">
        <v>93</v>
      </c>
      <c r="N5" s="214"/>
      <c r="O5" s="214"/>
      <c r="P5" s="214"/>
    </row>
    <row r="6" spans="1:16" x14ac:dyDescent="0.2">
      <c r="A6" s="280"/>
      <c r="B6" s="281" t="s">
        <v>187</v>
      </c>
      <c r="C6" s="282"/>
      <c r="D6" s="282"/>
      <c r="E6" s="281" t="s">
        <v>85</v>
      </c>
      <c r="F6" s="282"/>
      <c r="G6" s="283"/>
      <c r="H6" s="282" t="s">
        <v>84</v>
      </c>
      <c r="I6" s="282"/>
      <c r="J6" s="282"/>
      <c r="K6" s="284" t="s">
        <v>182</v>
      </c>
      <c r="L6" s="284"/>
      <c r="M6" s="284"/>
      <c r="N6" s="8"/>
    </row>
    <row r="7" spans="1:16" x14ac:dyDescent="0.2">
      <c r="A7" s="74" t="s">
        <v>178</v>
      </c>
      <c r="B7" s="75">
        <v>10000</v>
      </c>
      <c r="C7" s="76">
        <v>12000</v>
      </c>
      <c r="D7" s="77">
        <f>C7/B7-1</f>
        <v>0.19999999999999996</v>
      </c>
      <c r="E7" s="75">
        <v>20000</v>
      </c>
      <c r="F7" s="76">
        <v>24000</v>
      </c>
      <c r="G7" s="77">
        <f>F7/E7-1</f>
        <v>0.19999999999999996</v>
      </c>
      <c r="H7" s="78">
        <v>35</v>
      </c>
      <c r="I7" s="79">
        <v>36</v>
      </c>
      <c r="J7" s="77">
        <f>I7/H7-1</f>
        <v>2.857142857142847E-2</v>
      </c>
      <c r="K7" s="210">
        <v>0.35</v>
      </c>
      <c r="L7" s="211">
        <v>0.36</v>
      </c>
      <c r="M7" s="212">
        <f>L7/K7-1</f>
        <v>2.8571428571428692E-2</v>
      </c>
      <c r="N7" s="8"/>
    </row>
    <row r="8" spans="1:16" ht="13.5" thickBot="1" x14ac:dyDescent="0.25"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1:16" x14ac:dyDescent="0.2">
      <c r="A9" s="216"/>
      <c r="B9" s="276" t="s">
        <v>173</v>
      </c>
      <c r="C9" s="277"/>
      <c r="D9" s="278"/>
      <c r="E9" s="2"/>
      <c r="F9" s="8"/>
      <c r="G9" s="2"/>
      <c r="H9" s="8"/>
    </row>
    <row r="10" spans="1:16" ht="27" customHeight="1" x14ac:dyDescent="0.2">
      <c r="A10" s="217" t="s">
        <v>90</v>
      </c>
      <c r="B10" s="69" t="s">
        <v>94</v>
      </c>
      <c r="C10" s="69" t="s">
        <v>86</v>
      </c>
      <c r="D10" s="218" t="s">
        <v>80</v>
      </c>
      <c r="E10" s="2"/>
      <c r="F10" s="8"/>
      <c r="G10" s="2"/>
      <c r="H10" s="8"/>
    </row>
    <row r="11" spans="1:16" x14ac:dyDescent="0.2">
      <c r="A11" s="219" t="s">
        <v>59</v>
      </c>
      <c r="B11" s="80">
        <v>8.491394548388298E-2</v>
      </c>
      <c r="C11" s="36">
        <v>6.3520186963159642E-3</v>
      </c>
      <c r="D11" s="220">
        <v>7.8066049779818014E-2</v>
      </c>
      <c r="E11" s="215"/>
      <c r="F11" s="215"/>
      <c r="G11" s="215"/>
      <c r="H11" s="214"/>
    </row>
    <row r="12" spans="1:16" x14ac:dyDescent="0.2">
      <c r="A12" s="221" t="s">
        <v>60</v>
      </c>
      <c r="B12" s="81">
        <v>2.2589242667183651E-2</v>
      </c>
      <c r="C12" s="30">
        <v>-3.6584028001995561E-2</v>
      </c>
      <c r="D12" s="222">
        <v>6.1420271605484356E-2</v>
      </c>
      <c r="E12" s="215"/>
      <c r="F12" s="215"/>
      <c r="G12" s="215"/>
      <c r="H12" s="214"/>
    </row>
    <row r="13" spans="1:16" s="8" customFormat="1" x14ac:dyDescent="0.2">
      <c r="A13" s="221" t="s">
        <v>61</v>
      </c>
      <c r="B13" s="81">
        <v>0.16386852737995672</v>
      </c>
      <c r="C13" s="30">
        <v>6.1493978143617234E-2</v>
      </c>
      <c r="D13" s="222">
        <v>9.6443834203728818E-2</v>
      </c>
      <c r="E13" s="215"/>
      <c r="F13" s="215"/>
      <c r="G13" s="215"/>
      <c r="H13" s="2"/>
    </row>
    <row r="14" spans="1:16" s="8" customFormat="1" x14ac:dyDescent="0.2">
      <c r="A14" s="221" t="s">
        <v>62</v>
      </c>
      <c r="B14" s="81">
        <v>9.7777788269359123E-2</v>
      </c>
      <c r="C14" s="30">
        <v>7.1918791944790783E-2</v>
      </c>
      <c r="D14" s="222">
        <v>2.4124025550155803E-2</v>
      </c>
      <c r="E14" s="215"/>
      <c r="F14" s="215"/>
      <c r="G14" s="215"/>
      <c r="H14" s="2"/>
    </row>
    <row r="15" spans="1:16" s="8" customFormat="1" x14ac:dyDescent="0.2">
      <c r="A15" s="221" t="s">
        <v>63</v>
      </c>
      <c r="B15" s="81">
        <v>8.5905094922279268E-2</v>
      </c>
      <c r="C15" s="30">
        <v>6.373806554636996E-2</v>
      </c>
      <c r="D15" s="222">
        <v>2.0838804301436475E-2</v>
      </c>
      <c r="E15" s="215"/>
      <c r="F15" s="215"/>
      <c r="G15" s="215"/>
      <c r="H15" s="2"/>
    </row>
    <row r="16" spans="1:16" s="8" customFormat="1" x14ac:dyDescent="0.2">
      <c r="A16" s="221" t="s">
        <v>64</v>
      </c>
      <c r="B16" s="81">
        <v>2.6585648291902464E-2</v>
      </c>
      <c r="C16" s="30">
        <v>1.2252705207812964E-2</v>
      </c>
      <c r="D16" s="222">
        <v>1.4159451498968245E-2</v>
      </c>
      <c r="E16" s="215"/>
      <c r="F16" s="215"/>
      <c r="G16" s="215"/>
      <c r="H16" s="2"/>
    </row>
    <row r="17" spans="1:16" s="8" customFormat="1" x14ac:dyDescent="0.2">
      <c r="A17" s="221" t="s">
        <v>65</v>
      </c>
      <c r="B17" s="81">
        <v>-1.5815639164247219E-3</v>
      </c>
      <c r="C17" s="30">
        <v>-1.7705754018515152E-2</v>
      </c>
      <c r="D17" s="222">
        <v>1.6414826991050457E-2</v>
      </c>
      <c r="E17" s="215"/>
      <c r="F17" s="215"/>
      <c r="G17" s="215"/>
      <c r="H17" s="2"/>
    </row>
    <row r="18" spans="1:16" s="8" customFormat="1" x14ac:dyDescent="0.2">
      <c r="A18" s="221" t="s">
        <v>67</v>
      </c>
      <c r="B18" s="81">
        <v>2.5139760559802271E-2</v>
      </c>
      <c r="C18" s="30">
        <v>-7.4972879568420359E-2</v>
      </c>
      <c r="D18" s="222">
        <v>0.10822670807912549</v>
      </c>
      <c r="E18" s="215"/>
      <c r="F18" s="215"/>
      <c r="G18" s="215"/>
      <c r="H18" s="2"/>
    </row>
    <row r="19" spans="1:16" s="8" customFormat="1" x14ac:dyDescent="0.2">
      <c r="A19" s="223" t="s">
        <v>68</v>
      </c>
      <c r="B19" s="82">
        <v>4.7864949011576563E-2</v>
      </c>
      <c r="C19" s="32">
        <v>1.8537965347774632E-2</v>
      </c>
      <c r="D19" s="224">
        <v>2.8793216022918067E-2</v>
      </c>
      <c r="E19" s="19"/>
      <c r="F19" s="19"/>
      <c r="G19" s="19"/>
      <c r="H19" s="2"/>
    </row>
    <row r="20" spans="1:16" s="8" customFormat="1" x14ac:dyDescent="0.2">
      <c r="A20" s="219" t="s">
        <v>33</v>
      </c>
      <c r="B20" s="80">
        <v>8.0348834505610256E-3</v>
      </c>
      <c r="C20" s="36">
        <v>3.0586609055418545E-3</v>
      </c>
      <c r="D20" s="220">
        <v>4.9610483802879912E-3</v>
      </c>
      <c r="E20" s="215"/>
      <c r="F20" s="215"/>
      <c r="G20" s="215"/>
      <c r="H20" s="2"/>
    </row>
    <row r="21" spans="1:16" s="8" customFormat="1" x14ac:dyDescent="0.2">
      <c r="A21" s="221" t="s">
        <v>34</v>
      </c>
      <c r="B21" s="81">
        <v>5.8025941315247076E-2</v>
      </c>
      <c r="C21" s="30">
        <v>2.7130031650915765E-2</v>
      </c>
      <c r="D21" s="222">
        <v>3.0079842583000005E-2</v>
      </c>
      <c r="E21" s="215"/>
      <c r="F21" s="215"/>
      <c r="G21" s="215"/>
      <c r="H21" s="2"/>
    </row>
    <row r="22" spans="1:16" s="8" customFormat="1" x14ac:dyDescent="0.2">
      <c r="A22" s="221" t="s">
        <v>35</v>
      </c>
      <c r="B22" s="81">
        <v>0.25408442848310031</v>
      </c>
      <c r="C22" s="30">
        <v>0.16194481654647075</v>
      </c>
      <c r="D22" s="222">
        <v>7.9297752031362911E-2</v>
      </c>
      <c r="E22" s="2"/>
      <c r="G22" s="2"/>
    </row>
    <row r="23" spans="1:16" x14ac:dyDescent="0.2">
      <c r="A23" s="225" t="s">
        <v>69</v>
      </c>
      <c r="B23" s="83">
        <v>0.1203875821182756</v>
      </c>
      <c r="C23" s="15">
        <v>2.7672100750499862E-2</v>
      </c>
      <c r="D23" s="226">
        <v>9.0218933938234214E-2</v>
      </c>
      <c r="E23" s="2"/>
      <c r="F23" s="8"/>
      <c r="G23" s="2"/>
      <c r="H23" s="8"/>
    </row>
    <row r="24" spans="1:16" ht="13.5" thickBot="1" x14ac:dyDescent="0.25">
      <c r="A24" s="227" t="s">
        <v>88</v>
      </c>
      <c r="B24" s="228">
        <v>6.798152961930648E-2</v>
      </c>
      <c r="C24" s="229"/>
      <c r="D24" s="230"/>
      <c r="E24" s="2"/>
      <c r="F24" s="8"/>
      <c r="G24" s="214"/>
      <c r="H24" s="214"/>
    </row>
    <row r="25" spans="1:16" x14ac:dyDescent="0.2">
      <c r="E25" s="2"/>
      <c r="F25" s="8"/>
    </row>
    <row r="26" spans="1:16" x14ac:dyDescent="0.2"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</row>
    <row r="27" spans="1:16" x14ac:dyDescent="0.2"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</row>
    <row r="28" spans="1:16" x14ac:dyDescent="0.2"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</row>
    <row r="29" spans="1:16" x14ac:dyDescent="0.2"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</row>
    <row r="30" spans="1:16" x14ac:dyDescent="0.2"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</row>
    <row r="31" spans="1:16" x14ac:dyDescent="0.2"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</row>
    <row r="32" spans="1:16" x14ac:dyDescent="0.2"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</row>
    <row r="33" spans="2:16" x14ac:dyDescent="0.2"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</row>
    <row r="34" spans="2:16" x14ac:dyDescent="0.2"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</row>
    <row r="35" spans="2:16" x14ac:dyDescent="0.2"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</row>
    <row r="36" spans="2:16" x14ac:dyDescent="0.2"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</row>
    <row r="37" spans="2:16" x14ac:dyDescent="0.2"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</row>
    <row r="38" spans="2:16" x14ac:dyDescent="0.2"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</row>
    <row r="39" spans="2:16" x14ac:dyDescent="0.2"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</row>
    <row r="40" spans="2:16" x14ac:dyDescent="0.2"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</row>
    <row r="41" spans="2:16" x14ac:dyDescent="0.2"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</row>
    <row r="42" spans="2:16" x14ac:dyDescent="0.2"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</row>
    <row r="43" spans="2:16" x14ac:dyDescent="0.2"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</row>
    <row r="44" spans="2:16" x14ac:dyDescent="0.2"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</row>
    <row r="45" spans="2:16" x14ac:dyDescent="0.2"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</row>
    <row r="46" spans="2:16" x14ac:dyDescent="0.2"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</row>
    <row r="47" spans="2:16" x14ac:dyDescent="0.2"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</row>
    <row r="48" spans="2:16" x14ac:dyDescent="0.2"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</row>
  </sheetData>
  <mergeCells count="9">
    <mergeCell ref="B4:M4"/>
    <mergeCell ref="A1:M1"/>
    <mergeCell ref="A2:M2"/>
    <mergeCell ref="B9:D9"/>
    <mergeCell ref="A5:A6"/>
    <mergeCell ref="B6:D6"/>
    <mergeCell ref="E6:G6"/>
    <mergeCell ref="K6:M6"/>
    <mergeCell ref="H6:J6"/>
  </mergeCells>
  <pageMargins left="0.7" right="0.7" top="0.75" bottom="0.75" header="0.3" footer="0.3"/>
  <pageSetup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zoomScaleNormal="100" workbookViewId="0">
      <selection activeCell="A3" sqref="A3:C3"/>
    </sheetView>
  </sheetViews>
  <sheetFormatPr defaultColWidth="9.140625" defaultRowHeight="12.75" x14ac:dyDescent="0.2"/>
  <cols>
    <col min="1" max="1" width="24.5703125" style="60" customWidth="1"/>
    <col min="2" max="2" width="19.5703125" style="60" customWidth="1"/>
    <col min="3" max="3" width="19.42578125" style="60" customWidth="1"/>
    <col min="4" max="4" width="17.5703125" style="60" customWidth="1"/>
    <col min="5" max="5" width="16.42578125" style="60" customWidth="1"/>
    <col min="6" max="6" width="18.140625" style="60" customWidth="1"/>
    <col min="7" max="7" width="17.5703125" style="60" customWidth="1"/>
    <col min="8" max="9" width="10.5703125" style="60" customWidth="1"/>
    <col min="10" max="10" width="9.140625" style="60"/>
    <col min="11" max="12" width="10.5703125" style="60" customWidth="1"/>
    <col min="13" max="16384" width="9.140625" style="60"/>
  </cols>
  <sheetData>
    <row r="1" spans="1:16" ht="18.75" customHeight="1" x14ac:dyDescent="0.2">
      <c r="A1" s="257" t="s">
        <v>196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</row>
    <row r="2" spans="1:16" ht="14.25" customHeight="1" x14ac:dyDescent="0.2">
      <c r="A2" s="272" t="s">
        <v>202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</row>
    <row r="3" spans="1:16" ht="16.5" thickBot="1" x14ac:dyDescent="0.3">
      <c r="A3" s="240" t="s">
        <v>220</v>
      </c>
      <c r="B3" s="167"/>
    </row>
    <row r="4" spans="1:16" ht="13.5" thickBot="1" x14ac:dyDescent="0.25">
      <c r="A4" s="231"/>
      <c r="B4" s="285" t="s">
        <v>174</v>
      </c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7"/>
    </row>
    <row r="5" spans="1:16" ht="25.5" x14ac:dyDescent="0.2">
      <c r="A5" s="279" t="str">
        <f>RIGHT(C5,4)&amp;" over "&amp;RIGHT(B5,4)&amp;" Membership Count Trend"</f>
        <v>2017 over 2016 Membership Count Trend</v>
      </c>
      <c r="B5" s="232" t="s">
        <v>175</v>
      </c>
      <c r="C5" s="233" t="s">
        <v>176</v>
      </c>
      <c r="D5" s="234" t="s">
        <v>93</v>
      </c>
      <c r="E5" s="232" t="s">
        <v>175</v>
      </c>
      <c r="F5" s="233" t="s">
        <v>176</v>
      </c>
      <c r="G5" s="234" t="s">
        <v>93</v>
      </c>
      <c r="H5" s="232" t="s">
        <v>175</v>
      </c>
      <c r="I5" s="233" t="s">
        <v>176</v>
      </c>
      <c r="J5" s="234" t="s">
        <v>93</v>
      </c>
      <c r="K5" s="232" t="s">
        <v>175</v>
      </c>
      <c r="L5" s="233" t="s">
        <v>176</v>
      </c>
      <c r="M5" s="234" t="s">
        <v>93</v>
      </c>
    </row>
    <row r="6" spans="1:16" x14ac:dyDescent="0.2">
      <c r="A6" s="280"/>
      <c r="B6" s="281" t="s">
        <v>187</v>
      </c>
      <c r="C6" s="282"/>
      <c r="D6" s="282"/>
      <c r="E6" s="281" t="s">
        <v>85</v>
      </c>
      <c r="F6" s="282"/>
      <c r="G6" s="283"/>
      <c r="H6" s="282" t="s">
        <v>84</v>
      </c>
      <c r="I6" s="282"/>
      <c r="J6" s="282"/>
      <c r="K6" s="282" t="s">
        <v>182</v>
      </c>
      <c r="L6" s="282"/>
      <c r="M6" s="282"/>
    </row>
    <row r="7" spans="1:16" x14ac:dyDescent="0.2">
      <c r="A7" s="74" t="s">
        <v>178</v>
      </c>
      <c r="B7" s="75">
        <v>10000</v>
      </c>
      <c r="C7" s="76">
        <v>12000</v>
      </c>
      <c r="D7" s="77">
        <f>C7/B7-1</f>
        <v>0.19999999999999996</v>
      </c>
      <c r="E7" s="75">
        <v>20000</v>
      </c>
      <c r="F7" s="76">
        <v>24000</v>
      </c>
      <c r="G7" s="77">
        <f>F7/E7-1</f>
        <v>0.19999999999999996</v>
      </c>
      <c r="H7" s="78">
        <v>35</v>
      </c>
      <c r="I7" s="79">
        <v>36</v>
      </c>
      <c r="J7" s="77">
        <f>I7/H7-1</f>
        <v>2.857142857142847E-2</v>
      </c>
      <c r="K7" s="170">
        <v>0.35</v>
      </c>
      <c r="L7" s="171">
        <v>0.36</v>
      </c>
      <c r="M7" s="77">
        <f>L7/K7-1</f>
        <v>2.8571428571428692E-2</v>
      </c>
    </row>
    <row r="8" spans="1:16" x14ac:dyDescent="0.2"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1:16" x14ac:dyDescent="0.2">
      <c r="B9" s="273" t="s">
        <v>174</v>
      </c>
      <c r="C9" s="274"/>
      <c r="D9" s="275"/>
    </row>
    <row r="10" spans="1:16" ht="27" customHeight="1" x14ac:dyDescent="0.2">
      <c r="A10" s="20" t="s">
        <v>90</v>
      </c>
      <c r="B10" s="69" t="s">
        <v>94</v>
      </c>
      <c r="C10" s="69" t="s">
        <v>86</v>
      </c>
      <c r="D10" s="87" t="s">
        <v>80</v>
      </c>
    </row>
    <row r="11" spans="1:16" x14ac:dyDescent="0.2">
      <c r="A11" s="35" t="s">
        <v>59</v>
      </c>
      <c r="B11" s="80">
        <v>8.491394548388298E-2</v>
      </c>
      <c r="C11" s="36">
        <v>6.3520186963159642E-3</v>
      </c>
      <c r="D11" s="36">
        <v>7.8066049779818014E-2</v>
      </c>
    </row>
    <row r="12" spans="1:16" x14ac:dyDescent="0.2">
      <c r="A12" s="29" t="s">
        <v>60</v>
      </c>
      <c r="B12" s="81">
        <v>2.2589242667183651E-2</v>
      </c>
      <c r="C12" s="30">
        <v>-3.6584028001995561E-2</v>
      </c>
      <c r="D12" s="30">
        <v>6.1420271605484356E-2</v>
      </c>
    </row>
    <row r="13" spans="1:16" s="8" customFormat="1" x14ac:dyDescent="0.2">
      <c r="A13" s="29" t="s">
        <v>61</v>
      </c>
      <c r="B13" s="81">
        <v>0.16386852737995672</v>
      </c>
      <c r="C13" s="30">
        <v>6.1493978143617234E-2</v>
      </c>
      <c r="D13" s="30">
        <v>9.6443834203728818E-2</v>
      </c>
    </row>
    <row r="14" spans="1:16" s="8" customFormat="1" x14ac:dyDescent="0.2">
      <c r="A14" s="29" t="s">
        <v>62</v>
      </c>
      <c r="B14" s="81">
        <v>9.7777788269359123E-2</v>
      </c>
      <c r="C14" s="30">
        <v>7.1918791944790783E-2</v>
      </c>
      <c r="D14" s="30">
        <v>2.4124025550155803E-2</v>
      </c>
    </row>
    <row r="15" spans="1:16" s="8" customFormat="1" x14ac:dyDescent="0.2">
      <c r="A15" s="29" t="s">
        <v>63</v>
      </c>
      <c r="B15" s="81">
        <v>8.5905094922279268E-2</v>
      </c>
      <c r="C15" s="30">
        <v>6.373806554636996E-2</v>
      </c>
      <c r="D15" s="30">
        <v>2.0838804301436475E-2</v>
      </c>
    </row>
    <row r="16" spans="1:16" s="8" customFormat="1" x14ac:dyDescent="0.2">
      <c r="A16" s="29" t="s">
        <v>64</v>
      </c>
      <c r="B16" s="81">
        <v>2.6585648291902464E-2</v>
      </c>
      <c r="C16" s="30">
        <v>1.2252705207812964E-2</v>
      </c>
      <c r="D16" s="30">
        <v>1.4159451498968245E-2</v>
      </c>
    </row>
    <row r="17" spans="1:16" s="8" customFormat="1" x14ac:dyDescent="0.2">
      <c r="A17" s="29" t="s">
        <v>65</v>
      </c>
      <c r="B17" s="81">
        <v>-1.5815639164247219E-3</v>
      </c>
      <c r="C17" s="30">
        <v>-1.7705754018515152E-2</v>
      </c>
      <c r="D17" s="30">
        <v>1.6414826991050457E-2</v>
      </c>
    </row>
    <row r="18" spans="1:16" s="8" customFormat="1" x14ac:dyDescent="0.2">
      <c r="A18" s="29" t="s">
        <v>67</v>
      </c>
      <c r="B18" s="81">
        <v>2.5139760559802271E-2</v>
      </c>
      <c r="C18" s="30">
        <v>-7.4972879568420359E-2</v>
      </c>
      <c r="D18" s="30">
        <v>0.10822670807912549</v>
      </c>
    </row>
    <row r="19" spans="1:16" s="8" customFormat="1" x14ac:dyDescent="0.2">
      <c r="A19" s="31" t="s">
        <v>68</v>
      </c>
      <c r="B19" s="82">
        <v>4.7864949011576563E-2</v>
      </c>
      <c r="C19" s="32">
        <v>1.8537965347774632E-2</v>
      </c>
      <c r="D19" s="32">
        <v>2.8793216022918067E-2</v>
      </c>
    </row>
    <row r="20" spans="1:16" s="8" customFormat="1" x14ac:dyDescent="0.2">
      <c r="A20" s="35" t="s">
        <v>33</v>
      </c>
      <c r="B20" s="80">
        <v>8.0348834505610256E-3</v>
      </c>
      <c r="C20" s="36">
        <v>3.0586609055418545E-3</v>
      </c>
      <c r="D20" s="36">
        <v>4.9610483802879912E-3</v>
      </c>
    </row>
    <row r="21" spans="1:16" s="8" customFormat="1" x14ac:dyDescent="0.2">
      <c r="A21" s="29" t="s">
        <v>34</v>
      </c>
      <c r="B21" s="81">
        <v>5.8025941315247076E-2</v>
      </c>
      <c r="C21" s="30">
        <v>2.7130031650915765E-2</v>
      </c>
      <c r="D21" s="30">
        <v>3.0079842583000005E-2</v>
      </c>
    </row>
    <row r="22" spans="1:16" s="8" customFormat="1" x14ac:dyDescent="0.2">
      <c r="A22" s="29" t="s">
        <v>35</v>
      </c>
      <c r="B22" s="81">
        <v>0.25408442848310031</v>
      </c>
      <c r="C22" s="30">
        <v>0.16194481654647075</v>
      </c>
      <c r="D22" s="30">
        <v>7.9297752031362911E-2</v>
      </c>
    </row>
    <row r="23" spans="1:16" x14ac:dyDescent="0.2">
      <c r="A23" s="13" t="s">
        <v>69</v>
      </c>
      <c r="B23" s="83">
        <v>0.1203875821182756</v>
      </c>
      <c r="C23" s="15">
        <v>2.7672100750499862E-2</v>
      </c>
      <c r="D23" s="15">
        <v>9.0218933938234214E-2</v>
      </c>
    </row>
    <row r="24" spans="1:16" x14ac:dyDescent="0.2">
      <c r="A24" s="12" t="s">
        <v>88</v>
      </c>
      <c r="B24" s="84">
        <v>6.798152961930648E-2</v>
      </c>
      <c r="C24" s="85"/>
      <c r="D24" s="86"/>
    </row>
    <row r="26" spans="1:16" x14ac:dyDescent="0.2"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</row>
    <row r="27" spans="1:16" x14ac:dyDescent="0.2"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</row>
    <row r="28" spans="1:16" x14ac:dyDescent="0.2"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</row>
    <row r="29" spans="1:16" x14ac:dyDescent="0.2"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</row>
    <row r="30" spans="1:16" x14ac:dyDescent="0.2"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</row>
    <row r="31" spans="1:16" x14ac:dyDescent="0.2"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</row>
    <row r="32" spans="1:16" x14ac:dyDescent="0.2"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</row>
    <row r="33" spans="2:16" x14ac:dyDescent="0.2"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</row>
    <row r="34" spans="2:16" x14ac:dyDescent="0.2"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</row>
    <row r="35" spans="2:16" x14ac:dyDescent="0.2"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</row>
    <row r="36" spans="2:16" x14ac:dyDescent="0.2"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</row>
    <row r="37" spans="2:16" x14ac:dyDescent="0.2"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</row>
    <row r="38" spans="2:16" x14ac:dyDescent="0.2"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</row>
    <row r="39" spans="2:16" x14ac:dyDescent="0.2"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</row>
    <row r="40" spans="2:16" x14ac:dyDescent="0.2"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</row>
    <row r="41" spans="2:16" x14ac:dyDescent="0.2"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</row>
    <row r="42" spans="2:16" x14ac:dyDescent="0.2"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</row>
    <row r="43" spans="2:16" x14ac:dyDescent="0.2"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</row>
    <row r="44" spans="2:16" x14ac:dyDescent="0.2"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</row>
    <row r="45" spans="2:16" x14ac:dyDescent="0.2"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</row>
    <row r="46" spans="2:16" x14ac:dyDescent="0.2"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</row>
    <row r="47" spans="2:16" x14ac:dyDescent="0.2"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</row>
    <row r="48" spans="2:16" x14ac:dyDescent="0.2"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</row>
  </sheetData>
  <mergeCells count="9">
    <mergeCell ref="B4:M4"/>
    <mergeCell ref="A1:M1"/>
    <mergeCell ref="A2:M2"/>
    <mergeCell ref="K6:M6"/>
    <mergeCell ref="B9:D9"/>
    <mergeCell ref="A5:A6"/>
    <mergeCell ref="B6:D6"/>
    <mergeCell ref="E6:G6"/>
    <mergeCell ref="H6:J6"/>
  </mergeCells>
  <pageMargins left="0.7" right="0.7" top="0.75" bottom="0.75" header="0.3" footer="0.3"/>
  <pageSetup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2"/>
  <sheetViews>
    <sheetView zoomScaleNormal="100" workbookViewId="0">
      <selection activeCell="A3" sqref="A3:C3"/>
    </sheetView>
  </sheetViews>
  <sheetFormatPr defaultColWidth="9.140625" defaultRowHeight="12.75" x14ac:dyDescent="0.2"/>
  <cols>
    <col min="1" max="1" width="36.42578125" style="2" customWidth="1"/>
    <col min="2" max="2" width="15.42578125" style="2" customWidth="1"/>
    <col min="3" max="3" width="15.140625" style="2" customWidth="1"/>
    <col min="4" max="5" width="10.42578125" style="2" customWidth="1"/>
    <col min="6" max="6" width="14.85546875" style="2" customWidth="1"/>
    <col min="7" max="7" width="15.28515625" style="2" customWidth="1"/>
    <col min="8" max="8" width="12.5703125" style="2" customWidth="1"/>
    <col min="9" max="9" width="11" style="2" customWidth="1"/>
    <col min="10" max="10" width="9.85546875" style="2" customWidth="1"/>
    <col min="11" max="11" width="10.140625" style="2" customWidth="1"/>
    <col min="12" max="14" width="14.85546875" style="2" customWidth="1"/>
    <col min="15" max="16384" width="9.140625" style="2"/>
  </cols>
  <sheetData>
    <row r="1" spans="1:18" ht="19.5" customHeight="1" x14ac:dyDescent="0.2">
      <c r="A1" s="257" t="s">
        <v>197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8" s="60" customFormat="1" ht="14.25" customHeight="1" x14ac:dyDescent="0.2">
      <c r="A2" s="267" t="s">
        <v>202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</row>
    <row r="3" spans="1:18" s="60" customFormat="1" ht="16.5" thickBot="1" x14ac:dyDescent="0.3">
      <c r="A3" s="240" t="s">
        <v>220</v>
      </c>
      <c r="B3" s="167"/>
    </row>
    <row r="4" spans="1:18" s="21" customFormat="1" x14ac:dyDescent="0.2">
      <c r="A4" s="24" t="s">
        <v>178</v>
      </c>
      <c r="B4" s="168" t="s">
        <v>171</v>
      </c>
      <c r="C4" s="168" t="s">
        <v>172</v>
      </c>
      <c r="D4" s="23"/>
      <c r="E4" s="23"/>
      <c r="F4" s="23"/>
      <c r="G4" s="23"/>
      <c r="H4" s="23"/>
    </row>
    <row r="5" spans="1:18" ht="18" customHeight="1" thickBot="1" x14ac:dyDescent="0.25">
      <c r="A5" s="25" t="s">
        <v>201</v>
      </c>
      <c r="B5" s="26">
        <v>1052838</v>
      </c>
      <c r="C5" s="27">
        <v>1053476</v>
      </c>
      <c r="D5" s="33"/>
      <c r="E5" s="33"/>
      <c r="F5" s="33"/>
      <c r="G5" s="33"/>
      <c r="H5" s="33"/>
    </row>
    <row r="6" spans="1:18" ht="13.5" thickBot="1" x14ac:dyDescent="0.25">
      <c r="A6" s="1"/>
      <c r="B6" s="37"/>
      <c r="C6" s="37"/>
      <c r="D6" s="39"/>
      <c r="E6" s="39"/>
      <c r="F6" s="39"/>
      <c r="G6" s="39"/>
      <c r="H6" s="37"/>
      <c r="I6" s="37"/>
      <c r="J6" s="39"/>
      <c r="K6" s="39"/>
      <c r="L6" s="39"/>
      <c r="M6" s="33"/>
      <c r="N6" s="33"/>
    </row>
    <row r="7" spans="1:18" ht="25.5" x14ac:dyDescent="0.2">
      <c r="A7" s="295" t="s">
        <v>83</v>
      </c>
      <c r="B7" s="168" t="s">
        <v>171</v>
      </c>
      <c r="C7" s="168" t="s">
        <v>172</v>
      </c>
      <c r="D7" s="168" t="s">
        <v>171</v>
      </c>
      <c r="E7" s="168" t="s">
        <v>172</v>
      </c>
      <c r="F7" s="88" t="s">
        <v>89</v>
      </c>
      <c r="G7" s="168" t="s">
        <v>172</v>
      </c>
      <c r="H7" s="168" t="s">
        <v>171</v>
      </c>
      <c r="I7" s="168" t="s">
        <v>172</v>
      </c>
      <c r="J7" s="168" t="s">
        <v>171</v>
      </c>
      <c r="K7" s="168" t="s">
        <v>172</v>
      </c>
      <c r="L7" s="89" t="s">
        <v>89</v>
      </c>
      <c r="M7" s="168" t="s">
        <v>172</v>
      </c>
      <c r="N7" s="90" t="s">
        <v>89</v>
      </c>
    </row>
    <row r="8" spans="1:18" ht="42" customHeight="1" x14ac:dyDescent="0.2">
      <c r="A8" s="296"/>
      <c r="B8" s="297" t="s">
        <v>95</v>
      </c>
      <c r="C8" s="298"/>
      <c r="D8" s="299" t="s">
        <v>96</v>
      </c>
      <c r="E8" s="299"/>
      <c r="F8" s="91" t="s">
        <v>97</v>
      </c>
      <c r="G8" s="172" t="s">
        <v>183</v>
      </c>
      <c r="H8" s="288" t="s">
        <v>72</v>
      </c>
      <c r="I8" s="289"/>
      <c r="J8" s="290" t="s">
        <v>73</v>
      </c>
      <c r="K8" s="290"/>
      <c r="L8" s="92" t="s">
        <v>87</v>
      </c>
      <c r="M8" s="172" t="s">
        <v>185</v>
      </c>
      <c r="N8" s="92" t="s">
        <v>80</v>
      </c>
    </row>
    <row r="9" spans="1:18" s="6" customFormat="1" x14ac:dyDescent="0.2">
      <c r="A9" s="93" t="s">
        <v>59</v>
      </c>
      <c r="B9" s="94">
        <v>71741343.680000022</v>
      </c>
      <c r="C9" s="95">
        <v>77880349.670000017</v>
      </c>
      <c r="D9" s="94">
        <v>68.140914062752316</v>
      </c>
      <c r="E9" s="95">
        <v>73.92702792469882</v>
      </c>
      <c r="F9" s="96">
        <v>8.491394548388298E-2</v>
      </c>
      <c r="G9" s="96"/>
      <c r="H9" s="97">
        <v>211869</v>
      </c>
      <c r="I9" s="98">
        <v>213344</v>
      </c>
      <c r="J9" s="99">
        <v>201.23608760322102</v>
      </c>
      <c r="K9" s="98">
        <v>202.51434299405017</v>
      </c>
      <c r="L9" s="100">
        <v>6.3520186963159642E-3</v>
      </c>
      <c r="M9" s="100"/>
      <c r="N9" s="100">
        <v>7.8066049779818014E-2</v>
      </c>
      <c r="P9" s="62"/>
      <c r="Q9" s="62"/>
      <c r="R9" s="62"/>
    </row>
    <row r="10" spans="1:18" x14ac:dyDescent="0.2">
      <c r="A10" s="63" t="s">
        <v>0</v>
      </c>
      <c r="B10" s="64">
        <v>639694.17000000004</v>
      </c>
      <c r="C10" s="65">
        <v>524037.74</v>
      </c>
      <c r="D10" s="64">
        <v>0.60759031303961297</v>
      </c>
      <c r="E10" s="65">
        <v>0.49743680919166644</v>
      </c>
      <c r="F10" s="4">
        <v>-0.18129568803833918</v>
      </c>
      <c r="G10" s="4"/>
      <c r="H10" s="66">
        <v>3131</v>
      </c>
      <c r="I10" s="67">
        <v>2421</v>
      </c>
      <c r="J10" s="68">
        <v>2.9738668247156732</v>
      </c>
      <c r="K10" s="67">
        <v>2.2981064589985913</v>
      </c>
      <c r="L10" s="9">
        <v>-0.22723289425769433</v>
      </c>
      <c r="M10" s="9"/>
      <c r="N10" s="9">
        <v>5.9445084913686497E-2</v>
      </c>
      <c r="P10" s="62"/>
      <c r="Q10" s="62"/>
      <c r="R10" s="62"/>
    </row>
    <row r="11" spans="1:18" x14ac:dyDescent="0.2">
      <c r="A11" s="63" t="s">
        <v>1</v>
      </c>
      <c r="B11" s="64">
        <v>8657570.459999999</v>
      </c>
      <c r="C11" s="65">
        <v>8749774.5499999989</v>
      </c>
      <c r="D11" s="64">
        <v>8.2230793911313977</v>
      </c>
      <c r="E11" s="65">
        <v>8.3056230516879346</v>
      </c>
      <c r="F11" s="4">
        <v>1.0038047382293414E-2</v>
      </c>
      <c r="G11" s="4"/>
      <c r="H11" s="66">
        <v>45716</v>
      </c>
      <c r="I11" s="67">
        <v>43162</v>
      </c>
      <c r="J11" s="68">
        <v>43.421685007570012</v>
      </c>
      <c r="K11" s="67">
        <v>40.971033037297481</v>
      </c>
      <c r="L11" s="9">
        <v>-5.6438435538494036E-2</v>
      </c>
      <c r="M11" s="9"/>
      <c r="N11" s="9">
        <v>7.0452724469256989E-2</v>
      </c>
      <c r="P11" s="62"/>
      <c r="Q11" s="62"/>
      <c r="R11" s="62"/>
    </row>
    <row r="12" spans="1:18" x14ac:dyDescent="0.2">
      <c r="A12" s="63" t="s">
        <v>2</v>
      </c>
      <c r="B12" s="64">
        <v>24208571.919999998</v>
      </c>
      <c r="C12" s="65">
        <v>24364833.600000001</v>
      </c>
      <c r="D12" s="64">
        <v>22.993634272319195</v>
      </c>
      <c r="E12" s="65">
        <v>23.128038607429122</v>
      </c>
      <c r="F12" s="4">
        <v>5.8452845478076387E-3</v>
      </c>
      <c r="G12" s="4"/>
      <c r="H12" s="66">
        <v>87108</v>
      </c>
      <c r="I12" s="67">
        <v>88151</v>
      </c>
      <c r="J12" s="68">
        <v>82.736375396784695</v>
      </c>
      <c r="K12" s="67">
        <v>83.676324852203564</v>
      </c>
      <c r="L12" s="9">
        <v>1.1360776332188571E-2</v>
      </c>
      <c r="M12" s="9"/>
      <c r="N12" s="9">
        <v>-5.4535353886112636E-3</v>
      </c>
      <c r="P12" s="62"/>
      <c r="Q12" s="62"/>
      <c r="R12" s="62"/>
    </row>
    <row r="13" spans="1:18" x14ac:dyDescent="0.2">
      <c r="A13" s="63" t="s">
        <v>3</v>
      </c>
      <c r="B13" s="64">
        <v>250223.34</v>
      </c>
      <c r="C13" s="65">
        <v>229746.05</v>
      </c>
      <c r="D13" s="64">
        <v>0.23766556678235398</v>
      </c>
      <c r="E13" s="65">
        <v>0.21808380067509842</v>
      </c>
      <c r="F13" s="4">
        <v>-8.2392104049249459E-2</v>
      </c>
      <c r="G13" s="4"/>
      <c r="H13" s="66">
        <v>733</v>
      </c>
      <c r="I13" s="67">
        <v>1065</v>
      </c>
      <c r="J13" s="68">
        <v>0.69621347253803523</v>
      </c>
      <c r="K13" s="67">
        <v>1.0109390247143741</v>
      </c>
      <c r="L13" s="9">
        <v>0.45205323451873447</v>
      </c>
      <c r="M13" s="9"/>
      <c r="N13" s="9">
        <v>-0.3680618078338701</v>
      </c>
      <c r="P13" s="62"/>
      <c r="Q13" s="62"/>
      <c r="R13" s="62"/>
    </row>
    <row r="14" spans="1:18" x14ac:dyDescent="0.2">
      <c r="A14" s="63" t="s">
        <v>4</v>
      </c>
      <c r="B14" s="64">
        <v>37985283.789999992</v>
      </c>
      <c r="C14" s="65">
        <v>44011957.730000004</v>
      </c>
      <c r="D14" s="64">
        <v>36.07894451947972</v>
      </c>
      <c r="E14" s="65">
        <v>41.777845655714991</v>
      </c>
      <c r="F14" s="4">
        <v>0.15795642616868477</v>
      </c>
      <c r="G14" s="4"/>
      <c r="H14" s="66">
        <v>75181</v>
      </c>
      <c r="I14" s="67">
        <v>78545</v>
      </c>
      <c r="J14" s="68">
        <v>71.40794690161259</v>
      </c>
      <c r="K14" s="67">
        <v>74.557939620836166</v>
      </c>
      <c r="L14" s="9">
        <v>4.4112635300433745E-2</v>
      </c>
      <c r="M14" s="9"/>
      <c r="N14" s="9">
        <v>0.10903401320825279</v>
      </c>
      <c r="O14" s="3"/>
      <c r="P14" s="62"/>
      <c r="Q14" s="62"/>
      <c r="R14" s="62"/>
    </row>
    <row r="15" spans="1:18" s="6" customFormat="1" x14ac:dyDescent="0.2">
      <c r="A15" s="93" t="s">
        <v>60</v>
      </c>
      <c r="B15" s="101">
        <v>112077446.58999994</v>
      </c>
      <c r="C15" s="102">
        <v>114678642.24000002</v>
      </c>
      <c r="D15" s="101">
        <v>106.45269888624836</v>
      </c>
      <c r="E15" s="102">
        <v>108.85738473396644</v>
      </c>
      <c r="F15" s="5">
        <v>2.2589242667183651E-2</v>
      </c>
      <c r="G15" s="5"/>
      <c r="H15" s="103">
        <v>518358</v>
      </c>
      <c r="I15" s="104">
        <v>499697</v>
      </c>
      <c r="J15" s="105">
        <v>492.34355142956463</v>
      </c>
      <c r="K15" s="104">
        <v>474.33164115746348</v>
      </c>
      <c r="L15" s="106">
        <v>-3.6584028001995561E-2</v>
      </c>
      <c r="M15" s="106"/>
      <c r="N15" s="106">
        <v>6.1420271605484356E-2</v>
      </c>
      <c r="P15" s="62"/>
      <c r="Q15" s="62"/>
      <c r="R15" s="62"/>
    </row>
    <row r="16" spans="1:18" x14ac:dyDescent="0.2">
      <c r="A16" s="63" t="s">
        <v>5</v>
      </c>
      <c r="B16" s="64">
        <v>44018.2</v>
      </c>
      <c r="C16" s="65">
        <v>47467.490000000005</v>
      </c>
      <c r="D16" s="64">
        <v>4.1809091237208378E-2</v>
      </c>
      <c r="E16" s="65">
        <v>4.5057969996468834E-2</v>
      </c>
      <c r="F16" s="4">
        <v>7.7707471344631518E-2</v>
      </c>
      <c r="G16" s="4"/>
      <c r="H16" s="66">
        <v>70</v>
      </c>
      <c r="I16" s="67">
        <v>61</v>
      </c>
      <c r="J16" s="68">
        <v>6.6486961906770087E-2</v>
      </c>
      <c r="K16" s="67">
        <v>5.7903549772372602E-2</v>
      </c>
      <c r="L16" s="9">
        <v>-0.12909917806792537</v>
      </c>
      <c r="M16" s="9"/>
      <c r="N16" s="9">
        <v>0.23746291679201859</v>
      </c>
      <c r="P16" s="62"/>
      <c r="Q16" s="62"/>
      <c r="R16" s="62"/>
    </row>
    <row r="17" spans="1:18" x14ac:dyDescent="0.2">
      <c r="A17" s="63" t="s">
        <v>6</v>
      </c>
      <c r="B17" s="64">
        <v>6190459.5600000005</v>
      </c>
      <c r="C17" s="65">
        <v>6687980.1600000001</v>
      </c>
      <c r="D17" s="64">
        <v>5.8797835564445817</v>
      </c>
      <c r="E17" s="65">
        <v>6.348488394609844</v>
      </c>
      <c r="F17" s="4">
        <v>7.9714641477156789E-2</v>
      </c>
      <c r="G17" s="4"/>
      <c r="H17" s="66">
        <v>10531</v>
      </c>
      <c r="I17" s="67">
        <v>11074</v>
      </c>
      <c r="J17" s="68">
        <v>10.002488512002797</v>
      </c>
      <c r="K17" s="67">
        <v>10.511867379987773</v>
      </c>
      <c r="L17" s="9">
        <v>5.0925213997869756E-2</v>
      </c>
      <c r="M17" s="9"/>
      <c r="N17" s="9">
        <v>2.7394363648168607E-2</v>
      </c>
      <c r="P17" s="62"/>
      <c r="Q17" s="62"/>
      <c r="R17" s="62"/>
    </row>
    <row r="18" spans="1:18" x14ac:dyDescent="0.2">
      <c r="A18" s="63" t="s">
        <v>7</v>
      </c>
      <c r="B18" s="64">
        <v>2580555.9600000004</v>
      </c>
      <c r="C18" s="65">
        <v>2980200.7499999995</v>
      </c>
      <c r="D18" s="64">
        <v>2.4510475115829791</v>
      </c>
      <c r="E18" s="65">
        <v>2.8289213517915925</v>
      </c>
      <c r="F18" s="4">
        <v>0.15416830494834777</v>
      </c>
      <c r="G18" s="4"/>
      <c r="H18" s="66">
        <v>5402</v>
      </c>
      <c r="I18" s="67">
        <v>6353</v>
      </c>
      <c r="J18" s="68">
        <v>5.1308938317195993</v>
      </c>
      <c r="K18" s="67">
        <v>6.0305123230144781</v>
      </c>
      <c r="L18" s="9">
        <v>0.17533367884818918</v>
      </c>
      <c r="M18" s="9"/>
      <c r="N18" s="9">
        <v>-1.8007970230703441E-2</v>
      </c>
      <c r="P18" s="62"/>
      <c r="Q18" s="62"/>
      <c r="R18" s="62"/>
    </row>
    <row r="19" spans="1:18" x14ac:dyDescent="0.2">
      <c r="A19" s="63" t="s">
        <v>8</v>
      </c>
      <c r="B19" s="64">
        <v>22005530.93</v>
      </c>
      <c r="C19" s="65">
        <v>22378163.949999999</v>
      </c>
      <c r="D19" s="64">
        <v>20.901155666873727</v>
      </c>
      <c r="E19" s="65">
        <v>21.242215247428511</v>
      </c>
      <c r="F19" s="4">
        <v>1.6317737927540987E-2</v>
      </c>
      <c r="G19" s="4"/>
      <c r="H19" s="66">
        <v>153869</v>
      </c>
      <c r="I19" s="67">
        <v>151088</v>
      </c>
      <c r="J19" s="68">
        <v>146.14689059475435</v>
      </c>
      <c r="K19" s="67">
        <v>143.41854963947921</v>
      </c>
      <c r="L19" s="9">
        <v>-1.8668484455413137E-2</v>
      </c>
      <c r="M19" s="9"/>
      <c r="N19" s="9">
        <v>3.5651787218449416E-2</v>
      </c>
      <c r="P19" s="62"/>
      <c r="Q19" s="62"/>
      <c r="R19" s="62"/>
    </row>
    <row r="20" spans="1:18" x14ac:dyDescent="0.2">
      <c r="A20" s="63" t="s">
        <v>9</v>
      </c>
      <c r="B20" s="64">
        <v>320361.10000000003</v>
      </c>
      <c r="C20" s="65">
        <v>341257.47000000003</v>
      </c>
      <c r="D20" s="64">
        <v>0.30428337503015662</v>
      </c>
      <c r="E20" s="65">
        <v>0.32393473605473694</v>
      </c>
      <c r="F20" s="4">
        <v>6.4582434129477839E-2</v>
      </c>
      <c r="G20" s="4"/>
      <c r="H20" s="66">
        <v>3741</v>
      </c>
      <c r="I20" s="67">
        <v>3285</v>
      </c>
      <c r="J20" s="68">
        <v>3.5532532070460983</v>
      </c>
      <c r="K20" s="67">
        <v>3.1182485410203937</v>
      </c>
      <c r="L20" s="9">
        <v>-0.12242433642586759</v>
      </c>
      <c r="M20" s="9"/>
      <c r="N20" s="9">
        <v>0.2130947544667734</v>
      </c>
      <c r="P20" s="62"/>
      <c r="Q20" s="62"/>
      <c r="R20" s="62"/>
    </row>
    <row r="21" spans="1:18" x14ac:dyDescent="0.2">
      <c r="A21" s="63" t="s">
        <v>10</v>
      </c>
      <c r="B21" s="64">
        <v>2538270.37</v>
      </c>
      <c r="C21" s="65">
        <v>2443956.77</v>
      </c>
      <c r="D21" s="64">
        <v>2.4108840771324744</v>
      </c>
      <c r="E21" s="65">
        <v>2.3198979093970817</v>
      </c>
      <c r="F21" s="4">
        <v>-3.7739752233799773E-2</v>
      </c>
      <c r="G21" s="4"/>
      <c r="H21" s="66">
        <v>16397</v>
      </c>
      <c r="I21" s="67">
        <v>17436</v>
      </c>
      <c r="J21" s="68">
        <v>15.574095919790128</v>
      </c>
      <c r="K21" s="67">
        <v>16.550922849689979</v>
      </c>
      <c r="L21" s="9">
        <v>6.2721260670970169E-2</v>
      </c>
      <c r="M21" s="9"/>
      <c r="N21" s="9">
        <v>-9.4531855739238613E-2</v>
      </c>
      <c r="P21" s="62"/>
      <c r="Q21" s="62"/>
      <c r="R21" s="62"/>
    </row>
    <row r="22" spans="1:18" x14ac:dyDescent="0.2">
      <c r="A22" s="63" t="s">
        <v>11</v>
      </c>
      <c r="B22" s="64">
        <v>3374915.3800000004</v>
      </c>
      <c r="C22" s="65">
        <v>3644473.2199999997</v>
      </c>
      <c r="D22" s="64">
        <v>3.2055410044090356</v>
      </c>
      <c r="E22" s="65">
        <v>3.4594743686614597</v>
      </c>
      <c r="F22" s="4">
        <v>7.921700702101564E-2</v>
      </c>
      <c r="G22" s="4"/>
      <c r="H22" s="66">
        <v>27247</v>
      </c>
      <c r="I22" s="67">
        <v>28013</v>
      </c>
      <c r="J22" s="68">
        <v>25.879575015339491</v>
      </c>
      <c r="K22" s="67">
        <v>26.591018684811047</v>
      </c>
      <c r="L22" s="9">
        <v>2.7490546852097175E-2</v>
      </c>
      <c r="M22" s="9"/>
      <c r="N22" s="9">
        <v>5.0342516850779617E-2</v>
      </c>
      <c r="P22" s="62"/>
      <c r="Q22" s="62"/>
      <c r="R22" s="62"/>
    </row>
    <row r="23" spans="1:18" x14ac:dyDescent="0.2">
      <c r="A23" s="63" t="s">
        <v>12</v>
      </c>
      <c r="B23" s="64">
        <v>2611812.96</v>
      </c>
      <c r="C23" s="65">
        <v>2743727.11</v>
      </c>
      <c r="D23" s="64">
        <v>2.4807358397018344</v>
      </c>
      <c r="E23" s="65">
        <v>2.6044514635359515</v>
      </c>
      <c r="F23" s="4">
        <v>4.9870535126781856E-2</v>
      </c>
      <c r="G23" s="4"/>
      <c r="H23" s="66">
        <v>44990</v>
      </c>
      <c r="I23" s="67">
        <v>45061</v>
      </c>
      <c r="J23" s="68">
        <v>42.732120231222659</v>
      </c>
      <c r="K23" s="67">
        <v>42.773636988407901</v>
      </c>
      <c r="L23" s="9">
        <v>9.7155855971098326E-4</v>
      </c>
      <c r="M23" s="9"/>
      <c r="N23" s="9">
        <v>4.8851514460042322E-2</v>
      </c>
      <c r="P23" s="62"/>
      <c r="Q23" s="62"/>
      <c r="R23" s="62"/>
    </row>
    <row r="24" spans="1:18" x14ac:dyDescent="0.2">
      <c r="A24" s="63" t="s">
        <v>13</v>
      </c>
      <c r="B24" s="64">
        <v>17172999.100000001</v>
      </c>
      <c r="C24" s="65">
        <v>15842706.290000001</v>
      </c>
      <c r="D24" s="64">
        <v>16.311150528381386</v>
      </c>
      <c r="E24" s="65">
        <v>15.03850708511632</v>
      </c>
      <c r="F24" s="4">
        <v>-7.8022910833338677E-2</v>
      </c>
      <c r="G24" s="4"/>
      <c r="H24" s="66">
        <v>12954</v>
      </c>
      <c r="I24" s="67">
        <v>15132</v>
      </c>
      <c r="J24" s="68">
        <v>12.303887207718565</v>
      </c>
      <c r="K24" s="67">
        <v>14.36387729763184</v>
      </c>
      <c r="L24" s="9">
        <v>0.16742595694643447</v>
      </c>
      <c r="M24" s="9"/>
      <c r="N24" s="9">
        <v>-0.21024791021588973</v>
      </c>
      <c r="P24" s="62"/>
      <c r="Q24" s="62"/>
      <c r="R24" s="62"/>
    </row>
    <row r="25" spans="1:18" x14ac:dyDescent="0.2">
      <c r="A25" s="63" t="s">
        <v>14</v>
      </c>
      <c r="B25" s="64">
        <v>408554.67</v>
      </c>
      <c r="C25" s="65">
        <v>454068.13</v>
      </c>
      <c r="D25" s="64">
        <v>0.38805083973032889</v>
      </c>
      <c r="E25" s="65">
        <v>0.43101896009021562</v>
      </c>
      <c r="F25" s="4">
        <v>0.11072806952240311</v>
      </c>
      <c r="G25" s="4"/>
      <c r="H25" s="66">
        <v>15489</v>
      </c>
      <c r="I25" s="67">
        <v>13213</v>
      </c>
      <c r="J25" s="68">
        <v>14.711665042485169</v>
      </c>
      <c r="K25" s="67">
        <v>12.54228857610425</v>
      </c>
      <c r="L25" s="9">
        <v>-0.14745961521799689</v>
      </c>
      <c r="M25" s="9"/>
      <c r="N25" s="9">
        <v>0.30284510780849327</v>
      </c>
      <c r="P25" s="62"/>
      <c r="Q25" s="62"/>
      <c r="R25" s="62"/>
    </row>
    <row r="26" spans="1:18" x14ac:dyDescent="0.2">
      <c r="A26" s="63" t="s">
        <v>15</v>
      </c>
      <c r="B26" s="64">
        <v>54748534.150000006</v>
      </c>
      <c r="C26" s="65">
        <v>57045381.350000009</v>
      </c>
      <c r="D26" s="64">
        <v>52.000910064036447</v>
      </c>
      <c r="E26" s="65">
        <v>54.149673414486905</v>
      </c>
      <c r="F26" s="4">
        <v>4.1321648944304457E-2</v>
      </c>
      <c r="G26" s="4"/>
      <c r="H26" s="66">
        <v>227599</v>
      </c>
      <c r="I26" s="67">
        <v>208909</v>
      </c>
      <c r="J26" s="68">
        <v>216.17665775741378</v>
      </c>
      <c r="K26" s="67">
        <v>198.30447015404243</v>
      </c>
      <c r="L26" s="9">
        <v>-8.2673993523514122E-2</v>
      </c>
      <c r="M26" s="9"/>
      <c r="N26" s="9">
        <v>0.13517074801366924</v>
      </c>
      <c r="P26" s="62"/>
      <c r="Q26" s="62"/>
      <c r="R26" s="62"/>
    </row>
    <row r="27" spans="1:18" x14ac:dyDescent="0.2">
      <c r="A27" s="63" t="s">
        <v>16</v>
      </c>
      <c r="B27" s="64">
        <v>81434.210000000006</v>
      </c>
      <c r="C27" s="65">
        <v>69259.55</v>
      </c>
      <c r="D27" s="64">
        <v>7.7347331688255944E-2</v>
      </c>
      <c r="E27" s="65">
        <v>6.5743832797329982E-2</v>
      </c>
      <c r="F27" s="4">
        <v>-0.15001808902333191</v>
      </c>
      <c r="G27" s="4"/>
      <c r="H27" s="66">
        <v>69</v>
      </c>
      <c r="I27" s="67">
        <v>72</v>
      </c>
      <c r="J27" s="68">
        <v>6.5537148165244793E-2</v>
      </c>
      <c r="K27" s="67">
        <v>6.8345173501816847E-2</v>
      </c>
      <c r="L27" s="9">
        <v>4.2846315642113719E-2</v>
      </c>
      <c r="M27" s="9"/>
      <c r="N27" s="9">
        <v>-0.18494039032653897</v>
      </c>
      <c r="O27" s="3"/>
      <c r="P27" s="62"/>
      <c r="Q27" s="62"/>
      <c r="R27" s="62"/>
    </row>
    <row r="28" spans="1:18" s="6" customFormat="1" x14ac:dyDescent="0.2">
      <c r="A28" s="93" t="s">
        <v>61</v>
      </c>
      <c r="B28" s="101">
        <v>11478787.799999999</v>
      </c>
      <c r="C28" s="102">
        <v>13367895.639999999</v>
      </c>
      <c r="D28" s="101">
        <v>10.902710388492816</v>
      </c>
      <c r="E28" s="102">
        <v>12.689321484305289</v>
      </c>
      <c r="F28" s="5">
        <v>0.16386852737995672</v>
      </c>
      <c r="G28" s="5"/>
      <c r="H28" s="103">
        <v>635722</v>
      </c>
      <c r="I28" s="104">
        <v>675224</v>
      </c>
      <c r="J28" s="105">
        <v>603.81749138993848</v>
      </c>
      <c r="K28" s="104">
        <v>640.94863100820521</v>
      </c>
      <c r="L28" s="106">
        <v>6.1493978143617234E-2</v>
      </c>
      <c r="M28" s="106"/>
      <c r="N28" s="106">
        <v>9.6443834203728818E-2</v>
      </c>
      <c r="P28" s="62"/>
      <c r="Q28" s="62"/>
      <c r="R28" s="62"/>
    </row>
    <row r="29" spans="1:18" x14ac:dyDescent="0.2">
      <c r="A29" s="63" t="s">
        <v>17</v>
      </c>
      <c r="B29" s="64">
        <v>4355849.68</v>
      </c>
      <c r="C29" s="65">
        <v>5760903.4499999983</v>
      </c>
      <c r="D29" s="64">
        <v>4.1372458820825235</v>
      </c>
      <c r="E29" s="65">
        <v>5.4684714696870156</v>
      </c>
      <c r="F29" s="4">
        <v>0.32176612788950476</v>
      </c>
      <c r="G29" s="4"/>
      <c r="H29" s="66">
        <v>322414</v>
      </c>
      <c r="I29" s="67">
        <v>320776</v>
      </c>
      <c r="J29" s="68">
        <v>306.23324766013383</v>
      </c>
      <c r="K29" s="67">
        <v>304.49293576692776</v>
      </c>
      <c r="L29" s="9">
        <v>-5.6829619465014192E-3</v>
      </c>
      <c r="M29" s="9"/>
      <c r="N29" s="9">
        <v>0.32932060630986393</v>
      </c>
      <c r="P29" s="62"/>
      <c r="Q29" s="62"/>
      <c r="R29" s="62"/>
    </row>
    <row r="30" spans="1:18" x14ac:dyDescent="0.2">
      <c r="A30" s="63" t="s">
        <v>18</v>
      </c>
      <c r="B30" s="64">
        <v>3517694.4999999995</v>
      </c>
      <c r="C30" s="65">
        <v>4192719.48</v>
      </c>
      <c r="D30" s="64">
        <v>3.341154574587923</v>
      </c>
      <c r="E30" s="65">
        <v>3.9798908375701014</v>
      </c>
      <c r="F30" s="4">
        <v>0.19117231744986118</v>
      </c>
      <c r="G30" s="4"/>
      <c r="H30" s="66">
        <v>263267</v>
      </c>
      <c r="I30" s="67">
        <v>306536</v>
      </c>
      <c r="J30" s="68">
        <v>250.05461429013769</v>
      </c>
      <c r="K30" s="67">
        <v>290.97577922990178</v>
      </c>
      <c r="L30" s="9">
        <v>0.1636489094829634</v>
      </c>
      <c r="M30" s="9"/>
      <c r="N30" s="9">
        <v>2.3652673708195238E-2</v>
      </c>
      <c r="P30" s="62"/>
      <c r="Q30" s="62"/>
      <c r="R30" s="62"/>
    </row>
    <row r="31" spans="1:18" x14ac:dyDescent="0.2">
      <c r="A31" s="63" t="s">
        <v>19</v>
      </c>
      <c r="B31" s="64">
        <v>3605243.6199999996</v>
      </c>
      <c r="C31" s="65">
        <v>3414272.71</v>
      </c>
      <c r="D31" s="64">
        <v>3.4243099318223691</v>
      </c>
      <c r="E31" s="65">
        <v>3.2409591770481718</v>
      </c>
      <c r="F31" s="4">
        <v>-5.3543855090424142E-2</v>
      </c>
      <c r="G31" s="4"/>
      <c r="H31" s="66">
        <v>50041</v>
      </c>
      <c r="I31" s="67">
        <v>47912</v>
      </c>
      <c r="J31" s="68">
        <v>47.529629439666884</v>
      </c>
      <c r="K31" s="67">
        <v>45.479916011375671</v>
      </c>
      <c r="L31" s="9">
        <v>-4.3124961260072037E-2</v>
      </c>
      <c r="M31" s="9"/>
      <c r="N31" s="9">
        <v>-1.0888458166985249E-2</v>
      </c>
      <c r="O31" s="3"/>
      <c r="P31" s="62"/>
      <c r="Q31" s="62"/>
      <c r="R31" s="62"/>
    </row>
    <row r="32" spans="1:18" s="6" customFormat="1" x14ac:dyDescent="0.2">
      <c r="A32" s="93" t="s">
        <v>62</v>
      </c>
      <c r="B32" s="101">
        <v>9301037.7100000009</v>
      </c>
      <c r="C32" s="102">
        <v>10216659.959999999</v>
      </c>
      <c r="D32" s="101">
        <v>8.8342534274028868</v>
      </c>
      <c r="E32" s="102">
        <v>9.6980471885453472</v>
      </c>
      <c r="F32" s="5">
        <v>9.7777788269359123E-2</v>
      </c>
      <c r="G32" s="5"/>
      <c r="H32" s="103">
        <v>99079</v>
      </c>
      <c r="I32" s="104">
        <v>106269</v>
      </c>
      <c r="J32" s="105">
        <v>94.106595696583909</v>
      </c>
      <c r="K32" s="104">
        <v>100.87462837311908</v>
      </c>
      <c r="L32" s="106">
        <v>7.1918791944790783E-2</v>
      </c>
      <c r="M32" s="106"/>
      <c r="N32" s="106">
        <v>2.4124025550155803E-2</v>
      </c>
      <c r="P32" s="62"/>
      <c r="Q32" s="62"/>
      <c r="R32" s="62"/>
    </row>
    <row r="33" spans="1:18" x14ac:dyDescent="0.2">
      <c r="A33" s="63" t="s">
        <v>20</v>
      </c>
      <c r="B33" s="64">
        <v>2048422.94</v>
      </c>
      <c r="C33" s="65">
        <v>2152147.4500000002</v>
      </c>
      <c r="D33" s="64">
        <v>1.9456202568676282</v>
      </c>
      <c r="E33" s="65">
        <v>2.0429012621075375</v>
      </c>
      <c r="F33" s="4">
        <v>4.9999996092006116E-2</v>
      </c>
      <c r="G33" s="4"/>
      <c r="H33" s="66">
        <v>6114</v>
      </c>
      <c r="I33" s="67">
        <v>6407</v>
      </c>
      <c r="J33" s="68">
        <v>5.8071612156856043</v>
      </c>
      <c r="K33" s="67">
        <v>6.0817712031408409</v>
      </c>
      <c r="L33" s="9">
        <v>4.7288163227411806E-2</v>
      </c>
      <c r="M33" s="9"/>
      <c r="N33" s="9">
        <v>2.5893855767809004E-3</v>
      </c>
      <c r="P33" s="62"/>
      <c r="Q33" s="62"/>
      <c r="R33" s="62"/>
    </row>
    <row r="34" spans="1:18" x14ac:dyDescent="0.2">
      <c r="A34" s="63" t="s">
        <v>21</v>
      </c>
      <c r="B34" s="64">
        <v>1515817.6</v>
      </c>
      <c r="C34" s="65">
        <v>1612450.7900000003</v>
      </c>
      <c r="D34" s="64">
        <v>1.4397443861258807</v>
      </c>
      <c r="E34" s="65">
        <v>1.5306004028568285</v>
      </c>
      <c r="F34" s="4">
        <v>6.3105657925450753E-2</v>
      </c>
      <c r="G34" s="4"/>
      <c r="H34" s="66">
        <v>19965</v>
      </c>
      <c r="I34" s="67">
        <v>20992</v>
      </c>
      <c r="J34" s="68">
        <v>18.963031349552352</v>
      </c>
      <c r="K34" s="67">
        <v>19.926415029863044</v>
      </c>
      <c r="L34" s="9">
        <v>5.080325305339084E-2</v>
      </c>
      <c r="M34" s="9"/>
      <c r="N34" s="9">
        <v>1.1707619705508154E-2</v>
      </c>
      <c r="P34" s="62"/>
      <c r="Q34" s="62"/>
      <c r="R34" s="62"/>
    </row>
    <row r="35" spans="1:18" x14ac:dyDescent="0.2">
      <c r="A35" s="63" t="s">
        <v>22</v>
      </c>
      <c r="B35" s="64">
        <v>3950025.4400000004</v>
      </c>
      <c r="C35" s="65">
        <v>4602485.04</v>
      </c>
      <c r="D35" s="64">
        <v>3.7517884422864678</v>
      </c>
      <c r="E35" s="65">
        <v>4.3688560916432841</v>
      </c>
      <c r="F35" s="4">
        <v>0.16447293306888966</v>
      </c>
      <c r="G35" s="4"/>
      <c r="H35" s="66">
        <v>53735</v>
      </c>
      <c r="I35" s="67">
        <v>63748</v>
      </c>
      <c r="J35" s="68">
        <v>51.038241400861295</v>
      </c>
      <c r="K35" s="67">
        <v>60.51205722769194</v>
      </c>
      <c r="L35" s="9">
        <v>0.1856219095094207</v>
      </c>
      <c r="M35" s="9"/>
      <c r="N35" s="9">
        <v>-1.7837875861523078E-2</v>
      </c>
      <c r="P35" s="62"/>
      <c r="Q35" s="62"/>
      <c r="R35" s="62"/>
    </row>
    <row r="36" spans="1:18" x14ac:dyDescent="0.2">
      <c r="A36" s="63" t="s">
        <v>56</v>
      </c>
      <c r="B36" s="64">
        <v>780329.74</v>
      </c>
      <c r="C36" s="65">
        <v>781566.9800000001</v>
      </c>
      <c r="D36" s="64">
        <v>0.74116790997285431</v>
      </c>
      <c r="E36" s="65">
        <v>0.74189348404709754</v>
      </c>
      <c r="F36" s="4">
        <v>9.7896045481760119E-4</v>
      </c>
      <c r="G36" s="4"/>
      <c r="H36" s="66">
        <v>2156</v>
      </c>
      <c r="I36" s="67">
        <v>2160</v>
      </c>
      <c r="J36" s="68">
        <v>2.0477984267285185</v>
      </c>
      <c r="K36" s="67">
        <v>2.0503552050545051</v>
      </c>
      <c r="L36" s="9">
        <v>1.2485498048122601E-3</v>
      </c>
      <c r="M36" s="9"/>
      <c r="N36" s="9">
        <v>-2.6925317399684179E-4</v>
      </c>
      <c r="P36" s="62"/>
      <c r="Q36" s="62"/>
      <c r="R36" s="62"/>
    </row>
    <row r="37" spans="1:18" x14ac:dyDescent="0.2">
      <c r="A37" s="63" t="s">
        <v>57</v>
      </c>
      <c r="B37" s="64">
        <v>38718.58</v>
      </c>
      <c r="C37" s="65">
        <v>35663.380000000005</v>
      </c>
      <c r="D37" s="64">
        <v>3.6775439336346145E-2</v>
      </c>
      <c r="E37" s="65">
        <v>3.3853054080017014E-2</v>
      </c>
      <c r="F37" s="4">
        <v>-7.9465678971260001E-2</v>
      </c>
      <c r="G37" s="4"/>
      <c r="H37" s="66">
        <v>526</v>
      </c>
      <c r="I37" s="67">
        <v>477</v>
      </c>
      <c r="J37" s="68">
        <v>0.49960202804230092</v>
      </c>
      <c r="K37" s="67">
        <v>0.45278677444953658</v>
      </c>
      <c r="L37" s="9">
        <v>-9.3705091182697431E-2</v>
      </c>
      <c r="M37" s="9"/>
      <c r="N37" s="9">
        <v>1.571167626884229E-2</v>
      </c>
      <c r="P37" s="62"/>
      <c r="Q37" s="62"/>
      <c r="R37" s="62"/>
    </row>
    <row r="38" spans="1:18" x14ac:dyDescent="0.2">
      <c r="A38" s="63" t="s">
        <v>58</v>
      </c>
      <c r="B38" s="64">
        <v>967723.41</v>
      </c>
      <c r="C38" s="65">
        <v>1032346.3200000001</v>
      </c>
      <c r="D38" s="64">
        <v>0.91915699281370922</v>
      </c>
      <c r="E38" s="65">
        <v>0.97994289381058519</v>
      </c>
      <c r="F38" s="4">
        <v>6.6132229284139088E-2</v>
      </c>
      <c r="G38" s="4"/>
      <c r="H38" s="66">
        <v>16583</v>
      </c>
      <c r="I38" s="67">
        <v>12485</v>
      </c>
      <c r="J38" s="68">
        <v>15.750761275713833</v>
      </c>
      <c r="K38" s="67">
        <v>11.851242932919211</v>
      </c>
      <c r="L38" s="9">
        <v>-0.24757649960750183</v>
      </c>
      <c r="M38" s="9"/>
      <c r="N38" s="9">
        <v>0.41693106173318117</v>
      </c>
      <c r="O38" s="3"/>
      <c r="P38" s="62"/>
      <c r="Q38" s="62"/>
      <c r="R38" s="62"/>
    </row>
    <row r="39" spans="1:18" s="6" customFormat="1" x14ac:dyDescent="0.2">
      <c r="A39" s="93" t="s">
        <v>63</v>
      </c>
      <c r="B39" s="101">
        <v>42056724.329999998</v>
      </c>
      <c r="C39" s="102">
        <v>45697286.150000013</v>
      </c>
      <c r="D39" s="101">
        <v>39.946054692174862</v>
      </c>
      <c r="E39" s="102">
        <v>43.377624312276701</v>
      </c>
      <c r="F39" s="5">
        <v>8.5905094922279268E-2</v>
      </c>
      <c r="G39" s="5"/>
      <c r="H39" s="103">
        <v>722710</v>
      </c>
      <c r="I39" s="104">
        <v>769240</v>
      </c>
      <c r="J39" s="105">
        <v>686.43988913774012</v>
      </c>
      <c r="K39" s="104">
        <v>730.19223978524428</v>
      </c>
      <c r="L39" s="106">
        <v>6.373806554636996E-2</v>
      </c>
      <c r="M39" s="106"/>
      <c r="N39" s="106">
        <v>2.0838804301436475E-2</v>
      </c>
      <c r="P39" s="62"/>
      <c r="Q39" s="62"/>
      <c r="R39" s="62"/>
    </row>
    <row r="40" spans="1:18" x14ac:dyDescent="0.2">
      <c r="A40" s="63" t="s">
        <v>36</v>
      </c>
      <c r="B40" s="64">
        <v>2240756.38</v>
      </c>
      <c r="C40" s="65">
        <v>2267902.3299999996</v>
      </c>
      <c r="D40" s="64">
        <v>2.1283012011344575</v>
      </c>
      <c r="E40" s="65">
        <v>2.1527802531808979</v>
      </c>
      <c r="F40" s="4">
        <v>1.1501685961269104E-2</v>
      </c>
      <c r="G40" s="4"/>
      <c r="H40" s="66">
        <v>73960</v>
      </c>
      <c r="I40" s="67">
        <v>74967</v>
      </c>
      <c r="J40" s="68">
        <v>70.248224323210223</v>
      </c>
      <c r="K40" s="67">
        <v>71.161564193204214</v>
      </c>
      <c r="L40" s="9">
        <v>1.3001607923806446E-2</v>
      </c>
      <c r="M40" s="9"/>
      <c r="N40" s="9">
        <v>-1.4806708605443752E-3</v>
      </c>
      <c r="P40" s="62"/>
      <c r="Q40" s="62"/>
      <c r="R40" s="62"/>
    </row>
    <row r="41" spans="1:18" x14ac:dyDescent="0.2">
      <c r="A41" s="63" t="s">
        <v>37</v>
      </c>
      <c r="B41" s="64">
        <v>2043006.4699999997</v>
      </c>
      <c r="C41" s="65">
        <v>2012996.28</v>
      </c>
      <c r="D41" s="64">
        <v>1.9404756192310686</v>
      </c>
      <c r="E41" s="65">
        <v>1.9108136113209984</v>
      </c>
      <c r="F41" s="4">
        <v>-1.5285947226600038E-2</v>
      </c>
      <c r="G41" s="4"/>
      <c r="H41" s="66">
        <v>19634</v>
      </c>
      <c r="I41" s="67">
        <v>21338</v>
      </c>
      <c r="J41" s="68">
        <v>18.64864300110748</v>
      </c>
      <c r="K41" s="67">
        <v>20.254851558080109</v>
      </c>
      <c r="L41" s="9">
        <v>8.6130050153099047E-2</v>
      </c>
      <c r="M41" s="9"/>
      <c r="N41" s="9">
        <v>-9.3373714653603113E-2</v>
      </c>
      <c r="P41" s="62"/>
      <c r="Q41" s="62"/>
      <c r="R41" s="62"/>
    </row>
    <row r="42" spans="1:18" x14ac:dyDescent="0.2">
      <c r="A42" s="63" t="s">
        <v>38</v>
      </c>
      <c r="B42" s="64">
        <v>3326850.4999999995</v>
      </c>
      <c r="C42" s="65">
        <v>3382137.88</v>
      </c>
      <c r="D42" s="64">
        <v>3.1598883209002708</v>
      </c>
      <c r="E42" s="65">
        <v>3.2104555585509305</v>
      </c>
      <c r="F42" s="4">
        <v>1.6002855960508322E-2</v>
      </c>
      <c r="G42" s="4"/>
      <c r="H42" s="66">
        <v>54352</v>
      </c>
      <c r="I42" s="67">
        <v>56050</v>
      </c>
      <c r="J42" s="68">
        <v>51.624276479382388</v>
      </c>
      <c r="K42" s="67">
        <v>53.204819094122698</v>
      </c>
      <c r="L42" s="9">
        <v>3.0616266658411107E-2</v>
      </c>
      <c r="M42" s="9"/>
      <c r="N42" s="9">
        <v>-1.4179293662115566E-2</v>
      </c>
      <c r="P42" s="62"/>
      <c r="Q42" s="62"/>
      <c r="R42" s="62"/>
    </row>
    <row r="43" spans="1:18" x14ac:dyDescent="0.2">
      <c r="A43" s="63" t="s">
        <v>39</v>
      </c>
      <c r="B43" s="64">
        <v>75727.56</v>
      </c>
      <c r="C43" s="65">
        <v>86397.260000000009</v>
      </c>
      <c r="D43" s="64">
        <v>7.1927077100180647E-2</v>
      </c>
      <c r="E43" s="65">
        <v>8.2011607288633062E-2</v>
      </c>
      <c r="F43" s="4">
        <v>0.14020492135954021</v>
      </c>
      <c r="G43" s="4"/>
      <c r="H43" s="66">
        <v>377</v>
      </c>
      <c r="I43" s="67">
        <v>319</v>
      </c>
      <c r="J43" s="68">
        <v>0.3580797805550332</v>
      </c>
      <c r="K43" s="67">
        <v>0.30280708815388296</v>
      </c>
      <c r="L43" s="9">
        <v>-0.15435859661072204</v>
      </c>
      <c r="M43" s="9"/>
      <c r="N43" s="9">
        <v>0.34833147571733125</v>
      </c>
      <c r="P43" s="62"/>
      <c r="Q43" s="62"/>
      <c r="R43" s="62"/>
    </row>
    <row r="44" spans="1:18" x14ac:dyDescent="0.2">
      <c r="A44" s="63" t="s">
        <v>40</v>
      </c>
      <c r="B44" s="64">
        <v>516858.1</v>
      </c>
      <c r="C44" s="65">
        <v>528703.37</v>
      </c>
      <c r="D44" s="64">
        <v>0.49091892579865087</v>
      </c>
      <c r="E44" s="65">
        <v>0.50186560491173982</v>
      </c>
      <c r="F44" s="4">
        <v>2.2298344060132536E-2</v>
      </c>
      <c r="G44" s="4"/>
      <c r="H44" s="66">
        <v>6004</v>
      </c>
      <c r="I44" s="67">
        <v>6111</v>
      </c>
      <c r="J44" s="68">
        <v>5.7026817041178228</v>
      </c>
      <c r="K44" s="67">
        <v>5.8007966009667049</v>
      </c>
      <c r="L44" s="9">
        <v>1.7205045264587548E-2</v>
      </c>
      <c r="M44" s="9"/>
      <c r="N44" s="9">
        <v>5.0071505437925268E-3</v>
      </c>
      <c r="P44" s="62"/>
      <c r="Q44" s="62"/>
      <c r="R44" s="62"/>
    </row>
    <row r="45" spans="1:18" x14ac:dyDescent="0.2">
      <c r="A45" s="63" t="s">
        <v>41</v>
      </c>
      <c r="B45" s="64">
        <v>3140602.8899999997</v>
      </c>
      <c r="C45" s="65">
        <v>3176079.1</v>
      </c>
      <c r="D45" s="64">
        <v>2.9829877815960288</v>
      </c>
      <c r="E45" s="65">
        <v>3.0148566270138097</v>
      </c>
      <c r="F45" s="4">
        <v>1.0683531999158724E-2</v>
      </c>
      <c r="G45" s="4"/>
      <c r="H45" s="66">
        <v>115382</v>
      </c>
      <c r="I45" s="67">
        <v>124926</v>
      </c>
      <c r="J45" s="68">
        <v>109.59140912467065</v>
      </c>
      <c r="K45" s="67">
        <v>118.58457145677738</v>
      </c>
      <c r="L45" s="9">
        <v>8.2060833088441809E-2</v>
      </c>
      <c r="M45" s="9"/>
      <c r="N45" s="9">
        <v>-6.5964222072022016E-2</v>
      </c>
      <c r="P45" s="62"/>
      <c r="Q45" s="62"/>
      <c r="R45" s="62"/>
    </row>
    <row r="46" spans="1:18" x14ac:dyDescent="0.2">
      <c r="A46" s="63" t="s">
        <v>42</v>
      </c>
      <c r="B46" s="64">
        <v>8627550.4999999981</v>
      </c>
      <c r="C46" s="65">
        <v>10501417.08</v>
      </c>
      <c r="D46" s="64">
        <v>8.1945660206033573</v>
      </c>
      <c r="E46" s="65">
        <v>9.9683496159380951</v>
      </c>
      <c r="F46" s="4">
        <v>0.21645851542045857</v>
      </c>
      <c r="G46" s="4"/>
      <c r="H46" s="66">
        <v>124604</v>
      </c>
      <c r="I46" s="67">
        <v>150291</v>
      </c>
      <c r="J46" s="68">
        <v>118.35059144901685</v>
      </c>
      <c r="K46" s="67">
        <v>142.66200653835492</v>
      </c>
      <c r="L46" s="9">
        <v>0.20541861930458505</v>
      </c>
      <c r="M46" s="9"/>
      <c r="N46" s="9">
        <v>9.1585578147470592E-3</v>
      </c>
      <c r="P46" s="62"/>
      <c r="Q46" s="62"/>
      <c r="R46" s="62"/>
    </row>
    <row r="47" spans="1:18" x14ac:dyDescent="0.2">
      <c r="A47" s="63" t="s">
        <v>43</v>
      </c>
      <c r="B47" s="64">
        <v>4818655.08</v>
      </c>
      <c r="C47" s="65">
        <v>4858685.4499999993</v>
      </c>
      <c r="D47" s="64">
        <v>4.5768248106546308</v>
      </c>
      <c r="E47" s="65">
        <v>4.6120513898750417</v>
      </c>
      <c r="F47" s="4">
        <v>7.6967287754614588E-3</v>
      </c>
      <c r="G47" s="4"/>
      <c r="H47" s="66">
        <v>190456</v>
      </c>
      <c r="I47" s="67">
        <v>188123</v>
      </c>
      <c r="J47" s="68">
        <v>180.89772595594002</v>
      </c>
      <c r="K47" s="67">
        <v>178.57359825947626</v>
      </c>
      <c r="L47" s="9">
        <v>-1.2847744128247518E-2</v>
      </c>
      <c r="M47" s="9"/>
      <c r="N47" s="9">
        <v>2.0811858334423006E-2</v>
      </c>
      <c r="P47" s="62"/>
      <c r="Q47" s="62"/>
      <c r="R47" s="62"/>
    </row>
    <row r="48" spans="1:18" x14ac:dyDescent="0.2">
      <c r="A48" s="63" t="s">
        <v>44</v>
      </c>
      <c r="B48" s="64">
        <v>5087740.46</v>
      </c>
      <c r="C48" s="65">
        <v>5667151.3300000001</v>
      </c>
      <c r="D48" s="64">
        <v>4.8324058022221843</v>
      </c>
      <c r="E48" s="65">
        <v>5.3794783459708624</v>
      </c>
      <c r="F48" s="4">
        <v>0.11320914801838589</v>
      </c>
      <c r="G48" s="4"/>
      <c r="H48" s="66">
        <v>83170</v>
      </c>
      <c r="I48" s="67">
        <v>83028</v>
      </c>
      <c r="J48" s="68">
        <v>78.996008882658103</v>
      </c>
      <c r="K48" s="67">
        <v>78.813375909845121</v>
      </c>
      <c r="L48" s="9">
        <v>-2.3119265820665813E-3</v>
      </c>
      <c r="M48" s="9"/>
      <c r="N48" s="9">
        <v>0.11578876973510788</v>
      </c>
      <c r="P48" s="62"/>
      <c r="Q48" s="62"/>
      <c r="R48" s="62"/>
    </row>
    <row r="49" spans="1:18" x14ac:dyDescent="0.2">
      <c r="A49" s="63" t="s">
        <v>45</v>
      </c>
      <c r="B49" s="64">
        <v>6963689.4199999999</v>
      </c>
      <c r="C49" s="65">
        <v>8020896.1599999992</v>
      </c>
      <c r="D49" s="64">
        <v>6.6142079028302545</v>
      </c>
      <c r="E49" s="65">
        <v>7.6137436068785611</v>
      </c>
      <c r="F49" s="107">
        <v>0.15111948682783316</v>
      </c>
      <c r="G49" s="4"/>
      <c r="H49" s="66">
        <v>6149</v>
      </c>
      <c r="I49" s="67">
        <v>6586</v>
      </c>
      <c r="J49" s="108">
        <v>5.8404046966389895</v>
      </c>
      <c r="K49" s="108">
        <v>6.2516848983745232</v>
      </c>
      <c r="L49" s="109">
        <v>7.0419812170244844E-2</v>
      </c>
      <c r="M49" s="9"/>
      <c r="N49" s="9">
        <v>7.5390677321239163E-2</v>
      </c>
      <c r="P49" s="62"/>
      <c r="Q49" s="62"/>
      <c r="R49" s="62"/>
    </row>
    <row r="50" spans="1:18" x14ac:dyDescent="0.2">
      <c r="A50" s="63" t="s">
        <v>46</v>
      </c>
      <c r="B50" s="64">
        <v>2457709.5100000002</v>
      </c>
      <c r="C50" s="65">
        <v>2785059.8000000003</v>
      </c>
      <c r="D50" s="64">
        <v>2.3343662652753796</v>
      </c>
      <c r="E50" s="65">
        <v>2.6436860450546575</v>
      </c>
      <c r="F50" s="107">
        <v>0.13250696104571591</v>
      </c>
      <c r="G50" s="4"/>
      <c r="H50" s="66">
        <v>44943</v>
      </c>
      <c r="I50" s="67">
        <v>53558</v>
      </c>
      <c r="J50" s="108">
        <v>42.687478985370966</v>
      </c>
      <c r="K50" s="108">
        <v>50.839316700143151</v>
      </c>
      <c r="L50" s="109">
        <v>0.19096554560099066</v>
      </c>
      <c r="M50" s="9"/>
      <c r="N50" s="9">
        <v>-4.90850342154735E-2</v>
      </c>
      <c r="P50" s="62"/>
      <c r="Q50" s="62"/>
      <c r="R50" s="62"/>
    </row>
    <row r="51" spans="1:18" x14ac:dyDescent="0.2">
      <c r="A51" s="63" t="s">
        <v>47</v>
      </c>
      <c r="B51" s="64">
        <v>2757577.4599999995</v>
      </c>
      <c r="C51" s="65">
        <v>2409860.1100000003</v>
      </c>
      <c r="D51" s="64">
        <v>2.6191849648283965</v>
      </c>
      <c r="E51" s="65">
        <v>2.2875320462924646</v>
      </c>
      <c r="F51" s="107">
        <v>-0.12662447402131483</v>
      </c>
      <c r="G51" s="4"/>
      <c r="H51" s="66">
        <v>3679</v>
      </c>
      <c r="I51" s="67">
        <v>3943</v>
      </c>
      <c r="J51" s="108">
        <v>3.4943647550715302</v>
      </c>
      <c r="K51" s="108">
        <v>3.7428474877453306</v>
      </c>
      <c r="L51" s="109">
        <v>7.1109557842570892E-2</v>
      </c>
      <c r="M51" s="9"/>
      <c r="N51" s="9">
        <v>-0.18460672899060082</v>
      </c>
      <c r="O51" s="3"/>
      <c r="P51" s="62"/>
      <c r="Q51" s="62"/>
      <c r="R51" s="62"/>
    </row>
    <row r="52" spans="1:18" s="6" customFormat="1" x14ac:dyDescent="0.2">
      <c r="A52" s="93" t="s">
        <v>64</v>
      </c>
      <c r="B52" s="101">
        <v>10020456.729999999</v>
      </c>
      <c r="C52" s="102">
        <v>10293090.710000003</v>
      </c>
      <c r="D52" s="101">
        <v>9.5175674985135394</v>
      </c>
      <c r="E52" s="102">
        <v>9.7705982006234624</v>
      </c>
      <c r="F52" s="110">
        <v>2.6585648291902464E-2</v>
      </c>
      <c r="G52" s="5"/>
      <c r="H52" s="103">
        <v>41893</v>
      </c>
      <c r="I52" s="104">
        <v>42432</v>
      </c>
      <c r="J52" s="7">
        <v>39.790547073718848</v>
      </c>
      <c r="K52" s="7">
        <v>40.278088917070725</v>
      </c>
      <c r="L52" s="111">
        <v>1.2252705207812964E-2</v>
      </c>
      <c r="M52" s="106"/>
      <c r="N52" s="106">
        <v>1.4159451498968245E-2</v>
      </c>
      <c r="P52" s="62"/>
      <c r="Q52" s="62"/>
      <c r="R52" s="62"/>
    </row>
    <row r="53" spans="1:18" x14ac:dyDescent="0.2">
      <c r="A53" s="63" t="s">
        <v>24</v>
      </c>
      <c r="B53" s="64">
        <v>3629660.83</v>
      </c>
      <c r="C53" s="65">
        <v>3601679.42</v>
      </c>
      <c r="D53" s="64">
        <v>3.4475017334100784</v>
      </c>
      <c r="E53" s="65">
        <v>3.4188528452475424</v>
      </c>
      <c r="F53" s="107">
        <v>-8.3100431494774751E-3</v>
      </c>
      <c r="G53" s="4"/>
      <c r="H53" s="66">
        <v>13855</v>
      </c>
      <c r="I53" s="67">
        <v>13742</v>
      </c>
      <c r="J53" s="108">
        <v>13.15966938883285</v>
      </c>
      <c r="K53" s="108">
        <v>13.044435753638432</v>
      </c>
      <c r="L53" s="109">
        <v>-8.756575244375342E-3</v>
      </c>
      <c r="M53" s="9"/>
      <c r="N53" s="9">
        <v>4.5047672826470375E-4</v>
      </c>
      <c r="P53" s="62"/>
      <c r="Q53" s="62"/>
      <c r="R53" s="62"/>
    </row>
    <row r="54" spans="1:18" x14ac:dyDescent="0.2">
      <c r="A54" s="63" t="s">
        <v>29</v>
      </c>
      <c r="B54" s="64">
        <v>6390795.8999999994</v>
      </c>
      <c r="C54" s="65">
        <v>6691411.290000001</v>
      </c>
      <c r="D54" s="64">
        <v>6.0700657651034629</v>
      </c>
      <c r="E54" s="65">
        <v>6.3517453553759182</v>
      </c>
      <c r="F54" s="107">
        <v>4.6404701558889094E-2</v>
      </c>
      <c r="G54" s="4"/>
      <c r="H54" s="66">
        <v>28038</v>
      </c>
      <c r="I54" s="67">
        <v>28690</v>
      </c>
      <c r="J54" s="108">
        <v>26.630877684885991</v>
      </c>
      <c r="K54" s="108">
        <v>27.233653163432294</v>
      </c>
      <c r="L54" s="109">
        <v>2.2634457852975576E-2</v>
      </c>
      <c r="M54" s="9"/>
      <c r="N54" s="9">
        <v>2.3244125526357795E-2</v>
      </c>
      <c r="O54" s="3"/>
      <c r="P54" s="62"/>
      <c r="Q54" s="62"/>
      <c r="R54" s="62"/>
    </row>
    <row r="55" spans="1:18" s="6" customFormat="1" x14ac:dyDescent="0.2">
      <c r="A55" s="93" t="s">
        <v>65</v>
      </c>
      <c r="B55" s="101">
        <v>47425620.649999999</v>
      </c>
      <c r="C55" s="102">
        <v>47379307.580000006</v>
      </c>
      <c r="D55" s="101">
        <v>45.045506193735406</v>
      </c>
      <c r="E55" s="102">
        <v>44.974263846542307</v>
      </c>
      <c r="F55" s="110">
        <v>-1.5815639164247219E-3</v>
      </c>
      <c r="G55" s="5"/>
      <c r="H55" s="103">
        <v>467140</v>
      </c>
      <c r="I55" s="104">
        <v>459147</v>
      </c>
      <c r="J55" s="7">
        <v>443.69599121612254</v>
      </c>
      <c r="K55" s="7">
        <v>435.84001913664861</v>
      </c>
      <c r="L55" s="111">
        <v>-1.7705754018515152E-2</v>
      </c>
      <c r="M55" s="106"/>
      <c r="N55" s="106">
        <v>1.6414826991050457E-2</v>
      </c>
      <c r="P55" s="62"/>
      <c r="Q55" s="62"/>
      <c r="R55" s="62"/>
    </row>
    <row r="56" spans="1:18" x14ac:dyDescent="0.2">
      <c r="A56" s="63" t="s">
        <v>23</v>
      </c>
      <c r="B56" s="64">
        <v>131036.61999999998</v>
      </c>
      <c r="C56" s="65">
        <v>124917.93000000001</v>
      </c>
      <c r="D56" s="64">
        <v>0.12446038231902722</v>
      </c>
      <c r="E56" s="65">
        <v>0.11857691110191405</v>
      </c>
      <c r="F56" s="107">
        <v>-4.7271839500156454E-2</v>
      </c>
      <c r="G56" s="4"/>
      <c r="H56" s="66">
        <v>582</v>
      </c>
      <c r="I56" s="67">
        <v>488</v>
      </c>
      <c r="J56" s="108">
        <v>0.5527915975677169</v>
      </c>
      <c r="K56" s="108">
        <v>0.46322839817898082</v>
      </c>
      <c r="L56" s="109">
        <v>-0.16201982769422363</v>
      </c>
      <c r="M56" s="9"/>
      <c r="N56" s="9">
        <v>0.13693401346039957</v>
      </c>
      <c r="P56" s="62"/>
      <c r="Q56" s="62"/>
      <c r="R56" s="62"/>
    </row>
    <row r="57" spans="1:18" x14ac:dyDescent="0.2">
      <c r="A57" s="63" t="s">
        <v>25</v>
      </c>
      <c r="B57" s="64">
        <v>19087948.469999995</v>
      </c>
      <c r="C57" s="65">
        <v>18977553.640000001</v>
      </c>
      <c r="D57" s="64">
        <v>18.129995754332569</v>
      </c>
      <c r="E57" s="65">
        <v>18.014224946747721</v>
      </c>
      <c r="F57" s="107">
        <v>-6.3855948536105656E-3</v>
      </c>
      <c r="G57" s="4"/>
      <c r="H57" s="66">
        <v>244611</v>
      </c>
      <c r="I57" s="67">
        <v>243202</v>
      </c>
      <c r="J57" s="108">
        <v>232.33488912824197</v>
      </c>
      <c r="K57" s="108">
        <v>230.85670674984527</v>
      </c>
      <c r="L57" s="109">
        <v>-6.3622918793775352E-3</v>
      </c>
      <c r="M57" s="9"/>
      <c r="N57" s="9">
        <v>-2.3452183872008092E-5</v>
      </c>
      <c r="P57" s="62"/>
      <c r="Q57" s="62"/>
      <c r="R57" s="62"/>
    </row>
    <row r="58" spans="1:18" x14ac:dyDescent="0.2">
      <c r="A58" s="63" t="s">
        <v>26</v>
      </c>
      <c r="B58" s="64">
        <v>1077779.7200000002</v>
      </c>
      <c r="C58" s="65">
        <v>1063176.92</v>
      </c>
      <c r="D58" s="64">
        <v>1.0236899883932762</v>
      </c>
      <c r="E58" s="65">
        <v>1.0092084869517672</v>
      </c>
      <c r="F58" s="107">
        <v>-1.4146374005511442E-2</v>
      </c>
      <c r="G58" s="4"/>
      <c r="H58" s="66">
        <v>34911</v>
      </c>
      <c r="I58" s="67">
        <v>32004</v>
      </c>
      <c r="J58" s="108">
        <v>33.158947530389291</v>
      </c>
      <c r="K58" s="108">
        <v>30.379429621557588</v>
      </c>
      <c r="L58" s="109">
        <v>-8.3824069092794606E-2</v>
      </c>
      <c r="M58" s="9"/>
      <c r="N58" s="9">
        <v>7.6052745697311241E-2</v>
      </c>
      <c r="P58" s="62"/>
      <c r="Q58" s="62"/>
      <c r="R58" s="62"/>
    </row>
    <row r="59" spans="1:18" x14ac:dyDescent="0.2">
      <c r="A59" s="63" t="s">
        <v>27</v>
      </c>
      <c r="B59" s="64">
        <v>1636111.5200000003</v>
      </c>
      <c r="C59" s="65">
        <v>1655190.16</v>
      </c>
      <c r="D59" s="64">
        <v>1.5540012043638245</v>
      </c>
      <c r="E59" s="65">
        <v>1.5711702592180552</v>
      </c>
      <c r="F59" s="107">
        <v>1.1048289284472768E-2</v>
      </c>
      <c r="G59" s="4"/>
      <c r="H59" s="66">
        <v>3949</v>
      </c>
      <c r="I59" s="67">
        <v>3666</v>
      </c>
      <c r="J59" s="108">
        <v>3.7508144652833577</v>
      </c>
      <c r="K59" s="108">
        <v>3.4799084174675077</v>
      </c>
      <c r="L59" s="109">
        <v>-7.2225925948428471E-2</v>
      </c>
      <c r="M59" s="9"/>
      <c r="N59" s="9">
        <v>8.975699748673116E-2</v>
      </c>
      <c r="P59" s="62"/>
      <c r="Q59" s="62"/>
      <c r="R59" s="62"/>
    </row>
    <row r="60" spans="1:18" x14ac:dyDescent="0.2">
      <c r="A60" s="63" t="s">
        <v>28</v>
      </c>
      <c r="B60" s="64">
        <v>1905433.4299999997</v>
      </c>
      <c r="C60" s="65">
        <v>1903573.4</v>
      </c>
      <c r="D60" s="64">
        <v>1.8098068553756606</v>
      </c>
      <c r="E60" s="65">
        <v>1.8069451985617138</v>
      </c>
      <c r="F60" s="107">
        <v>-1.5811945929185001E-3</v>
      </c>
      <c r="G60" s="4"/>
      <c r="H60" s="66">
        <v>8931</v>
      </c>
      <c r="I60" s="67">
        <v>8933</v>
      </c>
      <c r="J60" s="108">
        <v>8.4827865255623376</v>
      </c>
      <c r="K60" s="108">
        <v>8.4795477068295817</v>
      </c>
      <c r="L60" s="109">
        <v>-3.8181070842646658E-4</v>
      </c>
      <c r="M60" s="9"/>
      <c r="N60" s="9">
        <v>-1.1998419970149499E-3</v>
      </c>
      <c r="P60" s="62"/>
      <c r="Q60" s="62"/>
      <c r="R60" s="62"/>
    </row>
    <row r="61" spans="1:18" x14ac:dyDescent="0.2">
      <c r="A61" s="63" t="s">
        <v>30</v>
      </c>
      <c r="B61" s="64">
        <v>9224106.7400000002</v>
      </c>
      <c r="C61" s="65">
        <v>9346013.6500000004</v>
      </c>
      <c r="D61" s="64">
        <v>8.7611833349480168</v>
      </c>
      <c r="E61" s="65">
        <v>8.8715961730499799</v>
      </c>
      <c r="F61" s="107">
        <v>1.2602502867567145E-2</v>
      </c>
      <c r="G61" s="4"/>
      <c r="H61" s="66">
        <v>103602</v>
      </c>
      <c r="I61" s="67">
        <v>102534</v>
      </c>
      <c r="J61" s="108">
        <v>98.402603249502775</v>
      </c>
      <c r="K61" s="108">
        <v>97.329222497712337</v>
      </c>
      <c r="L61" s="109">
        <v>-1.0908052392362477E-2</v>
      </c>
      <c r="M61" s="9"/>
      <c r="N61" s="9">
        <v>2.3769837897068768E-2</v>
      </c>
      <c r="P61" s="62"/>
      <c r="Q61" s="62"/>
      <c r="R61" s="62"/>
    </row>
    <row r="62" spans="1:18" x14ac:dyDescent="0.2">
      <c r="A62" s="63" t="s">
        <v>31</v>
      </c>
      <c r="B62" s="64">
        <v>3369761.95</v>
      </c>
      <c r="C62" s="65">
        <v>3398209.6399999997</v>
      </c>
      <c r="D62" s="64">
        <v>3.200646205779047</v>
      </c>
      <c r="E62" s="65">
        <v>3.225711492240924</v>
      </c>
      <c r="F62" s="107">
        <v>7.8313205678963715E-3</v>
      </c>
      <c r="G62" s="4"/>
      <c r="H62" s="66">
        <v>42490</v>
      </c>
      <c r="I62" s="67">
        <v>40528</v>
      </c>
      <c r="J62" s="108">
        <v>40.357585877409441</v>
      </c>
      <c r="K62" s="108">
        <v>38.470738773356018</v>
      </c>
      <c r="L62" s="109">
        <v>-4.6753220318601962E-2</v>
      </c>
      <c r="M62" s="9"/>
      <c r="N62" s="9">
        <v>5.7261710241226282E-2</v>
      </c>
      <c r="P62" s="62"/>
      <c r="Q62" s="62"/>
      <c r="R62" s="62"/>
    </row>
    <row r="63" spans="1:18" x14ac:dyDescent="0.2">
      <c r="A63" s="63" t="s">
        <v>32</v>
      </c>
      <c r="B63" s="64">
        <v>10993442.199999999</v>
      </c>
      <c r="C63" s="65">
        <v>10910672.24</v>
      </c>
      <c r="D63" s="64">
        <v>10.441722468223981</v>
      </c>
      <c r="E63" s="65">
        <v>10.356830378670232</v>
      </c>
      <c r="F63" s="107">
        <v>-8.1300848410873483E-3</v>
      </c>
      <c r="G63" s="4"/>
      <c r="H63" s="66">
        <v>28064</v>
      </c>
      <c r="I63" s="67">
        <v>27792</v>
      </c>
      <c r="J63" s="108">
        <v>26.65557284216565</v>
      </c>
      <c r="K63" s="108">
        <v>26.381236971701302</v>
      </c>
      <c r="L63" s="109">
        <v>-1.0291876752706042E-2</v>
      </c>
      <c r="M63" s="9"/>
      <c r="N63" s="9">
        <v>2.1842721716032187E-3</v>
      </c>
      <c r="O63" s="3"/>
      <c r="P63" s="62"/>
      <c r="Q63" s="62"/>
      <c r="R63" s="62"/>
    </row>
    <row r="64" spans="1:18" s="6" customFormat="1" x14ac:dyDescent="0.2">
      <c r="A64" s="93" t="s">
        <v>67</v>
      </c>
      <c r="B64" s="101">
        <v>29153284.080000002</v>
      </c>
      <c r="C64" s="102">
        <v>29904301.130000003</v>
      </c>
      <c r="D64" s="101">
        <v>27.690189829774383</v>
      </c>
      <c r="E64" s="102">
        <v>28.386314571950383</v>
      </c>
      <c r="F64" s="110">
        <v>2.5139760559802271E-2</v>
      </c>
      <c r="G64" s="5"/>
      <c r="H64" s="103">
        <v>180884</v>
      </c>
      <c r="I64" s="104">
        <v>167424</v>
      </c>
      <c r="J64" s="7">
        <v>171.80610882206</v>
      </c>
      <c r="K64" s="7">
        <v>158.92531011622478</v>
      </c>
      <c r="L64" s="111">
        <v>-7.4972879568420359E-2</v>
      </c>
      <c r="M64" s="106"/>
      <c r="N64" s="106">
        <v>0.10822670807912549</v>
      </c>
      <c r="P64" s="62"/>
      <c r="Q64" s="62"/>
      <c r="R64" s="62"/>
    </row>
    <row r="65" spans="1:18" x14ac:dyDescent="0.2">
      <c r="A65" s="63" t="s">
        <v>48</v>
      </c>
      <c r="B65" s="64">
        <v>4283033.28</v>
      </c>
      <c r="C65" s="65">
        <v>4129767.8299999996</v>
      </c>
      <c r="D65" s="64">
        <v>4.0680838647541222</v>
      </c>
      <c r="E65" s="65">
        <v>3.9201347064384948</v>
      </c>
      <c r="F65" s="107">
        <v>-3.6368266543730488E-2</v>
      </c>
      <c r="G65" s="4"/>
      <c r="H65" s="66">
        <v>14612</v>
      </c>
      <c r="I65" s="67">
        <v>15190</v>
      </c>
      <c r="J65" s="108">
        <v>13.878678391167492</v>
      </c>
      <c r="K65" s="108">
        <v>14.418933131841637</v>
      </c>
      <c r="L65" s="109">
        <v>3.8926958709408988E-2</v>
      </c>
      <c r="M65" s="9"/>
      <c r="N65" s="9">
        <v>-7.2474031616884593E-2</v>
      </c>
      <c r="P65" s="62"/>
      <c r="Q65" s="62"/>
      <c r="R65" s="62"/>
    </row>
    <row r="66" spans="1:18" x14ac:dyDescent="0.2">
      <c r="A66" s="63" t="s">
        <v>49</v>
      </c>
      <c r="B66" s="64">
        <v>4445876.84</v>
      </c>
      <c r="C66" s="65">
        <v>4412861.3299999991</v>
      </c>
      <c r="D66" s="64">
        <v>4.2227549157610191</v>
      </c>
      <c r="E66" s="65">
        <v>4.1888579616431691</v>
      </c>
      <c r="F66" s="107">
        <v>-8.0272132278700337E-3</v>
      </c>
      <c r="G66" s="4"/>
      <c r="H66" s="66">
        <v>9710</v>
      </c>
      <c r="I66" s="67">
        <v>9405</v>
      </c>
      <c r="J66" s="108">
        <v>9.2226914302105349</v>
      </c>
      <c r="K66" s="108">
        <v>8.9275882886748263</v>
      </c>
      <c r="L66" s="109">
        <v>-3.1997507860779817E-2</v>
      </c>
      <c r="M66" s="9"/>
      <c r="N66" s="9">
        <v>2.4762637315051794E-2</v>
      </c>
      <c r="P66" s="62"/>
      <c r="Q66" s="62"/>
      <c r="R66" s="62"/>
    </row>
    <row r="67" spans="1:18" x14ac:dyDescent="0.2">
      <c r="A67" s="63" t="s">
        <v>50</v>
      </c>
      <c r="B67" s="64">
        <v>2907052.36</v>
      </c>
      <c r="C67" s="65">
        <v>3230808.4400000004</v>
      </c>
      <c r="D67" s="64">
        <v>2.7611582788615152</v>
      </c>
      <c r="E67" s="65">
        <v>3.0668078247629755</v>
      </c>
      <c r="F67" s="107">
        <v>0.11069613366296638</v>
      </c>
      <c r="G67" s="4"/>
      <c r="H67" s="66">
        <v>45081</v>
      </c>
      <c r="I67" s="67">
        <v>32062</v>
      </c>
      <c r="J67" s="108">
        <v>42.818553281701455</v>
      </c>
      <c r="K67" s="108">
        <v>30.434485455767383</v>
      </c>
      <c r="L67" s="109">
        <v>-0.28922200487391092</v>
      </c>
      <c r="M67" s="9"/>
      <c r="N67" s="9">
        <v>0.56264845180798462</v>
      </c>
      <c r="P67" s="62"/>
      <c r="Q67" s="62"/>
      <c r="R67" s="62"/>
    </row>
    <row r="68" spans="1:18" x14ac:dyDescent="0.2">
      <c r="A68" s="63" t="s">
        <v>51</v>
      </c>
      <c r="B68" s="64">
        <v>3221935.69</v>
      </c>
      <c r="C68" s="65">
        <v>2996849.81</v>
      </c>
      <c r="D68" s="64">
        <v>3.0602387926727568</v>
      </c>
      <c r="E68" s="65">
        <v>2.8447252808796786</v>
      </c>
      <c r="F68" s="107">
        <v>-7.0423756573862906E-2</v>
      </c>
      <c r="G68" s="4"/>
      <c r="H68" s="66">
        <v>6169</v>
      </c>
      <c r="I68" s="67">
        <v>5709</v>
      </c>
      <c r="J68" s="108">
        <v>5.859400971469495</v>
      </c>
      <c r="K68" s="108">
        <v>5.4192027155815605</v>
      </c>
      <c r="L68" s="109">
        <v>-7.5126836007868514E-2</v>
      </c>
      <c r="M68" s="9"/>
      <c r="N68" s="9">
        <v>5.0851074689044484E-3</v>
      </c>
      <c r="P68" s="62"/>
      <c r="Q68" s="62"/>
      <c r="R68" s="62"/>
    </row>
    <row r="69" spans="1:18" x14ac:dyDescent="0.2">
      <c r="A69" s="63" t="s">
        <v>52</v>
      </c>
      <c r="B69" s="64">
        <v>937886.8600000001</v>
      </c>
      <c r="C69" s="65">
        <v>988613.31</v>
      </c>
      <c r="D69" s="64">
        <v>0.89081782762400308</v>
      </c>
      <c r="E69" s="65">
        <v>0.93842983608549224</v>
      </c>
      <c r="F69" s="107">
        <v>5.3447525391897788E-2</v>
      </c>
      <c r="G69" s="4"/>
      <c r="H69" s="66">
        <v>4600</v>
      </c>
      <c r="I69" s="67">
        <v>4615</v>
      </c>
      <c r="J69" s="108">
        <v>4.3691432110163193</v>
      </c>
      <c r="K69" s="108">
        <v>4.3807357737622876</v>
      </c>
      <c r="L69" s="109">
        <v>2.6532805600738563E-3</v>
      </c>
      <c r="M69" s="9"/>
      <c r="N69" s="9">
        <v>5.0659830089470947E-2</v>
      </c>
      <c r="P69" s="62"/>
      <c r="Q69" s="62"/>
      <c r="R69" s="62"/>
    </row>
    <row r="70" spans="1:18" x14ac:dyDescent="0.2">
      <c r="A70" s="63" t="s">
        <v>53</v>
      </c>
      <c r="B70" s="64">
        <v>4385552.5200000005</v>
      </c>
      <c r="C70" s="65">
        <v>5379736.3700000001</v>
      </c>
      <c r="D70" s="64">
        <v>4.165458047676851</v>
      </c>
      <c r="E70" s="65">
        <v>5.1066529944678383</v>
      </c>
      <c r="F70" s="107">
        <v>0.22595232889595618</v>
      </c>
      <c r="G70" s="4"/>
      <c r="H70" s="66">
        <v>10017</v>
      </c>
      <c r="I70" s="67">
        <v>9301</v>
      </c>
      <c r="J70" s="108">
        <v>9.5142842488588002</v>
      </c>
      <c r="K70" s="108">
        <v>8.8288674825055349</v>
      </c>
      <c r="L70" s="109">
        <v>-7.2040812364364437E-2</v>
      </c>
      <c r="M70" s="9"/>
      <c r="N70" s="9">
        <v>0.32112742158368279</v>
      </c>
      <c r="P70" s="62"/>
      <c r="Q70" s="62"/>
      <c r="R70" s="62"/>
    </row>
    <row r="71" spans="1:18" x14ac:dyDescent="0.2">
      <c r="A71" s="63" t="s">
        <v>54</v>
      </c>
      <c r="B71" s="64">
        <v>4509738.9400000004</v>
      </c>
      <c r="C71" s="65">
        <v>4185020.5799999996</v>
      </c>
      <c r="D71" s="64">
        <v>4.2834120159036813</v>
      </c>
      <c r="E71" s="65">
        <v>3.9725827451218629</v>
      </c>
      <c r="F71" s="107">
        <v>-7.2565811933980373E-2</v>
      </c>
      <c r="G71" s="4"/>
      <c r="H71" s="66">
        <v>25952</v>
      </c>
      <c r="I71" s="67">
        <v>24711</v>
      </c>
      <c r="J71" s="108">
        <v>24.649566220064244</v>
      </c>
      <c r="K71" s="108">
        <v>23.456633088936055</v>
      </c>
      <c r="L71" s="109">
        <v>-4.8395704836264652E-2</v>
      </c>
      <c r="M71" s="9"/>
      <c r="N71" s="9">
        <v>-2.539932535041467E-2</v>
      </c>
      <c r="P71" s="62"/>
      <c r="Q71" s="62"/>
      <c r="R71" s="62"/>
    </row>
    <row r="72" spans="1:18" ht="13.5" thickBot="1" x14ac:dyDescent="0.25">
      <c r="A72" s="112" t="s">
        <v>55</v>
      </c>
      <c r="B72" s="113">
        <v>4462207.59</v>
      </c>
      <c r="C72" s="114">
        <v>4580643.4600000009</v>
      </c>
      <c r="D72" s="113">
        <v>4.2382660865204329</v>
      </c>
      <c r="E72" s="114">
        <v>4.3481232225508704</v>
      </c>
      <c r="F72" s="115">
        <v>2.5920301790355316E-2</v>
      </c>
      <c r="G72" s="151"/>
      <c r="H72" s="116">
        <v>64743</v>
      </c>
      <c r="I72" s="117">
        <v>66431</v>
      </c>
      <c r="J72" s="118">
        <v>61.493791067571649</v>
      </c>
      <c r="K72" s="119">
        <v>63.058864179155485</v>
      </c>
      <c r="L72" s="120">
        <v>2.5450912757420951E-2</v>
      </c>
      <c r="M72" s="121"/>
      <c r="N72" s="121">
        <v>4.5773915366864593E-4</v>
      </c>
      <c r="O72" s="3"/>
      <c r="P72" s="62"/>
      <c r="Q72" s="62"/>
      <c r="R72" s="62"/>
    </row>
    <row r="73" spans="1:18" s="6" customFormat="1" x14ac:dyDescent="0.2">
      <c r="A73" s="122" t="s">
        <v>68</v>
      </c>
      <c r="B73" s="17">
        <v>333254701.56999999</v>
      </c>
      <c r="C73" s="17">
        <v>349417533.07999998</v>
      </c>
      <c r="D73" s="17">
        <v>316.52989497909459</v>
      </c>
      <c r="E73" s="17">
        <v>331.68058226290867</v>
      </c>
      <c r="F73" s="5">
        <v>4.7864949011576563E-2</v>
      </c>
      <c r="G73" s="5"/>
      <c r="H73" s="7">
        <v>2877655</v>
      </c>
      <c r="I73" s="7">
        <v>2932777</v>
      </c>
      <c r="J73" s="7">
        <v>2733.2362623689496</v>
      </c>
      <c r="K73" s="7">
        <v>2783.9049014880261</v>
      </c>
      <c r="L73" s="5">
        <v>1.8537965347774632E-2</v>
      </c>
      <c r="M73" s="5"/>
      <c r="N73" s="5">
        <v>2.8793216022918067E-2</v>
      </c>
      <c r="P73" s="62"/>
      <c r="Q73" s="62"/>
      <c r="R73" s="62"/>
    </row>
    <row r="74" spans="1:18" ht="13.5" thickBot="1" x14ac:dyDescent="0.25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P74" s="62"/>
      <c r="Q74" s="62"/>
      <c r="R74" s="62"/>
    </row>
    <row r="75" spans="1:18" ht="25.5" x14ac:dyDescent="0.2">
      <c r="A75" s="291" t="s">
        <v>66</v>
      </c>
      <c r="B75" s="168" t="s">
        <v>171</v>
      </c>
      <c r="C75" s="168" t="s">
        <v>172</v>
      </c>
      <c r="D75" s="168" t="s">
        <v>171</v>
      </c>
      <c r="E75" s="168" t="s">
        <v>172</v>
      </c>
      <c r="F75" s="123" t="s">
        <v>89</v>
      </c>
      <c r="G75" s="168" t="s">
        <v>172</v>
      </c>
      <c r="H75" s="168" t="s">
        <v>171</v>
      </c>
      <c r="I75" s="168" t="s">
        <v>172</v>
      </c>
      <c r="J75" s="168" t="s">
        <v>171</v>
      </c>
      <c r="K75" s="168" t="s">
        <v>172</v>
      </c>
      <c r="L75" s="90" t="s">
        <v>89</v>
      </c>
      <c r="M75" s="168" t="s">
        <v>172</v>
      </c>
      <c r="N75" s="90" t="s">
        <v>89</v>
      </c>
      <c r="P75" s="62"/>
      <c r="Q75" s="62"/>
      <c r="R75" s="62"/>
    </row>
    <row r="76" spans="1:18" ht="40.15" customHeight="1" x14ac:dyDescent="0.2">
      <c r="A76" s="292"/>
      <c r="B76" s="293" t="str">
        <f>+'36f All Plans (Rolling 12)'!B76:C76</f>
        <v>Paid Amount</v>
      </c>
      <c r="C76" s="289"/>
      <c r="D76" s="294" t="str">
        <f>+'36f All Plans (Rolling 12)'!D76:E76</f>
        <v>Paid PMPM</v>
      </c>
      <c r="E76" s="294"/>
      <c r="F76" s="124" t="s">
        <v>97</v>
      </c>
      <c r="G76" s="172" t="s">
        <v>183</v>
      </c>
      <c r="H76" s="288" t="s">
        <v>78</v>
      </c>
      <c r="I76" s="289"/>
      <c r="J76" s="290" t="s">
        <v>82</v>
      </c>
      <c r="K76" s="290"/>
      <c r="L76" s="92" t="s">
        <v>79</v>
      </c>
      <c r="M76" s="172" t="s">
        <v>184</v>
      </c>
      <c r="N76" s="92" t="s">
        <v>80</v>
      </c>
      <c r="P76" s="62"/>
      <c r="Q76" s="62"/>
      <c r="R76" s="62"/>
    </row>
    <row r="77" spans="1:18" x14ac:dyDescent="0.2">
      <c r="A77" s="125" t="s">
        <v>33</v>
      </c>
      <c r="B77" s="126">
        <v>3881906.56</v>
      </c>
      <c r="C77" s="127">
        <v>3915468.4899999993</v>
      </c>
      <c r="D77" s="128">
        <v>3.6870881940051556</v>
      </c>
      <c r="E77" s="129">
        <v>3.716713517915927</v>
      </c>
      <c r="F77" s="130">
        <v>8.0348834505610256E-3</v>
      </c>
      <c r="G77" s="130"/>
      <c r="H77" s="131">
        <v>27274</v>
      </c>
      <c r="I77" s="132">
        <v>27374</v>
      </c>
      <c r="J77" s="133">
        <v>25.905219986360674</v>
      </c>
      <c r="K77" s="134">
        <v>25.984455269982419</v>
      </c>
      <c r="L77" s="135">
        <v>3.0586609055418545E-3</v>
      </c>
      <c r="M77" s="135"/>
      <c r="N77" s="135">
        <v>4.9610483802879912E-3</v>
      </c>
      <c r="P77" s="62"/>
      <c r="Q77" s="62"/>
      <c r="R77" s="62"/>
    </row>
    <row r="78" spans="1:18" x14ac:dyDescent="0.2">
      <c r="A78" s="136" t="s">
        <v>74</v>
      </c>
      <c r="B78" s="137">
        <v>1501389.2799999998</v>
      </c>
      <c r="C78" s="138">
        <v>1507657.1000000003</v>
      </c>
      <c r="D78" s="139">
        <v>1.4260401695227565</v>
      </c>
      <c r="E78" s="140">
        <v>1.4311261955659174</v>
      </c>
      <c r="F78" s="4">
        <v>3.5665377118114794E-3</v>
      </c>
      <c r="G78" s="4"/>
      <c r="H78" s="141">
        <v>23722</v>
      </c>
      <c r="I78" s="142">
        <v>24019</v>
      </c>
      <c r="J78" s="143">
        <v>22.531481576462856</v>
      </c>
      <c r="K78" s="144">
        <v>22.799760032501926</v>
      </c>
      <c r="L78" s="9">
        <v>1.190682712668667E-2</v>
      </c>
      <c r="M78" s="9"/>
      <c r="N78" s="9">
        <v>-8.2421515413206858E-3</v>
      </c>
      <c r="P78" s="62"/>
      <c r="Q78" s="62"/>
      <c r="R78" s="62"/>
    </row>
    <row r="79" spans="1:18" x14ac:dyDescent="0.2">
      <c r="A79" s="136" t="s">
        <v>75</v>
      </c>
      <c r="B79" s="137">
        <v>2172475.2999999998</v>
      </c>
      <c r="C79" s="138">
        <v>2213675.88</v>
      </c>
      <c r="D79" s="139">
        <v>2.06344689306427</v>
      </c>
      <c r="E79" s="140">
        <v>2.1013064179914873</v>
      </c>
      <c r="F79" s="4">
        <v>1.8347709870543349E-2</v>
      </c>
      <c r="G79" s="4"/>
      <c r="H79" s="141">
        <v>2938</v>
      </c>
      <c r="I79" s="142">
        <v>2719</v>
      </c>
      <c r="J79" s="143">
        <v>2.7905527726012926</v>
      </c>
      <c r="K79" s="144">
        <v>2.5809795382144447</v>
      </c>
      <c r="L79" s="9">
        <v>-7.5100975134574588E-2</v>
      </c>
      <c r="M79" s="9"/>
      <c r="N79" s="9">
        <v>0.10103663480315039</v>
      </c>
      <c r="P79" s="62"/>
      <c r="Q79" s="62"/>
      <c r="R79" s="62"/>
    </row>
    <row r="80" spans="1:18" x14ac:dyDescent="0.2">
      <c r="A80" s="136" t="s">
        <v>76</v>
      </c>
      <c r="B80" s="137">
        <v>102295.36</v>
      </c>
      <c r="C80" s="138">
        <v>116683.75</v>
      </c>
      <c r="D80" s="139">
        <v>9.7161538622276167E-2</v>
      </c>
      <c r="E80" s="140">
        <v>0.11076071025823085</v>
      </c>
      <c r="F80" s="4">
        <v>0.13996455623065662</v>
      </c>
      <c r="G80" s="4"/>
      <c r="H80" s="141">
        <v>136</v>
      </c>
      <c r="I80" s="142">
        <v>150</v>
      </c>
      <c r="J80" s="143">
        <v>0.12917466884743903</v>
      </c>
      <c r="K80" s="144">
        <v>0.14238577812878508</v>
      </c>
      <c r="L80" s="9">
        <v>0.1022732196584839</v>
      </c>
      <c r="M80" s="9"/>
      <c r="N80" s="9">
        <v>3.4194186976483465E-2</v>
      </c>
      <c r="P80" s="62"/>
      <c r="Q80" s="62"/>
      <c r="R80" s="62"/>
    </row>
    <row r="81" spans="1:18" x14ac:dyDescent="0.2">
      <c r="A81" s="136" t="s">
        <v>77</v>
      </c>
      <c r="B81" s="137">
        <v>57782.28</v>
      </c>
      <c r="C81" s="138">
        <v>13018.380000000001</v>
      </c>
      <c r="D81" s="139">
        <v>5.4882403560661756E-2</v>
      </c>
      <c r="E81" s="140">
        <v>1.2357547775174756E-2</v>
      </c>
      <c r="F81" s="4">
        <v>-0.77483588594082065</v>
      </c>
      <c r="G81" s="4"/>
      <c r="H81" s="141">
        <v>198</v>
      </c>
      <c r="I81" s="142">
        <v>95</v>
      </c>
      <c r="J81" s="143">
        <v>0.1880631208220068</v>
      </c>
      <c r="K81" s="144">
        <v>9.0177659481563893E-2</v>
      </c>
      <c r="L81" s="9">
        <v>-0.52049259266034964</v>
      </c>
      <c r="M81" s="9"/>
      <c r="N81" s="9">
        <v>-0.53042620278087083</v>
      </c>
      <c r="P81" s="62"/>
      <c r="Q81" s="62"/>
      <c r="R81" s="62"/>
    </row>
    <row r="82" spans="1:18" x14ac:dyDescent="0.2">
      <c r="A82" s="136" t="s">
        <v>81</v>
      </c>
      <c r="B82" s="137">
        <v>47964.340000000004</v>
      </c>
      <c r="C82" s="138">
        <v>64433.38</v>
      </c>
      <c r="D82" s="139">
        <v>4.5557189235190983E-2</v>
      </c>
      <c r="E82" s="140">
        <v>6.1162646325117989E-2</v>
      </c>
      <c r="F82" s="4">
        <v>0.34254653001885504</v>
      </c>
      <c r="G82" s="4"/>
      <c r="H82" s="141">
        <v>280</v>
      </c>
      <c r="I82" s="142">
        <v>391</v>
      </c>
      <c r="J82" s="143">
        <v>0.26594784762708035</v>
      </c>
      <c r="K82" s="144">
        <v>0.37115226165569981</v>
      </c>
      <c r="L82" s="9">
        <v>0.39558287448951313</v>
      </c>
      <c r="M82" s="9"/>
      <c r="N82" s="9">
        <v>-3.8003006084506574E-2</v>
      </c>
      <c r="P82" s="62"/>
      <c r="Q82" s="62"/>
      <c r="R82" s="62"/>
    </row>
    <row r="83" spans="1:18" x14ac:dyDescent="0.2">
      <c r="A83" s="125" t="s">
        <v>34</v>
      </c>
      <c r="B83" s="126">
        <v>82362028.230000004</v>
      </c>
      <c r="C83" s="127">
        <v>87193968.349999994</v>
      </c>
      <c r="D83" s="128">
        <v>78.228586192747599</v>
      </c>
      <c r="E83" s="129">
        <v>82.76787354434272</v>
      </c>
      <c r="F83" s="130">
        <v>5.8025941315247076E-2</v>
      </c>
      <c r="G83" s="130"/>
      <c r="H83" s="131">
        <v>1443476</v>
      </c>
      <c r="I83" s="132">
        <v>1483536</v>
      </c>
      <c r="J83" s="133">
        <v>1371.033340361955</v>
      </c>
      <c r="K83" s="134">
        <v>1408.2295182804355</v>
      </c>
      <c r="L83" s="135">
        <v>2.7130031650915765E-2</v>
      </c>
      <c r="M83" s="135"/>
      <c r="N83" s="135">
        <v>3.0079842583000005E-2</v>
      </c>
      <c r="P83" s="62"/>
      <c r="Q83" s="62"/>
      <c r="R83" s="62"/>
    </row>
    <row r="84" spans="1:18" x14ac:dyDescent="0.2">
      <c r="A84" s="136" t="s">
        <v>74</v>
      </c>
      <c r="B84" s="137">
        <v>32109767.110000003</v>
      </c>
      <c r="C84" s="138">
        <v>35246837.189999998</v>
      </c>
      <c r="D84" s="139">
        <v>30.498298038254703</v>
      </c>
      <c r="E84" s="140">
        <v>33.457655599178338</v>
      </c>
      <c r="F84" s="4">
        <v>9.7033531419085994E-2</v>
      </c>
      <c r="G84" s="4"/>
      <c r="H84" s="141">
        <v>1285531</v>
      </c>
      <c r="I84" s="142">
        <v>1326838</v>
      </c>
      <c r="J84" s="143">
        <v>1221.0150089567435</v>
      </c>
      <c r="K84" s="144">
        <v>1259.4857405389396</v>
      </c>
      <c r="L84" s="9">
        <v>3.150717337624398E-2</v>
      </c>
      <c r="M84" s="9"/>
      <c r="N84" s="9">
        <v>6.3524868982119287E-2</v>
      </c>
      <c r="P84" s="62"/>
      <c r="Q84" s="62"/>
      <c r="R84" s="62"/>
    </row>
    <row r="85" spans="1:18" x14ac:dyDescent="0.2">
      <c r="A85" s="136" t="s">
        <v>75</v>
      </c>
      <c r="B85" s="137">
        <v>43841478.399999999</v>
      </c>
      <c r="C85" s="138">
        <v>44824133.93999999</v>
      </c>
      <c r="D85" s="139">
        <v>41.641238633104045</v>
      </c>
      <c r="E85" s="140">
        <v>42.548794599971892</v>
      </c>
      <c r="F85" s="4">
        <v>2.1794643883295883E-2</v>
      </c>
      <c r="G85" s="4"/>
      <c r="H85" s="141">
        <v>139110</v>
      </c>
      <c r="I85" s="142">
        <v>133831</v>
      </c>
      <c r="J85" s="143">
        <v>132.12858958358268</v>
      </c>
      <c r="K85" s="144">
        <v>127.03754048502292</v>
      </c>
      <c r="L85" s="9">
        <v>-3.8531018264894468E-2</v>
      </c>
      <c r="M85" s="9"/>
      <c r="N85" s="9">
        <v>6.2743222396342224E-2</v>
      </c>
      <c r="P85" s="62"/>
      <c r="Q85" s="62"/>
      <c r="R85" s="62"/>
    </row>
    <row r="86" spans="1:18" x14ac:dyDescent="0.2">
      <c r="A86" s="136" t="s">
        <v>76</v>
      </c>
      <c r="B86" s="137">
        <v>5845827.9399999995</v>
      </c>
      <c r="C86" s="138">
        <v>6170638.8800000018</v>
      </c>
      <c r="D86" s="139">
        <v>5.5524477080044594</v>
      </c>
      <c r="E86" s="140">
        <v>5.8574081232035677</v>
      </c>
      <c r="F86" s="4">
        <v>5.4923599687300984E-2</v>
      </c>
      <c r="G86" s="4"/>
      <c r="H86" s="141">
        <v>12713</v>
      </c>
      <c r="I86" s="142">
        <v>11443</v>
      </c>
      <c r="J86" s="143">
        <v>12.074982096010972</v>
      </c>
      <c r="K86" s="144">
        <v>10.862136394184585</v>
      </c>
      <c r="L86" s="9">
        <v>-0.10044285715562729</v>
      </c>
      <c r="M86" s="9"/>
      <c r="N86" s="9">
        <v>0.17271438293699082</v>
      </c>
      <c r="P86" s="62"/>
      <c r="Q86" s="62"/>
      <c r="R86" s="62"/>
    </row>
    <row r="87" spans="1:18" x14ac:dyDescent="0.2">
      <c r="A87" s="136" t="s">
        <v>77</v>
      </c>
      <c r="B87" s="137">
        <v>409677.52999999997</v>
      </c>
      <c r="C87" s="138">
        <v>287216.36000000004</v>
      </c>
      <c r="D87" s="139">
        <v>0.38911734758813793</v>
      </c>
      <c r="E87" s="140">
        <v>0.27263683273278183</v>
      </c>
      <c r="F87" s="4">
        <v>-0.29934546886006519</v>
      </c>
      <c r="G87" s="4"/>
      <c r="H87" s="141">
        <v>4029</v>
      </c>
      <c r="I87" s="142">
        <v>5389</v>
      </c>
      <c r="J87" s="143">
        <v>3.826799564605381</v>
      </c>
      <c r="K87" s="144">
        <v>5.1154463889068191</v>
      </c>
      <c r="L87" s="9">
        <v>0.33674270171354626</v>
      </c>
      <c r="M87" s="9"/>
      <c r="N87" s="9">
        <v>-0.47584936858695515</v>
      </c>
      <c r="P87" s="62"/>
      <c r="Q87" s="62"/>
      <c r="R87" s="62"/>
    </row>
    <row r="88" spans="1:18" x14ac:dyDescent="0.2">
      <c r="A88" s="136" t="s">
        <v>81</v>
      </c>
      <c r="B88" s="137">
        <v>155277.24999999997</v>
      </c>
      <c r="C88" s="138">
        <v>664217.5</v>
      </c>
      <c r="D88" s="139">
        <v>0.14748446579625732</v>
      </c>
      <c r="E88" s="140">
        <v>0.63050083722837535</v>
      </c>
      <c r="F88" s="4">
        <v>3.2750321793169856</v>
      </c>
      <c r="G88" s="4"/>
      <c r="H88" s="141">
        <v>2093</v>
      </c>
      <c r="I88" s="142">
        <v>6033</v>
      </c>
      <c r="J88" s="143">
        <v>1.9879601610124256</v>
      </c>
      <c r="K88" s="144">
        <v>5.7267559963397368</v>
      </c>
      <c r="L88" s="9">
        <v>1.8807196988410584</v>
      </c>
      <c r="M88" s="9"/>
      <c r="N88" s="9">
        <v>0.48401532472488484</v>
      </c>
      <c r="P88" s="62"/>
      <c r="Q88" s="62"/>
      <c r="R88" s="62"/>
    </row>
    <row r="89" spans="1:18" x14ac:dyDescent="0.2">
      <c r="A89" s="125" t="s">
        <v>35</v>
      </c>
      <c r="B89" s="126">
        <v>41679172.319999993</v>
      </c>
      <c r="C89" s="127">
        <v>52300875.149999991</v>
      </c>
      <c r="D89" s="128">
        <v>39.587450604936365</v>
      </c>
      <c r="E89" s="129">
        <v>49.646005366994586</v>
      </c>
      <c r="F89" s="130">
        <v>0.25408442848310031</v>
      </c>
      <c r="G89" s="130"/>
      <c r="H89" s="131">
        <v>10827</v>
      </c>
      <c r="I89" s="132">
        <v>12588</v>
      </c>
      <c r="J89" s="133">
        <v>10.283633379494281</v>
      </c>
      <c r="K89" s="134">
        <v>11.949014500567646</v>
      </c>
      <c r="L89" s="135">
        <v>0.16194481654647075</v>
      </c>
      <c r="M89" s="135"/>
      <c r="N89" s="135">
        <v>7.9297752031362911E-2</v>
      </c>
      <c r="P89" s="62"/>
      <c r="Q89" s="62"/>
      <c r="R89" s="62"/>
    </row>
    <row r="90" spans="1:18" x14ac:dyDescent="0.2">
      <c r="A90" s="136" t="s">
        <v>74</v>
      </c>
      <c r="B90" s="137">
        <v>2072926.9899999998</v>
      </c>
      <c r="C90" s="138">
        <v>2707317.16</v>
      </c>
      <c r="D90" s="139">
        <v>1.9688945402806508</v>
      </c>
      <c r="E90" s="140">
        <v>2.5698897364534172</v>
      </c>
      <c r="F90" s="4">
        <v>0.30524499097198943</v>
      </c>
      <c r="G90" s="4"/>
      <c r="H90" s="145">
        <v>2426</v>
      </c>
      <c r="I90" s="142">
        <v>2828</v>
      </c>
      <c r="J90" s="143">
        <v>2.304248136940346</v>
      </c>
      <c r="K90" s="144">
        <v>2.6844465369880282</v>
      </c>
      <c r="L90" s="9">
        <v>0.16499889658260569</v>
      </c>
      <c r="M90" s="9"/>
      <c r="N90" s="9">
        <v>0.12038302765846387</v>
      </c>
      <c r="P90" s="62"/>
      <c r="Q90" s="62"/>
      <c r="R90" s="62"/>
    </row>
    <row r="91" spans="1:18" x14ac:dyDescent="0.2">
      <c r="A91" s="136" t="s">
        <v>75</v>
      </c>
      <c r="B91" s="137">
        <v>26723291.170000002</v>
      </c>
      <c r="C91" s="138">
        <v>34360270.950000003</v>
      </c>
      <c r="D91" s="139">
        <v>25.382149172047363</v>
      </c>
      <c r="E91" s="140">
        <v>32.6160927728776</v>
      </c>
      <c r="F91" s="4">
        <v>0.28500122475037593</v>
      </c>
      <c r="G91" s="4"/>
      <c r="H91" s="141">
        <v>6233</v>
      </c>
      <c r="I91" s="142">
        <v>7448</v>
      </c>
      <c r="J91" s="143">
        <v>5.9201890509271138</v>
      </c>
      <c r="K91" s="144">
        <v>7.0699285033546095</v>
      </c>
      <c r="L91" s="9">
        <v>0.19420654349668864</v>
      </c>
      <c r="M91" s="9"/>
      <c r="N91" s="9">
        <v>7.6029294721360774E-2</v>
      </c>
      <c r="P91" s="62"/>
      <c r="Q91" s="62"/>
      <c r="R91" s="62"/>
    </row>
    <row r="92" spans="1:18" x14ac:dyDescent="0.2">
      <c r="A92" s="136" t="s">
        <v>76</v>
      </c>
      <c r="B92" s="137">
        <v>12882954.159999998</v>
      </c>
      <c r="C92" s="138">
        <v>15233287.040000001</v>
      </c>
      <c r="D92" s="139">
        <v>12.236406892608358</v>
      </c>
      <c r="E92" s="140">
        <v>14.460022857663583</v>
      </c>
      <c r="F92" s="4">
        <v>0.18172131611596254</v>
      </c>
      <c r="G92" s="4"/>
      <c r="H92" s="141">
        <v>2168</v>
      </c>
      <c r="I92" s="142">
        <v>2312</v>
      </c>
      <c r="J92" s="143">
        <v>2.059196191626822</v>
      </c>
      <c r="K92" s="144">
        <v>2.1946394602250074</v>
      </c>
      <c r="L92" s="9">
        <v>6.5774824734490922E-2</v>
      </c>
      <c r="M92" s="9"/>
      <c r="N92" s="9">
        <v>0.10879079585160634</v>
      </c>
      <c r="P92" s="62"/>
      <c r="Q92" s="62"/>
      <c r="R92" s="62"/>
    </row>
    <row r="93" spans="1:18" x14ac:dyDescent="0.2">
      <c r="A93" s="136" t="s">
        <v>77</v>
      </c>
      <c r="B93" s="137">
        <v>0</v>
      </c>
      <c r="C93" s="138">
        <v>0</v>
      </c>
      <c r="D93" s="139">
        <v>0</v>
      </c>
      <c r="E93" s="140">
        <v>0</v>
      </c>
      <c r="F93" s="4" t="s">
        <v>71</v>
      </c>
      <c r="G93" s="4"/>
      <c r="H93" s="141">
        <v>0</v>
      </c>
      <c r="I93" s="142">
        <v>0</v>
      </c>
      <c r="J93" s="143">
        <v>0</v>
      </c>
      <c r="K93" s="144">
        <v>0</v>
      </c>
      <c r="L93" s="9" t="s">
        <v>71</v>
      </c>
      <c r="M93" s="9"/>
      <c r="N93" s="9" t="s">
        <v>71</v>
      </c>
      <c r="P93" s="62"/>
      <c r="Q93" s="62"/>
      <c r="R93" s="62"/>
    </row>
    <row r="94" spans="1:18" ht="13.5" thickBot="1" x14ac:dyDescent="0.25">
      <c r="A94" s="146" t="s">
        <v>81</v>
      </c>
      <c r="B94" s="147">
        <v>0</v>
      </c>
      <c r="C94" s="148">
        <v>0</v>
      </c>
      <c r="D94" s="149">
        <v>0</v>
      </c>
      <c r="E94" s="150">
        <v>0</v>
      </c>
      <c r="F94" s="151" t="s">
        <v>71</v>
      </c>
      <c r="G94" s="151"/>
      <c r="H94" s="152">
        <v>0</v>
      </c>
      <c r="I94" s="153">
        <v>0</v>
      </c>
      <c r="J94" s="154">
        <v>0</v>
      </c>
      <c r="K94" s="155">
        <v>0</v>
      </c>
      <c r="L94" s="121" t="s">
        <v>71</v>
      </c>
      <c r="M94" s="121"/>
      <c r="N94" s="121" t="s">
        <v>71</v>
      </c>
      <c r="P94" s="62"/>
      <c r="Q94" s="62"/>
      <c r="R94" s="62"/>
    </row>
    <row r="95" spans="1:18" x14ac:dyDescent="0.2">
      <c r="A95" s="156" t="s">
        <v>69</v>
      </c>
      <c r="B95" s="17">
        <v>127923107.11</v>
      </c>
      <c r="C95" s="17">
        <v>143410311.98999998</v>
      </c>
      <c r="D95" s="16">
        <v>121.50312499168913</v>
      </c>
      <c r="E95" s="16">
        <v>136.13059242925323</v>
      </c>
      <c r="F95" s="5">
        <v>0.1203875821182756</v>
      </c>
      <c r="G95" s="5"/>
      <c r="H95" s="7">
        <v>1481577</v>
      </c>
      <c r="I95" s="7">
        <v>1523498</v>
      </c>
      <c r="J95" s="7">
        <v>1407.22219372781</v>
      </c>
      <c r="K95" s="7">
        <v>1446.1629880509854</v>
      </c>
      <c r="L95" s="5">
        <v>2.7672100750499862E-2</v>
      </c>
      <c r="M95" s="5"/>
      <c r="N95" s="5">
        <v>9.0218933938234214E-2</v>
      </c>
      <c r="P95" s="62"/>
      <c r="Q95" s="62"/>
      <c r="R95" s="62"/>
    </row>
    <row r="96" spans="1:18" x14ac:dyDescent="0.2">
      <c r="B96" s="61"/>
      <c r="C96" s="6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</row>
    <row r="97" spans="1:9" x14ac:dyDescent="0.2">
      <c r="A97" s="6"/>
    </row>
    <row r="98" spans="1:9" x14ac:dyDescent="0.2">
      <c r="A98" s="6" t="s">
        <v>88</v>
      </c>
      <c r="B98" s="18">
        <v>461177808.68000001</v>
      </c>
      <c r="C98" s="18">
        <v>492827845.06999993</v>
      </c>
      <c r="D98" s="18">
        <v>438.03301997078376</v>
      </c>
      <c r="E98" s="18">
        <v>467.8111746921619</v>
      </c>
      <c r="F98" s="19">
        <v>6.798152961930648E-2</v>
      </c>
      <c r="G98" s="19"/>
      <c r="H98" s="11"/>
      <c r="I98" s="11"/>
    </row>
    <row r="100" spans="1:9" x14ac:dyDescent="0.2">
      <c r="B100" s="157"/>
      <c r="C100" s="157"/>
      <c r="D100" s="157"/>
      <c r="E100" s="157"/>
      <c r="F100" s="157"/>
      <c r="G100" s="157"/>
    </row>
    <row r="101" spans="1:9" x14ac:dyDescent="0.2">
      <c r="A101"/>
      <c r="B101"/>
      <c r="C101"/>
      <c r="D101"/>
    </row>
    <row r="102" spans="1:9" x14ac:dyDescent="0.2">
      <c r="A102"/>
      <c r="B102"/>
      <c r="C102"/>
      <c r="D102"/>
    </row>
    <row r="103" spans="1:9" x14ac:dyDescent="0.2">
      <c r="A103"/>
      <c r="B103"/>
      <c r="C103"/>
      <c r="D103"/>
    </row>
    <row r="104" spans="1:9" x14ac:dyDescent="0.2">
      <c r="A104"/>
      <c r="B104"/>
      <c r="C104"/>
      <c r="D104"/>
    </row>
    <row r="105" spans="1:9" x14ac:dyDescent="0.2">
      <c r="A105"/>
      <c r="B105"/>
      <c r="C105"/>
      <c r="D105"/>
    </row>
    <row r="106" spans="1:9" x14ac:dyDescent="0.2">
      <c r="A106"/>
      <c r="B106"/>
      <c r="C106"/>
      <c r="D106"/>
    </row>
    <row r="107" spans="1:9" x14ac:dyDescent="0.2">
      <c r="A107"/>
      <c r="B107"/>
      <c r="C107"/>
      <c r="D107"/>
    </row>
    <row r="108" spans="1:9" x14ac:dyDescent="0.2">
      <c r="A108"/>
      <c r="B108"/>
      <c r="C108"/>
      <c r="D108"/>
    </row>
    <row r="109" spans="1:9" x14ac:dyDescent="0.2">
      <c r="A109"/>
      <c r="B109"/>
      <c r="C109"/>
      <c r="D109"/>
    </row>
    <row r="110" spans="1:9" x14ac:dyDescent="0.2">
      <c r="A110"/>
      <c r="B110"/>
      <c r="C110"/>
      <c r="D110"/>
    </row>
    <row r="111" spans="1:9" x14ac:dyDescent="0.2">
      <c r="A111"/>
      <c r="B111"/>
      <c r="C111"/>
      <c r="D111"/>
    </row>
    <row r="112" spans="1:9" x14ac:dyDescent="0.2">
      <c r="A112"/>
      <c r="B112"/>
      <c r="C112"/>
      <c r="D112"/>
    </row>
  </sheetData>
  <mergeCells count="12">
    <mergeCell ref="A1:N1"/>
    <mergeCell ref="A2:N2"/>
    <mergeCell ref="H8:I8"/>
    <mergeCell ref="J8:K8"/>
    <mergeCell ref="A75:A76"/>
    <mergeCell ref="B76:C76"/>
    <mergeCell ref="D76:E76"/>
    <mergeCell ref="H76:I76"/>
    <mergeCell ref="J76:K76"/>
    <mergeCell ref="A7:A8"/>
    <mergeCell ref="B8:C8"/>
    <mergeCell ref="D8:E8"/>
  </mergeCells>
  <pageMargins left="0.7" right="0.7" top="0.75" bottom="0.75" header="0.3" footer="0.3"/>
  <pageSetup scale="5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3"/>
  <sheetViews>
    <sheetView zoomScaleNormal="100" workbookViewId="0">
      <selection activeCell="A3" sqref="A3:C3"/>
    </sheetView>
  </sheetViews>
  <sheetFormatPr defaultColWidth="9.140625" defaultRowHeight="12.75" x14ac:dyDescent="0.2"/>
  <cols>
    <col min="1" max="1" width="36.42578125" style="2" customWidth="1"/>
    <col min="2" max="2" width="15.42578125" style="2" customWidth="1"/>
    <col min="3" max="3" width="15.140625" style="2" customWidth="1"/>
    <col min="4" max="5" width="10.42578125" style="2" customWidth="1"/>
    <col min="6" max="7" width="14.85546875" style="2" customWidth="1"/>
    <col min="8" max="8" width="12.5703125" style="2" customWidth="1"/>
    <col min="9" max="9" width="11" style="2" customWidth="1"/>
    <col min="10" max="10" width="9.85546875" style="2" customWidth="1"/>
    <col min="11" max="11" width="10.140625" style="2" customWidth="1"/>
    <col min="12" max="14" width="14.85546875" style="2" customWidth="1"/>
    <col min="15" max="16384" width="9.140625" style="2"/>
  </cols>
  <sheetData>
    <row r="1" spans="1:18" ht="23.25" customHeight="1" x14ac:dyDescent="0.2">
      <c r="A1" s="257" t="s">
        <v>199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8" s="60" customFormat="1" ht="14.25" customHeight="1" x14ac:dyDescent="0.2">
      <c r="A2" s="267" t="s">
        <v>202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</row>
    <row r="3" spans="1:18" s="60" customFormat="1" ht="16.5" thickBot="1" x14ac:dyDescent="0.3">
      <c r="A3" s="240" t="s">
        <v>220</v>
      </c>
      <c r="B3" s="167"/>
    </row>
    <row r="4" spans="1:18" s="21" customFormat="1" ht="25.5" x14ac:dyDescent="0.2">
      <c r="A4" s="24" t="s">
        <v>178</v>
      </c>
      <c r="B4" s="168" t="s">
        <v>175</v>
      </c>
      <c r="C4" s="236" t="s">
        <v>176</v>
      </c>
      <c r="D4" s="23"/>
      <c r="E4" s="23"/>
      <c r="F4" s="23"/>
      <c r="G4" s="23"/>
      <c r="H4" s="23"/>
    </row>
    <row r="5" spans="1:18" ht="18" customHeight="1" thickBot="1" x14ac:dyDescent="0.25">
      <c r="A5" s="25" t="s">
        <v>200</v>
      </c>
      <c r="B5" s="26">
        <v>1052838</v>
      </c>
      <c r="C5" s="27">
        <v>1053476</v>
      </c>
      <c r="D5" s="33"/>
      <c r="E5" s="33"/>
      <c r="F5" s="33"/>
      <c r="G5" s="33"/>
      <c r="H5" s="33"/>
    </row>
    <row r="6" spans="1:18" ht="13.5" thickBot="1" x14ac:dyDescent="0.25">
      <c r="A6" s="1"/>
      <c r="B6" s="37"/>
      <c r="C6" s="37"/>
      <c r="D6" s="39"/>
      <c r="E6" s="39"/>
      <c r="F6" s="39"/>
      <c r="G6" s="39"/>
      <c r="H6" s="37"/>
      <c r="I6" s="37"/>
      <c r="J6" s="39"/>
      <c r="K6" s="39"/>
      <c r="L6" s="33"/>
      <c r="M6" s="33"/>
      <c r="N6" s="33"/>
    </row>
    <row r="7" spans="1:18" ht="38.25" x14ac:dyDescent="0.2">
      <c r="A7" s="295" t="s">
        <v>83</v>
      </c>
      <c r="B7" s="168" t="s">
        <v>175</v>
      </c>
      <c r="C7" s="169" t="s">
        <v>176</v>
      </c>
      <c r="D7" s="168" t="s">
        <v>175</v>
      </c>
      <c r="E7" s="169" t="s">
        <v>176</v>
      </c>
      <c r="F7" s="172" t="s">
        <v>89</v>
      </c>
      <c r="G7" s="169" t="s">
        <v>176</v>
      </c>
      <c r="H7" s="168" t="s">
        <v>175</v>
      </c>
      <c r="I7" s="169" t="s">
        <v>176</v>
      </c>
      <c r="J7" s="168" t="s">
        <v>175</v>
      </c>
      <c r="K7" s="169" t="s">
        <v>176</v>
      </c>
      <c r="L7" s="238" t="s">
        <v>89</v>
      </c>
      <c r="M7" s="237" t="s">
        <v>176</v>
      </c>
      <c r="N7" s="239" t="s">
        <v>89</v>
      </c>
    </row>
    <row r="8" spans="1:18" ht="46.9" customHeight="1" x14ac:dyDescent="0.2">
      <c r="A8" s="296"/>
      <c r="B8" s="297" t="s">
        <v>95</v>
      </c>
      <c r="C8" s="298"/>
      <c r="D8" s="299" t="s">
        <v>96</v>
      </c>
      <c r="E8" s="299"/>
      <c r="F8" s="91" t="s">
        <v>97</v>
      </c>
      <c r="G8" s="172" t="s">
        <v>183</v>
      </c>
      <c r="H8" s="288" t="s">
        <v>72</v>
      </c>
      <c r="I8" s="289"/>
      <c r="J8" s="300" t="s">
        <v>73</v>
      </c>
      <c r="K8" s="301"/>
      <c r="L8" s="92" t="s">
        <v>87</v>
      </c>
      <c r="M8" s="172" t="s">
        <v>186</v>
      </c>
      <c r="N8" s="92" t="s">
        <v>80</v>
      </c>
    </row>
    <row r="9" spans="1:18" s="6" customFormat="1" x14ac:dyDescent="0.2">
      <c r="A9" s="93" t="s">
        <v>59</v>
      </c>
      <c r="B9" s="94">
        <v>71741343.680000022</v>
      </c>
      <c r="C9" s="95">
        <v>77880349.670000017</v>
      </c>
      <c r="D9" s="94">
        <v>68.140914062752316</v>
      </c>
      <c r="E9" s="95">
        <v>73.92702792469882</v>
      </c>
      <c r="F9" s="96">
        <v>8.491394548388298E-2</v>
      </c>
      <c r="G9" s="96"/>
      <c r="H9" s="97">
        <v>211869</v>
      </c>
      <c r="I9" s="98">
        <v>213344</v>
      </c>
      <c r="J9" s="99">
        <v>201.23608760322102</v>
      </c>
      <c r="K9" s="98">
        <v>202.51434299405017</v>
      </c>
      <c r="L9" s="100">
        <v>6.3520186963159642E-3</v>
      </c>
      <c r="M9" s="100"/>
      <c r="N9" s="100">
        <v>7.8066049779818014E-2</v>
      </c>
      <c r="P9" s="62"/>
      <c r="Q9" s="62"/>
      <c r="R9" s="62"/>
    </row>
    <row r="10" spans="1:18" x14ac:dyDescent="0.2">
      <c r="A10" s="63" t="s">
        <v>0</v>
      </c>
      <c r="B10" s="64">
        <v>639694.17000000004</v>
      </c>
      <c r="C10" s="65">
        <v>524037.74</v>
      </c>
      <c r="D10" s="64">
        <v>0.60759031303961297</v>
      </c>
      <c r="E10" s="65">
        <v>0.49743680919166644</v>
      </c>
      <c r="F10" s="4">
        <v>-0.18129568803833918</v>
      </c>
      <c r="G10" s="4"/>
      <c r="H10" s="66">
        <v>3131</v>
      </c>
      <c r="I10" s="67">
        <v>2421</v>
      </c>
      <c r="J10" s="68">
        <v>2.9738668247156732</v>
      </c>
      <c r="K10" s="67">
        <v>2.2981064589985913</v>
      </c>
      <c r="L10" s="9">
        <v>-0.22723289425769433</v>
      </c>
      <c r="M10" s="9"/>
      <c r="N10" s="9">
        <v>5.9445084913686497E-2</v>
      </c>
      <c r="P10" s="62"/>
      <c r="Q10" s="62"/>
      <c r="R10" s="62"/>
    </row>
    <row r="11" spans="1:18" x14ac:dyDescent="0.2">
      <c r="A11" s="63" t="s">
        <v>1</v>
      </c>
      <c r="B11" s="64">
        <v>8657570.459999999</v>
      </c>
      <c r="C11" s="65">
        <v>8749774.5499999989</v>
      </c>
      <c r="D11" s="64">
        <v>8.2230793911313977</v>
      </c>
      <c r="E11" s="65">
        <v>8.3056230516879346</v>
      </c>
      <c r="F11" s="4">
        <v>1.0038047382293414E-2</v>
      </c>
      <c r="G11" s="4"/>
      <c r="H11" s="66">
        <v>45716</v>
      </c>
      <c r="I11" s="67">
        <v>43162</v>
      </c>
      <c r="J11" s="68">
        <v>43.421685007570012</v>
      </c>
      <c r="K11" s="67">
        <v>40.971033037297481</v>
      </c>
      <c r="L11" s="9">
        <v>-5.6438435538494036E-2</v>
      </c>
      <c r="M11" s="9"/>
      <c r="N11" s="9">
        <v>7.0452724469256989E-2</v>
      </c>
      <c r="P11" s="62"/>
      <c r="Q11" s="62"/>
      <c r="R11" s="62"/>
    </row>
    <row r="12" spans="1:18" x14ac:dyDescent="0.2">
      <c r="A12" s="63" t="s">
        <v>2</v>
      </c>
      <c r="B12" s="64">
        <v>24208571.919999998</v>
      </c>
      <c r="C12" s="65">
        <v>24364833.600000001</v>
      </c>
      <c r="D12" s="64">
        <v>22.993634272319195</v>
      </c>
      <c r="E12" s="65">
        <v>23.128038607429122</v>
      </c>
      <c r="F12" s="4">
        <v>5.8452845478076387E-3</v>
      </c>
      <c r="G12" s="4"/>
      <c r="H12" s="66">
        <v>87108</v>
      </c>
      <c r="I12" s="67">
        <v>88151</v>
      </c>
      <c r="J12" s="68">
        <v>82.736375396784695</v>
      </c>
      <c r="K12" s="67">
        <v>83.676324852203564</v>
      </c>
      <c r="L12" s="9">
        <v>1.1360776332188571E-2</v>
      </c>
      <c r="M12" s="9"/>
      <c r="N12" s="9">
        <v>-5.4535353886112636E-3</v>
      </c>
      <c r="P12" s="62"/>
      <c r="Q12" s="62"/>
      <c r="R12" s="62"/>
    </row>
    <row r="13" spans="1:18" x14ac:dyDescent="0.2">
      <c r="A13" s="63" t="s">
        <v>3</v>
      </c>
      <c r="B13" s="64">
        <v>250223.34</v>
      </c>
      <c r="C13" s="65">
        <v>229746.05</v>
      </c>
      <c r="D13" s="64">
        <v>0.23766556678235398</v>
      </c>
      <c r="E13" s="65">
        <v>0.21808380067509842</v>
      </c>
      <c r="F13" s="4">
        <v>-8.2392104049249459E-2</v>
      </c>
      <c r="G13" s="4"/>
      <c r="H13" s="66">
        <v>733</v>
      </c>
      <c r="I13" s="67">
        <v>1065</v>
      </c>
      <c r="J13" s="68">
        <v>0.69621347253803523</v>
      </c>
      <c r="K13" s="67">
        <v>1.0109390247143741</v>
      </c>
      <c r="L13" s="9">
        <v>0.45205323451873447</v>
      </c>
      <c r="M13" s="9"/>
      <c r="N13" s="9">
        <v>-0.3680618078338701</v>
      </c>
      <c r="P13" s="62"/>
      <c r="Q13" s="62"/>
      <c r="R13" s="62"/>
    </row>
    <row r="14" spans="1:18" x14ac:dyDescent="0.2">
      <c r="A14" s="63" t="s">
        <v>4</v>
      </c>
      <c r="B14" s="64">
        <v>37985283.789999992</v>
      </c>
      <c r="C14" s="65">
        <v>44011957.730000004</v>
      </c>
      <c r="D14" s="64">
        <v>36.07894451947972</v>
      </c>
      <c r="E14" s="65">
        <v>41.777845655714991</v>
      </c>
      <c r="F14" s="4">
        <v>0.15795642616868477</v>
      </c>
      <c r="G14" s="4"/>
      <c r="H14" s="66">
        <v>75181</v>
      </c>
      <c r="I14" s="67">
        <v>78545</v>
      </c>
      <c r="J14" s="68">
        <v>71.40794690161259</v>
      </c>
      <c r="K14" s="67">
        <v>74.557939620836166</v>
      </c>
      <c r="L14" s="9">
        <v>4.4112635300433745E-2</v>
      </c>
      <c r="M14" s="9"/>
      <c r="N14" s="9">
        <v>0.10903401320825279</v>
      </c>
      <c r="O14" s="3"/>
      <c r="P14" s="62"/>
      <c r="Q14" s="62"/>
      <c r="R14" s="62"/>
    </row>
    <row r="15" spans="1:18" s="6" customFormat="1" x14ac:dyDescent="0.2">
      <c r="A15" s="93" t="s">
        <v>60</v>
      </c>
      <c r="B15" s="101">
        <v>112077446.58999994</v>
      </c>
      <c r="C15" s="102">
        <v>114678642.24000002</v>
      </c>
      <c r="D15" s="101">
        <v>106.45269888624836</v>
      </c>
      <c r="E15" s="102">
        <v>108.85738473396644</v>
      </c>
      <c r="F15" s="5">
        <v>2.2589242667183651E-2</v>
      </c>
      <c r="G15" s="5"/>
      <c r="H15" s="103">
        <v>518358</v>
      </c>
      <c r="I15" s="104">
        <v>499697</v>
      </c>
      <c r="J15" s="105">
        <v>492.34355142956463</v>
      </c>
      <c r="K15" s="104">
        <v>474.33164115746348</v>
      </c>
      <c r="L15" s="106">
        <v>-3.6584028001995561E-2</v>
      </c>
      <c r="M15" s="106"/>
      <c r="N15" s="106">
        <v>6.1420271605484356E-2</v>
      </c>
      <c r="P15" s="62"/>
      <c r="Q15" s="62"/>
      <c r="R15" s="62"/>
    </row>
    <row r="16" spans="1:18" x14ac:dyDescent="0.2">
      <c r="A16" s="63" t="s">
        <v>5</v>
      </c>
      <c r="B16" s="64">
        <v>44018.2</v>
      </c>
      <c r="C16" s="65">
        <v>47467.490000000005</v>
      </c>
      <c r="D16" s="64">
        <v>4.1809091237208378E-2</v>
      </c>
      <c r="E16" s="65">
        <v>4.5057969996468834E-2</v>
      </c>
      <c r="F16" s="4">
        <v>7.7707471344631518E-2</v>
      </c>
      <c r="G16" s="4"/>
      <c r="H16" s="66">
        <v>70</v>
      </c>
      <c r="I16" s="67">
        <v>61</v>
      </c>
      <c r="J16" s="68">
        <v>6.6486961906770087E-2</v>
      </c>
      <c r="K16" s="67">
        <v>5.7903549772372602E-2</v>
      </c>
      <c r="L16" s="9">
        <v>-0.12909917806792537</v>
      </c>
      <c r="M16" s="9"/>
      <c r="N16" s="9">
        <v>0.23746291679201859</v>
      </c>
      <c r="P16" s="62"/>
      <c r="Q16" s="62"/>
      <c r="R16" s="62"/>
    </row>
    <row r="17" spans="1:18" x14ac:dyDescent="0.2">
      <c r="A17" s="63" t="s">
        <v>6</v>
      </c>
      <c r="B17" s="64">
        <v>6190459.5600000005</v>
      </c>
      <c r="C17" s="65">
        <v>6687980.1600000001</v>
      </c>
      <c r="D17" s="64">
        <v>5.8797835564445817</v>
      </c>
      <c r="E17" s="65">
        <v>6.348488394609844</v>
      </c>
      <c r="F17" s="4">
        <v>7.9714641477156789E-2</v>
      </c>
      <c r="G17" s="4"/>
      <c r="H17" s="66">
        <v>10531</v>
      </c>
      <c r="I17" s="67">
        <v>11074</v>
      </c>
      <c r="J17" s="68">
        <v>10.002488512002797</v>
      </c>
      <c r="K17" s="67">
        <v>10.511867379987773</v>
      </c>
      <c r="L17" s="9">
        <v>5.0925213997869756E-2</v>
      </c>
      <c r="M17" s="9"/>
      <c r="N17" s="9">
        <v>2.7394363648168607E-2</v>
      </c>
      <c r="P17" s="62"/>
      <c r="Q17" s="62"/>
      <c r="R17" s="62"/>
    </row>
    <row r="18" spans="1:18" x14ac:dyDescent="0.2">
      <c r="A18" s="63" t="s">
        <v>7</v>
      </c>
      <c r="B18" s="64">
        <v>2580555.9600000004</v>
      </c>
      <c r="C18" s="65">
        <v>2980200.7499999995</v>
      </c>
      <c r="D18" s="64">
        <v>2.4510475115829791</v>
      </c>
      <c r="E18" s="65">
        <v>2.8289213517915925</v>
      </c>
      <c r="F18" s="4">
        <v>0.15416830494834777</v>
      </c>
      <c r="G18" s="4"/>
      <c r="H18" s="66">
        <v>5402</v>
      </c>
      <c r="I18" s="67">
        <v>6353</v>
      </c>
      <c r="J18" s="68">
        <v>5.1308938317195993</v>
      </c>
      <c r="K18" s="67">
        <v>6.0305123230144781</v>
      </c>
      <c r="L18" s="9">
        <v>0.17533367884818918</v>
      </c>
      <c r="M18" s="9"/>
      <c r="N18" s="9">
        <v>-1.8007970230703441E-2</v>
      </c>
      <c r="P18" s="62"/>
      <c r="Q18" s="62"/>
      <c r="R18" s="62"/>
    </row>
    <row r="19" spans="1:18" x14ac:dyDescent="0.2">
      <c r="A19" s="63" t="s">
        <v>8</v>
      </c>
      <c r="B19" s="64">
        <v>22005530.93</v>
      </c>
      <c r="C19" s="65">
        <v>22378163.949999999</v>
      </c>
      <c r="D19" s="64">
        <v>20.901155666873727</v>
      </c>
      <c r="E19" s="65">
        <v>21.242215247428511</v>
      </c>
      <c r="F19" s="4">
        <v>1.6317737927540987E-2</v>
      </c>
      <c r="G19" s="4"/>
      <c r="H19" s="66">
        <v>153869</v>
      </c>
      <c r="I19" s="67">
        <v>151088</v>
      </c>
      <c r="J19" s="68">
        <v>146.14689059475435</v>
      </c>
      <c r="K19" s="67">
        <v>143.41854963947921</v>
      </c>
      <c r="L19" s="9">
        <v>-1.8668484455413137E-2</v>
      </c>
      <c r="M19" s="9"/>
      <c r="N19" s="9">
        <v>3.5651787218449416E-2</v>
      </c>
      <c r="P19" s="62"/>
      <c r="Q19" s="62"/>
      <c r="R19" s="62"/>
    </row>
    <row r="20" spans="1:18" x14ac:dyDescent="0.2">
      <c r="A20" s="63" t="s">
        <v>9</v>
      </c>
      <c r="B20" s="64">
        <v>320361.10000000003</v>
      </c>
      <c r="C20" s="65">
        <v>341257.47000000003</v>
      </c>
      <c r="D20" s="64">
        <v>0.30428337503015662</v>
      </c>
      <c r="E20" s="65">
        <v>0.32393473605473694</v>
      </c>
      <c r="F20" s="4">
        <v>6.4582434129477839E-2</v>
      </c>
      <c r="G20" s="4"/>
      <c r="H20" s="66">
        <v>3741</v>
      </c>
      <c r="I20" s="67">
        <v>3285</v>
      </c>
      <c r="J20" s="68">
        <v>3.5532532070460983</v>
      </c>
      <c r="K20" s="67">
        <v>3.1182485410203937</v>
      </c>
      <c r="L20" s="9">
        <v>-0.12242433642586759</v>
      </c>
      <c r="M20" s="9"/>
      <c r="N20" s="9">
        <v>0.2130947544667734</v>
      </c>
      <c r="P20" s="62"/>
      <c r="Q20" s="62"/>
      <c r="R20" s="62"/>
    </row>
    <row r="21" spans="1:18" x14ac:dyDescent="0.2">
      <c r="A21" s="63" t="s">
        <v>10</v>
      </c>
      <c r="B21" s="64">
        <v>2538270.37</v>
      </c>
      <c r="C21" s="65">
        <v>2443956.77</v>
      </c>
      <c r="D21" s="64">
        <v>2.4108840771324744</v>
      </c>
      <c r="E21" s="65">
        <v>2.3198979093970817</v>
      </c>
      <c r="F21" s="4">
        <v>-3.7739752233799773E-2</v>
      </c>
      <c r="G21" s="4"/>
      <c r="H21" s="66">
        <v>16397</v>
      </c>
      <c r="I21" s="67">
        <v>17436</v>
      </c>
      <c r="J21" s="68">
        <v>15.574095919790128</v>
      </c>
      <c r="K21" s="67">
        <v>16.550922849689979</v>
      </c>
      <c r="L21" s="9">
        <v>6.2721260670970169E-2</v>
      </c>
      <c r="M21" s="9"/>
      <c r="N21" s="9">
        <v>-9.4531855739238613E-2</v>
      </c>
      <c r="P21" s="62"/>
      <c r="Q21" s="62"/>
      <c r="R21" s="62"/>
    </row>
    <row r="22" spans="1:18" x14ac:dyDescent="0.2">
      <c r="A22" s="63" t="s">
        <v>11</v>
      </c>
      <c r="B22" s="64">
        <v>3374915.3800000004</v>
      </c>
      <c r="C22" s="65">
        <v>3644473.2199999997</v>
      </c>
      <c r="D22" s="64">
        <v>3.2055410044090356</v>
      </c>
      <c r="E22" s="65">
        <v>3.4594743686614597</v>
      </c>
      <c r="F22" s="4">
        <v>7.921700702101564E-2</v>
      </c>
      <c r="G22" s="4"/>
      <c r="H22" s="66">
        <v>27247</v>
      </c>
      <c r="I22" s="67">
        <v>28013</v>
      </c>
      <c r="J22" s="68">
        <v>25.879575015339491</v>
      </c>
      <c r="K22" s="67">
        <v>26.591018684811047</v>
      </c>
      <c r="L22" s="9">
        <v>2.7490546852097175E-2</v>
      </c>
      <c r="M22" s="9"/>
      <c r="N22" s="9">
        <v>5.0342516850779617E-2</v>
      </c>
      <c r="P22" s="62"/>
      <c r="Q22" s="62"/>
      <c r="R22" s="62"/>
    </row>
    <row r="23" spans="1:18" x14ac:dyDescent="0.2">
      <c r="A23" s="63" t="s">
        <v>12</v>
      </c>
      <c r="B23" s="64">
        <v>2611812.96</v>
      </c>
      <c r="C23" s="65">
        <v>2743727.11</v>
      </c>
      <c r="D23" s="64">
        <v>2.4807358397018344</v>
      </c>
      <c r="E23" s="65">
        <v>2.6044514635359515</v>
      </c>
      <c r="F23" s="4">
        <v>4.9870535126781856E-2</v>
      </c>
      <c r="G23" s="4"/>
      <c r="H23" s="66">
        <v>44990</v>
      </c>
      <c r="I23" s="67">
        <v>45061</v>
      </c>
      <c r="J23" s="68">
        <v>42.732120231222659</v>
      </c>
      <c r="K23" s="67">
        <v>42.773636988407901</v>
      </c>
      <c r="L23" s="9">
        <v>9.7155855971098326E-4</v>
      </c>
      <c r="M23" s="9"/>
      <c r="N23" s="9">
        <v>4.8851514460042322E-2</v>
      </c>
      <c r="P23" s="62"/>
      <c r="Q23" s="62"/>
      <c r="R23" s="62"/>
    </row>
    <row r="24" spans="1:18" x14ac:dyDescent="0.2">
      <c r="A24" s="63" t="s">
        <v>13</v>
      </c>
      <c r="B24" s="64">
        <v>17172999.100000001</v>
      </c>
      <c r="C24" s="65">
        <v>15842706.290000001</v>
      </c>
      <c r="D24" s="64">
        <v>16.311150528381386</v>
      </c>
      <c r="E24" s="65">
        <v>15.03850708511632</v>
      </c>
      <c r="F24" s="4">
        <v>-7.8022910833338677E-2</v>
      </c>
      <c r="G24" s="4"/>
      <c r="H24" s="66">
        <v>12954</v>
      </c>
      <c r="I24" s="67">
        <v>15132</v>
      </c>
      <c r="J24" s="68">
        <v>12.303887207718565</v>
      </c>
      <c r="K24" s="67">
        <v>14.36387729763184</v>
      </c>
      <c r="L24" s="9">
        <v>0.16742595694643447</v>
      </c>
      <c r="M24" s="9"/>
      <c r="N24" s="9">
        <v>-0.21024791021588973</v>
      </c>
      <c r="P24" s="62"/>
      <c r="Q24" s="62"/>
      <c r="R24" s="62"/>
    </row>
    <row r="25" spans="1:18" x14ac:dyDescent="0.2">
      <c r="A25" s="63" t="s">
        <v>14</v>
      </c>
      <c r="B25" s="64">
        <v>408554.67</v>
      </c>
      <c r="C25" s="65">
        <v>454068.13</v>
      </c>
      <c r="D25" s="64">
        <v>0.38805083973032889</v>
      </c>
      <c r="E25" s="65">
        <v>0.43101896009021562</v>
      </c>
      <c r="F25" s="4">
        <v>0.11072806952240311</v>
      </c>
      <c r="G25" s="4"/>
      <c r="H25" s="66">
        <v>15489</v>
      </c>
      <c r="I25" s="67">
        <v>13213</v>
      </c>
      <c r="J25" s="68">
        <v>14.711665042485169</v>
      </c>
      <c r="K25" s="67">
        <v>12.54228857610425</v>
      </c>
      <c r="L25" s="9">
        <v>-0.14745961521799689</v>
      </c>
      <c r="M25" s="9"/>
      <c r="N25" s="9">
        <v>0.30284510780849327</v>
      </c>
      <c r="P25" s="62"/>
      <c r="Q25" s="62"/>
      <c r="R25" s="62"/>
    </row>
    <row r="26" spans="1:18" x14ac:dyDescent="0.2">
      <c r="A26" s="63" t="s">
        <v>15</v>
      </c>
      <c r="B26" s="64">
        <v>54748534.150000006</v>
      </c>
      <c r="C26" s="65">
        <v>57045381.350000009</v>
      </c>
      <c r="D26" s="64">
        <v>52.000910064036447</v>
      </c>
      <c r="E26" s="65">
        <v>54.149673414486905</v>
      </c>
      <c r="F26" s="4">
        <v>4.1321648944304457E-2</v>
      </c>
      <c r="G26" s="4"/>
      <c r="H26" s="66">
        <v>227599</v>
      </c>
      <c r="I26" s="67">
        <v>208909</v>
      </c>
      <c r="J26" s="68">
        <v>216.17665775741378</v>
      </c>
      <c r="K26" s="67">
        <v>198.30447015404243</v>
      </c>
      <c r="L26" s="9">
        <v>-8.2673993523514122E-2</v>
      </c>
      <c r="M26" s="9"/>
      <c r="N26" s="9">
        <v>0.13517074801366924</v>
      </c>
      <c r="P26" s="62"/>
      <c r="Q26" s="62"/>
      <c r="R26" s="62"/>
    </row>
    <row r="27" spans="1:18" x14ac:dyDescent="0.2">
      <c r="A27" s="63" t="s">
        <v>16</v>
      </c>
      <c r="B27" s="64">
        <v>81434.210000000006</v>
      </c>
      <c r="C27" s="65">
        <v>69259.55</v>
      </c>
      <c r="D27" s="64">
        <v>7.7347331688255944E-2</v>
      </c>
      <c r="E27" s="65">
        <v>6.5743832797329982E-2</v>
      </c>
      <c r="F27" s="4">
        <v>-0.15001808902333191</v>
      </c>
      <c r="G27" s="4"/>
      <c r="H27" s="66">
        <v>69</v>
      </c>
      <c r="I27" s="67">
        <v>72</v>
      </c>
      <c r="J27" s="68">
        <v>6.5537148165244793E-2</v>
      </c>
      <c r="K27" s="67">
        <v>6.8345173501816847E-2</v>
      </c>
      <c r="L27" s="9">
        <v>4.2846315642113719E-2</v>
      </c>
      <c r="M27" s="9"/>
      <c r="N27" s="9">
        <v>-0.18494039032653897</v>
      </c>
      <c r="O27" s="3"/>
      <c r="P27" s="62"/>
      <c r="Q27" s="62"/>
      <c r="R27" s="62"/>
    </row>
    <row r="28" spans="1:18" s="6" customFormat="1" x14ac:dyDescent="0.2">
      <c r="A28" s="93" t="s">
        <v>61</v>
      </c>
      <c r="B28" s="101">
        <v>11478787.799999999</v>
      </c>
      <c r="C28" s="102">
        <v>13367895.639999999</v>
      </c>
      <c r="D28" s="101">
        <v>10.902710388492816</v>
      </c>
      <c r="E28" s="102">
        <v>12.689321484305289</v>
      </c>
      <c r="F28" s="5">
        <v>0.16386852737995672</v>
      </c>
      <c r="G28" s="5"/>
      <c r="H28" s="103">
        <v>635722</v>
      </c>
      <c r="I28" s="104">
        <v>675224</v>
      </c>
      <c r="J28" s="105">
        <v>603.81749138993848</v>
      </c>
      <c r="K28" s="104">
        <v>640.94863100820521</v>
      </c>
      <c r="L28" s="106">
        <v>6.1493978143617234E-2</v>
      </c>
      <c r="M28" s="106"/>
      <c r="N28" s="106">
        <v>9.6443834203728818E-2</v>
      </c>
      <c r="P28" s="62"/>
      <c r="Q28" s="62"/>
      <c r="R28" s="62"/>
    </row>
    <row r="29" spans="1:18" x14ac:dyDescent="0.2">
      <c r="A29" s="63" t="s">
        <v>17</v>
      </c>
      <c r="B29" s="64">
        <v>4355849.68</v>
      </c>
      <c r="C29" s="65">
        <v>5760903.4499999983</v>
      </c>
      <c r="D29" s="64">
        <v>4.1372458820825235</v>
      </c>
      <c r="E29" s="65">
        <v>5.4684714696870156</v>
      </c>
      <c r="F29" s="4">
        <v>0.32176612788950476</v>
      </c>
      <c r="G29" s="4"/>
      <c r="H29" s="66">
        <v>322414</v>
      </c>
      <c r="I29" s="67">
        <v>320776</v>
      </c>
      <c r="J29" s="68">
        <v>306.23324766013383</v>
      </c>
      <c r="K29" s="67">
        <v>304.49293576692776</v>
      </c>
      <c r="L29" s="9">
        <v>-5.6829619465014192E-3</v>
      </c>
      <c r="M29" s="9"/>
      <c r="N29" s="9">
        <v>0.32932060630986393</v>
      </c>
      <c r="P29" s="62"/>
      <c r="Q29" s="62"/>
      <c r="R29" s="62"/>
    </row>
    <row r="30" spans="1:18" x14ac:dyDescent="0.2">
      <c r="A30" s="63" t="s">
        <v>18</v>
      </c>
      <c r="B30" s="64">
        <v>3517694.4999999995</v>
      </c>
      <c r="C30" s="65">
        <v>4192719.48</v>
      </c>
      <c r="D30" s="64">
        <v>3.341154574587923</v>
      </c>
      <c r="E30" s="65">
        <v>3.9798908375701014</v>
      </c>
      <c r="F30" s="4">
        <v>0.19117231744986118</v>
      </c>
      <c r="G30" s="4"/>
      <c r="H30" s="66">
        <v>263267</v>
      </c>
      <c r="I30" s="67">
        <v>306536</v>
      </c>
      <c r="J30" s="68">
        <v>250.05461429013769</v>
      </c>
      <c r="K30" s="67">
        <v>290.97577922990178</v>
      </c>
      <c r="L30" s="9">
        <v>0.1636489094829634</v>
      </c>
      <c r="M30" s="9"/>
      <c r="N30" s="9">
        <v>2.3652673708195238E-2</v>
      </c>
      <c r="P30" s="62"/>
      <c r="Q30" s="62"/>
      <c r="R30" s="62"/>
    </row>
    <row r="31" spans="1:18" x14ac:dyDescent="0.2">
      <c r="A31" s="63" t="s">
        <v>19</v>
      </c>
      <c r="B31" s="64">
        <v>3605243.6199999996</v>
      </c>
      <c r="C31" s="65">
        <v>3414272.71</v>
      </c>
      <c r="D31" s="64">
        <v>3.4243099318223691</v>
      </c>
      <c r="E31" s="65">
        <v>3.2409591770481718</v>
      </c>
      <c r="F31" s="4">
        <v>-5.3543855090424142E-2</v>
      </c>
      <c r="G31" s="4"/>
      <c r="H31" s="66">
        <v>50041</v>
      </c>
      <c r="I31" s="67">
        <v>47912</v>
      </c>
      <c r="J31" s="68">
        <v>47.529629439666884</v>
      </c>
      <c r="K31" s="67">
        <v>45.479916011375671</v>
      </c>
      <c r="L31" s="9">
        <v>-4.3124961260072037E-2</v>
      </c>
      <c r="M31" s="9"/>
      <c r="N31" s="9">
        <v>-1.0888458166985249E-2</v>
      </c>
      <c r="O31" s="3"/>
      <c r="P31" s="62"/>
      <c r="Q31" s="62"/>
      <c r="R31" s="62"/>
    </row>
    <row r="32" spans="1:18" s="6" customFormat="1" x14ac:dyDescent="0.2">
      <c r="A32" s="93" t="s">
        <v>62</v>
      </c>
      <c r="B32" s="101">
        <v>9301037.7100000009</v>
      </c>
      <c r="C32" s="102">
        <v>10216659.959999999</v>
      </c>
      <c r="D32" s="101">
        <v>8.8342534274028868</v>
      </c>
      <c r="E32" s="102">
        <v>9.6980471885453472</v>
      </c>
      <c r="F32" s="5">
        <v>9.7777788269359123E-2</v>
      </c>
      <c r="G32" s="5"/>
      <c r="H32" s="103">
        <v>99079</v>
      </c>
      <c r="I32" s="104">
        <v>106269</v>
      </c>
      <c r="J32" s="105">
        <v>94.106595696583909</v>
      </c>
      <c r="K32" s="104">
        <v>100.87462837311908</v>
      </c>
      <c r="L32" s="106">
        <v>7.1918791944790783E-2</v>
      </c>
      <c r="M32" s="106"/>
      <c r="N32" s="106">
        <v>2.4124025550155803E-2</v>
      </c>
      <c r="P32" s="62"/>
      <c r="Q32" s="62"/>
      <c r="R32" s="62"/>
    </row>
    <row r="33" spans="1:18" x14ac:dyDescent="0.2">
      <c r="A33" s="63" t="s">
        <v>20</v>
      </c>
      <c r="B33" s="64">
        <v>2048422.94</v>
      </c>
      <c r="C33" s="65">
        <v>2152147.4500000002</v>
      </c>
      <c r="D33" s="64">
        <v>1.9456202568676282</v>
      </c>
      <c r="E33" s="65">
        <v>2.0429012621075375</v>
      </c>
      <c r="F33" s="4">
        <v>4.9999996092006116E-2</v>
      </c>
      <c r="G33" s="4"/>
      <c r="H33" s="66">
        <v>6114</v>
      </c>
      <c r="I33" s="67">
        <v>6407</v>
      </c>
      <c r="J33" s="68">
        <v>5.8071612156856043</v>
      </c>
      <c r="K33" s="67">
        <v>6.0817712031408409</v>
      </c>
      <c r="L33" s="9">
        <v>4.7288163227411806E-2</v>
      </c>
      <c r="M33" s="9"/>
      <c r="N33" s="9">
        <v>2.5893855767809004E-3</v>
      </c>
      <c r="P33" s="62"/>
      <c r="Q33" s="62"/>
      <c r="R33" s="62"/>
    </row>
    <row r="34" spans="1:18" x14ac:dyDescent="0.2">
      <c r="A34" s="63" t="s">
        <v>21</v>
      </c>
      <c r="B34" s="64">
        <v>1515817.6</v>
      </c>
      <c r="C34" s="65">
        <v>1612450.7900000003</v>
      </c>
      <c r="D34" s="64">
        <v>1.4397443861258807</v>
      </c>
      <c r="E34" s="65">
        <v>1.5306004028568285</v>
      </c>
      <c r="F34" s="4">
        <v>6.3105657925450753E-2</v>
      </c>
      <c r="G34" s="4"/>
      <c r="H34" s="66">
        <v>19965</v>
      </c>
      <c r="I34" s="67">
        <v>20992</v>
      </c>
      <c r="J34" s="68">
        <v>18.963031349552352</v>
      </c>
      <c r="K34" s="67">
        <v>19.926415029863044</v>
      </c>
      <c r="L34" s="9">
        <v>5.080325305339084E-2</v>
      </c>
      <c r="M34" s="9"/>
      <c r="N34" s="9">
        <v>1.1707619705508154E-2</v>
      </c>
      <c r="P34" s="62"/>
      <c r="Q34" s="62"/>
      <c r="R34" s="62"/>
    </row>
    <row r="35" spans="1:18" x14ac:dyDescent="0.2">
      <c r="A35" s="63" t="s">
        <v>22</v>
      </c>
      <c r="B35" s="64">
        <v>3950025.4400000004</v>
      </c>
      <c r="C35" s="65">
        <v>4602485.04</v>
      </c>
      <c r="D35" s="64">
        <v>3.7517884422864678</v>
      </c>
      <c r="E35" s="65">
        <v>4.3688560916432841</v>
      </c>
      <c r="F35" s="4">
        <v>0.16447293306888966</v>
      </c>
      <c r="G35" s="4"/>
      <c r="H35" s="66">
        <v>53735</v>
      </c>
      <c r="I35" s="67">
        <v>63748</v>
      </c>
      <c r="J35" s="68">
        <v>51.038241400861295</v>
      </c>
      <c r="K35" s="67">
        <v>60.51205722769194</v>
      </c>
      <c r="L35" s="9">
        <v>0.1856219095094207</v>
      </c>
      <c r="M35" s="9"/>
      <c r="N35" s="9">
        <v>-1.7837875861523078E-2</v>
      </c>
      <c r="P35" s="62"/>
      <c r="Q35" s="62"/>
      <c r="R35" s="62"/>
    </row>
    <row r="36" spans="1:18" x14ac:dyDescent="0.2">
      <c r="A36" s="63" t="s">
        <v>56</v>
      </c>
      <c r="B36" s="64">
        <v>780329.74</v>
      </c>
      <c r="C36" s="65">
        <v>781566.9800000001</v>
      </c>
      <c r="D36" s="64">
        <v>0.74116790997285431</v>
      </c>
      <c r="E36" s="65">
        <v>0.74189348404709754</v>
      </c>
      <c r="F36" s="4">
        <v>9.7896045481760119E-4</v>
      </c>
      <c r="G36" s="4"/>
      <c r="H36" s="66">
        <v>2156</v>
      </c>
      <c r="I36" s="67">
        <v>2160</v>
      </c>
      <c r="J36" s="68">
        <v>2.0477984267285185</v>
      </c>
      <c r="K36" s="67">
        <v>2.0503552050545051</v>
      </c>
      <c r="L36" s="9">
        <v>1.2485498048122601E-3</v>
      </c>
      <c r="M36" s="9"/>
      <c r="N36" s="9">
        <v>-2.6925317399684179E-4</v>
      </c>
      <c r="P36" s="62"/>
      <c r="Q36" s="62"/>
      <c r="R36" s="62"/>
    </row>
    <row r="37" spans="1:18" x14ac:dyDescent="0.2">
      <c r="A37" s="63" t="s">
        <v>57</v>
      </c>
      <c r="B37" s="64">
        <v>38718.58</v>
      </c>
      <c r="C37" s="65">
        <v>35663.380000000005</v>
      </c>
      <c r="D37" s="64">
        <v>3.6775439336346145E-2</v>
      </c>
      <c r="E37" s="65">
        <v>3.3853054080017014E-2</v>
      </c>
      <c r="F37" s="4">
        <v>-7.9465678971260001E-2</v>
      </c>
      <c r="G37" s="4"/>
      <c r="H37" s="66">
        <v>526</v>
      </c>
      <c r="I37" s="67">
        <v>477</v>
      </c>
      <c r="J37" s="68">
        <v>0.49960202804230092</v>
      </c>
      <c r="K37" s="67">
        <v>0.45278677444953658</v>
      </c>
      <c r="L37" s="9">
        <v>-9.3705091182697431E-2</v>
      </c>
      <c r="M37" s="9"/>
      <c r="N37" s="9">
        <v>1.571167626884229E-2</v>
      </c>
      <c r="P37" s="62"/>
      <c r="Q37" s="62"/>
      <c r="R37" s="62"/>
    </row>
    <row r="38" spans="1:18" x14ac:dyDescent="0.2">
      <c r="A38" s="63" t="s">
        <v>58</v>
      </c>
      <c r="B38" s="64">
        <v>967723.41</v>
      </c>
      <c r="C38" s="65">
        <v>1032346.3200000001</v>
      </c>
      <c r="D38" s="64">
        <v>0.91915699281370922</v>
      </c>
      <c r="E38" s="65">
        <v>0.97994289381058519</v>
      </c>
      <c r="F38" s="4">
        <v>6.6132229284139088E-2</v>
      </c>
      <c r="G38" s="4"/>
      <c r="H38" s="66">
        <v>16583</v>
      </c>
      <c r="I38" s="67">
        <v>12485</v>
      </c>
      <c r="J38" s="68">
        <v>15.750761275713833</v>
      </c>
      <c r="K38" s="67">
        <v>11.851242932919211</v>
      </c>
      <c r="L38" s="9">
        <v>-0.24757649960750183</v>
      </c>
      <c r="M38" s="9"/>
      <c r="N38" s="9">
        <v>0.41693106173318117</v>
      </c>
      <c r="O38" s="3"/>
      <c r="P38" s="62"/>
      <c r="Q38" s="62"/>
      <c r="R38" s="62"/>
    </row>
    <row r="39" spans="1:18" s="6" customFormat="1" x14ac:dyDescent="0.2">
      <c r="A39" s="93" t="s">
        <v>63</v>
      </c>
      <c r="B39" s="101">
        <v>42056724.329999998</v>
      </c>
      <c r="C39" s="102">
        <v>45697286.150000013</v>
      </c>
      <c r="D39" s="101">
        <v>39.946054692174862</v>
      </c>
      <c r="E39" s="102">
        <v>43.377624312276701</v>
      </c>
      <c r="F39" s="5">
        <v>8.5905094922279268E-2</v>
      </c>
      <c r="G39" s="5"/>
      <c r="H39" s="103">
        <v>722710</v>
      </c>
      <c r="I39" s="104">
        <v>769240</v>
      </c>
      <c r="J39" s="105">
        <v>686.43988913774012</v>
      </c>
      <c r="K39" s="104">
        <v>730.19223978524428</v>
      </c>
      <c r="L39" s="106">
        <v>6.373806554636996E-2</v>
      </c>
      <c r="M39" s="106"/>
      <c r="N39" s="106">
        <v>2.0838804301436475E-2</v>
      </c>
      <c r="P39" s="62"/>
      <c r="Q39" s="62"/>
      <c r="R39" s="62"/>
    </row>
    <row r="40" spans="1:18" x14ac:dyDescent="0.2">
      <c r="A40" s="63" t="s">
        <v>36</v>
      </c>
      <c r="B40" s="64">
        <v>2240756.38</v>
      </c>
      <c r="C40" s="65">
        <v>2267902.3299999996</v>
      </c>
      <c r="D40" s="64">
        <v>2.1283012011344575</v>
      </c>
      <c r="E40" s="65">
        <v>2.1527802531808979</v>
      </c>
      <c r="F40" s="4">
        <v>1.1501685961269104E-2</v>
      </c>
      <c r="G40" s="4"/>
      <c r="H40" s="66">
        <v>73960</v>
      </c>
      <c r="I40" s="67">
        <v>74967</v>
      </c>
      <c r="J40" s="68">
        <v>70.248224323210223</v>
      </c>
      <c r="K40" s="67">
        <v>71.161564193204214</v>
      </c>
      <c r="L40" s="9">
        <v>1.3001607923806446E-2</v>
      </c>
      <c r="M40" s="9"/>
      <c r="N40" s="9">
        <v>-1.4806708605443752E-3</v>
      </c>
      <c r="P40" s="62"/>
      <c r="Q40" s="62"/>
      <c r="R40" s="62"/>
    </row>
    <row r="41" spans="1:18" x14ac:dyDescent="0.2">
      <c r="A41" s="63" t="s">
        <v>37</v>
      </c>
      <c r="B41" s="64">
        <v>2043006.4699999997</v>
      </c>
      <c r="C41" s="65">
        <v>2012996.28</v>
      </c>
      <c r="D41" s="64">
        <v>1.9404756192310686</v>
      </c>
      <c r="E41" s="65">
        <v>1.9108136113209984</v>
      </c>
      <c r="F41" s="4">
        <v>-1.5285947226600038E-2</v>
      </c>
      <c r="G41" s="4"/>
      <c r="H41" s="66">
        <v>19634</v>
      </c>
      <c r="I41" s="67">
        <v>21338</v>
      </c>
      <c r="J41" s="68">
        <v>18.64864300110748</v>
      </c>
      <c r="K41" s="67">
        <v>20.254851558080109</v>
      </c>
      <c r="L41" s="9">
        <v>8.6130050153099047E-2</v>
      </c>
      <c r="M41" s="9"/>
      <c r="N41" s="9">
        <v>-9.3373714653603113E-2</v>
      </c>
      <c r="P41" s="62"/>
      <c r="Q41" s="62"/>
      <c r="R41" s="62"/>
    </row>
    <row r="42" spans="1:18" x14ac:dyDescent="0.2">
      <c r="A42" s="63" t="s">
        <v>38</v>
      </c>
      <c r="B42" s="64">
        <v>3326850.4999999995</v>
      </c>
      <c r="C42" s="65">
        <v>3382137.88</v>
      </c>
      <c r="D42" s="64">
        <v>3.1598883209002708</v>
      </c>
      <c r="E42" s="65">
        <v>3.2104555585509305</v>
      </c>
      <c r="F42" s="4">
        <v>1.6002855960508322E-2</v>
      </c>
      <c r="G42" s="4"/>
      <c r="H42" s="66">
        <v>54352</v>
      </c>
      <c r="I42" s="67">
        <v>56050</v>
      </c>
      <c r="J42" s="68">
        <v>51.624276479382388</v>
      </c>
      <c r="K42" s="67">
        <v>53.204819094122698</v>
      </c>
      <c r="L42" s="9">
        <v>3.0616266658411107E-2</v>
      </c>
      <c r="M42" s="9"/>
      <c r="N42" s="9">
        <v>-1.4179293662115566E-2</v>
      </c>
      <c r="P42" s="62"/>
      <c r="Q42" s="62"/>
      <c r="R42" s="62"/>
    </row>
    <row r="43" spans="1:18" x14ac:dyDescent="0.2">
      <c r="A43" s="63" t="s">
        <v>39</v>
      </c>
      <c r="B43" s="64">
        <v>75727.56</v>
      </c>
      <c r="C43" s="65">
        <v>86397.260000000009</v>
      </c>
      <c r="D43" s="64">
        <v>7.1927077100180647E-2</v>
      </c>
      <c r="E43" s="65">
        <v>8.2011607288633062E-2</v>
      </c>
      <c r="F43" s="4">
        <v>0.14020492135954021</v>
      </c>
      <c r="G43" s="4"/>
      <c r="H43" s="66">
        <v>377</v>
      </c>
      <c r="I43" s="67">
        <v>319</v>
      </c>
      <c r="J43" s="68">
        <v>0.3580797805550332</v>
      </c>
      <c r="K43" s="67">
        <v>0.30280708815388296</v>
      </c>
      <c r="L43" s="9">
        <v>-0.15435859661072204</v>
      </c>
      <c r="M43" s="9"/>
      <c r="N43" s="9">
        <v>0.34833147571733125</v>
      </c>
      <c r="P43" s="62"/>
      <c r="Q43" s="62"/>
      <c r="R43" s="62"/>
    </row>
    <row r="44" spans="1:18" x14ac:dyDescent="0.2">
      <c r="A44" s="63" t="s">
        <v>40</v>
      </c>
      <c r="B44" s="64">
        <v>516858.1</v>
      </c>
      <c r="C44" s="65">
        <v>528703.37</v>
      </c>
      <c r="D44" s="64">
        <v>0.49091892579865087</v>
      </c>
      <c r="E44" s="65">
        <v>0.50186560491173982</v>
      </c>
      <c r="F44" s="4">
        <v>2.2298344060132536E-2</v>
      </c>
      <c r="G44" s="4"/>
      <c r="H44" s="66">
        <v>6004</v>
      </c>
      <c r="I44" s="67">
        <v>6111</v>
      </c>
      <c r="J44" s="68">
        <v>5.7026817041178228</v>
      </c>
      <c r="K44" s="67">
        <v>5.8007966009667049</v>
      </c>
      <c r="L44" s="9">
        <v>1.7205045264587548E-2</v>
      </c>
      <c r="M44" s="9"/>
      <c r="N44" s="9">
        <v>5.0071505437925268E-3</v>
      </c>
      <c r="P44" s="62"/>
      <c r="Q44" s="62"/>
      <c r="R44" s="62"/>
    </row>
    <row r="45" spans="1:18" x14ac:dyDescent="0.2">
      <c r="A45" s="63" t="s">
        <v>41</v>
      </c>
      <c r="B45" s="64">
        <v>3140602.8899999997</v>
      </c>
      <c r="C45" s="65">
        <v>3176079.1</v>
      </c>
      <c r="D45" s="64">
        <v>2.9829877815960288</v>
      </c>
      <c r="E45" s="65">
        <v>3.0148566270138097</v>
      </c>
      <c r="F45" s="4">
        <v>1.0683531999158724E-2</v>
      </c>
      <c r="G45" s="4"/>
      <c r="H45" s="66">
        <v>115382</v>
      </c>
      <c r="I45" s="67">
        <v>124926</v>
      </c>
      <c r="J45" s="68">
        <v>109.59140912467065</v>
      </c>
      <c r="K45" s="67">
        <v>118.58457145677738</v>
      </c>
      <c r="L45" s="9">
        <v>8.2060833088441809E-2</v>
      </c>
      <c r="M45" s="9"/>
      <c r="N45" s="9">
        <v>-6.5964222072022016E-2</v>
      </c>
      <c r="P45" s="62"/>
      <c r="Q45" s="62"/>
      <c r="R45" s="62"/>
    </row>
    <row r="46" spans="1:18" x14ac:dyDescent="0.2">
      <c r="A46" s="63" t="s">
        <v>42</v>
      </c>
      <c r="B46" s="64">
        <v>8627550.4999999981</v>
      </c>
      <c r="C46" s="65">
        <v>10501417.08</v>
      </c>
      <c r="D46" s="64">
        <v>8.1945660206033573</v>
      </c>
      <c r="E46" s="65">
        <v>9.9683496159380951</v>
      </c>
      <c r="F46" s="4">
        <v>0.21645851542045857</v>
      </c>
      <c r="G46" s="4"/>
      <c r="H46" s="66">
        <v>124604</v>
      </c>
      <c r="I46" s="67">
        <v>150291</v>
      </c>
      <c r="J46" s="68">
        <v>118.35059144901685</v>
      </c>
      <c r="K46" s="67">
        <v>142.66200653835492</v>
      </c>
      <c r="L46" s="9">
        <v>0.20541861930458505</v>
      </c>
      <c r="M46" s="9"/>
      <c r="N46" s="9">
        <v>9.1585578147470592E-3</v>
      </c>
      <c r="P46" s="62"/>
      <c r="Q46" s="62"/>
      <c r="R46" s="62"/>
    </row>
    <row r="47" spans="1:18" x14ac:dyDescent="0.2">
      <c r="A47" s="63" t="s">
        <v>43</v>
      </c>
      <c r="B47" s="64">
        <v>4818655.08</v>
      </c>
      <c r="C47" s="65">
        <v>4858685.4499999993</v>
      </c>
      <c r="D47" s="64">
        <v>4.5768248106546308</v>
      </c>
      <c r="E47" s="65">
        <v>4.6120513898750417</v>
      </c>
      <c r="F47" s="4">
        <v>7.6967287754614588E-3</v>
      </c>
      <c r="G47" s="4"/>
      <c r="H47" s="66">
        <v>190456</v>
      </c>
      <c r="I47" s="67">
        <v>188123</v>
      </c>
      <c r="J47" s="68">
        <v>180.89772595594002</v>
      </c>
      <c r="K47" s="67">
        <v>178.57359825947626</v>
      </c>
      <c r="L47" s="9">
        <v>-1.2847744128247518E-2</v>
      </c>
      <c r="M47" s="9"/>
      <c r="N47" s="9">
        <v>2.0811858334423006E-2</v>
      </c>
      <c r="P47" s="62"/>
      <c r="Q47" s="62"/>
      <c r="R47" s="62"/>
    </row>
    <row r="48" spans="1:18" x14ac:dyDescent="0.2">
      <c r="A48" s="63" t="s">
        <v>44</v>
      </c>
      <c r="B48" s="64">
        <v>5087740.46</v>
      </c>
      <c r="C48" s="65">
        <v>5667151.3300000001</v>
      </c>
      <c r="D48" s="64">
        <v>4.8324058022221843</v>
      </c>
      <c r="E48" s="65">
        <v>5.3794783459708624</v>
      </c>
      <c r="F48" s="4">
        <v>0.11320914801838589</v>
      </c>
      <c r="G48" s="4"/>
      <c r="H48" s="66">
        <v>83170</v>
      </c>
      <c r="I48" s="67">
        <v>83028</v>
      </c>
      <c r="J48" s="68">
        <v>78.996008882658103</v>
      </c>
      <c r="K48" s="67">
        <v>78.813375909845121</v>
      </c>
      <c r="L48" s="9">
        <v>-2.3119265820665813E-3</v>
      </c>
      <c r="M48" s="9"/>
      <c r="N48" s="9">
        <v>0.11578876973510788</v>
      </c>
      <c r="P48" s="62"/>
      <c r="Q48" s="62"/>
      <c r="R48" s="62"/>
    </row>
    <row r="49" spans="1:18" x14ac:dyDescent="0.2">
      <c r="A49" s="63" t="s">
        <v>45</v>
      </c>
      <c r="B49" s="64">
        <v>6963689.4199999999</v>
      </c>
      <c r="C49" s="65">
        <v>8020896.1599999992</v>
      </c>
      <c r="D49" s="64">
        <v>6.6142079028302545</v>
      </c>
      <c r="E49" s="65">
        <v>7.6137436068785611</v>
      </c>
      <c r="F49" s="107">
        <v>0.15111948682783316</v>
      </c>
      <c r="G49" s="4"/>
      <c r="H49" s="66">
        <v>6149</v>
      </c>
      <c r="I49" s="67">
        <v>6586</v>
      </c>
      <c r="J49" s="108">
        <v>5.8404046966389895</v>
      </c>
      <c r="K49" s="108">
        <v>6.2516848983745232</v>
      </c>
      <c r="L49" s="109">
        <v>7.0419812170244844E-2</v>
      </c>
      <c r="M49" s="9"/>
      <c r="N49" s="9">
        <v>7.5390677321239163E-2</v>
      </c>
      <c r="P49" s="62"/>
      <c r="Q49" s="62"/>
      <c r="R49" s="62"/>
    </row>
    <row r="50" spans="1:18" x14ac:dyDescent="0.2">
      <c r="A50" s="63" t="s">
        <v>46</v>
      </c>
      <c r="B50" s="64">
        <v>2457709.5100000002</v>
      </c>
      <c r="C50" s="65">
        <v>2785059.8000000003</v>
      </c>
      <c r="D50" s="64">
        <v>2.3343662652753796</v>
      </c>
      <c r="E50" s="65">
        <v>2.6436860450546575</v>
      </c>
      <c r="F50" s="107">
        <v>0.13250696104571591</v>
      </c>
      <c r="G50" s="4"/>
      <c r="H50" s="66">
        <v>44943</v>
      </c>
      <c r="I50" s="67">
        <v>53558</v>
      </c>
      <c r="J50" s="108">
        <v>42.687478985370966</v>
      </c>
      <c r="K50" s="108">
        <v>50.839316700143151</v>
      </c>
      <c r="L50" s="109">
        <v>0.19096554560099066</v>
      </c>
      <c r="M50" s="9"/>
      <c r="N50" s="9">
        <v>-4.90850342154735E-2</v>
      </c>
      <c r="P50" s="62"/>
      <c r="Q50" s="62"/>
      <c r="R50" s="62"/>
    </row>
    <row r="51" spans="1:18" x14ac:dyDescent="0.2">
      <c r="A51" s="63" t="s">
        <v>47</v>
      </c>
      <c r="B51" s="64">
        <v>2757577.4599999995</v>
      </c>
      <c r="C51" s="65">
        <v>2409860.1100000003</v>
      </c>
      <c r="D51" s="64">
        <v>2.6191849648283965</v>
      </c>
      <c r="E51" s="65">
        <v>2.2875320462924646</v>
      </c>
      <c r="F51" s="107">
        <v>-0.12662447402131483</v>
      </c>
      <c r="G51" s="4"/>
      <c r="H51" s="66">
        <v>3679</v>
      </c>
      <c r="I51" s="67">
        <v>3943</v>
      </c>
      <c r="J51" s="108">
        <v>3.4943647550715302</v>
      </c>
      <c r="K51" s="108">
        <v>3.7428474877453306</v>
      </c>
      <c r="L51" s="109">
        <v>7.1109557842570892E-2</v>
      </c>
      <c r="M51" s="9"/>
      <c r="N51" s="9">
        <v>-0.18460672899060082</v>
      </c>
      <c r="O51" s="3"/>
      <c r="P51" s="62"/>
      <c r="Q51" s="62"/>
      <c r="R51" s="62"/>
    </row>
    <row r="52" spans="1:18" s="6" customFormat="1" x14ac:dyDescent="0.2">
      <c r="A52" s="93" t="s">
        <v>64</v>
      </c>
      <c r="B52" s="101">
        <v>10020456.729999999</v>
      </c>
      <c r="C52" s="102">
        <v>10293090.710000003</v>
      </c>
      <c r="D52" s="101">
        <v>9.5175674985135394</v>
      </c>
      <c r="E52" s="102">
        <v>9.7705982006234624</v>
      </c>
      <c r="F52" s="110">
        <v>2.6585648291902464E-2</v>
      </c>
      <c r="G52" s="5"/>
      <c r="H52" s="103">
        <v>41893</v>
      </c>
      <c r="I52" s="104">
        <v>42432</v>
      </c>
      <c r="J52" s="7">
        <v>39.790547073718848</v>
      </c>
      <c r="K52" s="7">
        <v>40.278088917070725</v>
      </c>
      <c r="L52" s="111">
        <v>1.2252705207812964E-2</v>
      </c>
      <c r="M52" s="106"/>
      <c r="N52" s="106">
        <v>1.4159451498968245E-2</v>
      </c>
      <c r="P52" s="62"/>
      <c r="Q52" s="62"/>
      <c r="R52" s="62"/>
    </row>
    <row r="53" spans="1:18" x14ac:dyDescent="0.2">
      <c r="A53" s="63" t="s">
        <v>24</v>
      </c>
      <c r="B53" s="64">
        <v>3629660.83</v>
      </c>
      <c r="C53" s="65">
        <v>3601679.42</v>
      </c>
      <c r="D53" s="64">
        <v>3.4475017334100784</v>
      </c>
      <c r="E53" s="65">
        <v>3.4188528452475424</v>
      </c>
      <c r="F53" s="107">
        <v>-8.3100431494774751E-3</v>
      </c>
      <c r="G53" s="4"/>
      <c r="H53" s="66">
        <v>13855</v>
      </c>
      <c r="I53" s="67">
        <v>13742</v>
      </c>
      <c r="J53" s="108">
        <v>13.15966938883285</v>
      </c>
      <c r="K53" s="108">
        <v>13.044435753638432</v>
      </c>
      <c r="L53" s="109">
        <v>-8.756575244375342E-3</v>
      </c>
      <c r="M53" s="9"/>
      <c r="N53" s="9">
        <v>4.5047672826470375E-4</v>
      </c>
      <c r="P53" s="62"/>
      <c r="Q53" s="62"/>
      <c r="R53" s="62"/>
    </row>
    <row r="54" spans="1:18" x14ac:dyDescent="0.2">
      <c r="A54" s="63" t="s">
        <v>29</v>
      </c>
      <c r="B54" s="64">
        <v>6390795.8999999994</v>
      </c>
      <c r="C54" s="65">
        <v>6691411.290000001</v>
      </c>
      <c r="D54" s="64">
        <v>6.0700657651034629</v>
      </c>
      <c r="E54" s="65">
        <v>6.3517453553759182</v>
      </c>
      <c r="F54" s="107">
        <v>4.6404701558889094E-2</v>
      </c>
      <c r="G54" s="4"/>
      <c r="H54" s="66">
        <v>28038</v>
      </c>
      <c r="I54" s="67">
        <v>28690</v>
      </c>
      <c r="J54" s="108">
        <v>26.630877684885991</v>
      </c>
      <c r="K54" s="108">
        <v>27.233653163432294</v>
      </c>
      <c r="L54" s="109">
        <v>2.2634457852975576E-2</v>
      </c>
      <c r="M54" s="9"/>
      <c r="N54" s="9">
        <v>2.3244125526357795E-2</v>
      </c>
      <c r="O54" s="3"/>
      <c r="P54" s="62"/>
      <c r="Q54" s="62"/>
      <c r="R54" s="62"/>
    </row>
    <row r="55" spans="1:18" s="6" customFormat="1" x14ac:dyDescent="0.2">
      <c r="A55" s="93" t="s">
        <v>65</v>
      </c>
      <c r="B55" s="101">
        <v>47425620.649999999</v>
      </c>
      <c r="C55" s="102">
        <v>47379307.580000006</v>
      </c>
      <c r="D55" s="101">
        <v>45.045506193735406</v>
      </c>
      <c r="E55" s="102">
        <v>44.974263846542307</v>
      </c>
      <c r="F55" s="110">
        <v>-1.5815639164247219E-3</v>
      </c>
      <c r="G55" s="5"/>
      <c r="H55" s="103">
        <v>467140</v>
      </c>
      <c r="I55" s="104">
        <v>459147</v>
      </c>
      <c r="J55" s="7">
        <v>443.69599121612254</v>
      </c>
      <c r="K55" s="7">
        <v>435.84001913664861</v>
      </c>
      <c r="L55" s="111">
        <v>-1.7705754018515152E-2</v>
      </c>
      <c r="M55" s="106"/>
      <c r="N55" s="106">
        <v>1.6414826991050457E-2</v>
      </c>
      <c r="P55" s="62"/>
      <c r="Q55" s="62"/>
      <c r="R55" s="62"/>
    </row>
    <row r="56" spans="1:18" x14ac:dyDescent="0.2">
      <c r="A56" s="63" t="s">
        <v>23</v>
      </c>
      <c r="B56" s="64">
        <v>131036.61999999998</v>
      </c>
      <c r="C56" s="65">
        <v>124917.93000000001</v>
      </c>
      <c r="D56" s="64">
        <v>0.12446038231902722</v>
      </c>
      <c r="E56" s="65">
        <v>0.11857691110191405</v>
      </c>
      <c r="F56" s="107">
        <v>-4.7271839500156454E-2</v>
      </c>
      <c r="G56" s="4"/>
      <c r="H56" s="66">
        <v>582</v>
      </c>
      <c r="I56" s="67">
        <v>488</v>
      </c>
      <c r="J56" s="108">
        <v>0.5527915975677169</v>
      </c>
      <c r="K56" s="108">
        <v>0.46322839817898082</v>
      </c>
      <c r="L56" s="109">
        <v>-0.16201982769422363</v>
      </c>
      <c r="M56" s="9"/>
      <c r="N56" s="9">
        <v>0.13693401346039957</v>
      </c>
      <c r="P56" s="62"/>
      <c r="Q56" s="62"/>
      <c r="R56" s="62"/>
    </row>
    <row r="57" spans="1:18" x14ac:dyDescent="0.2">
      <c r="A57" s="63" t="s">
        <v>25</v>
      </c>
      <c r="B57" s="64">
        <v>19087948.469999995</v>
      </c>
      <c r="C57" s="65">
        <v>18977553.640000001</v>
      </c>
      <c r="D57" s="64">
        <v>18.129995754332569</v>
      </c>
      <c r="E57" s="65">
        <v>18.014224946747721</v>
      </c>
      <c r="F57" s="107">
        <v>-6.3855948536105656E-3</v>
      </c>
      <c r="G57" s="4"/>
      <c r="H57" s="66">
        <v>244611</v>
      </c>
      <c r="I57" s="67">
        <v>243202</v>
      </c>
      <c r="J57" s="108">
        <v>232.33488912824197</v>
      </c>
      <c r="K57" s="108">
        <v>230.85670674984527</v>
      </c>
      <c r="L57" s="109">
        <v>-6.3622918793775352E-3</v>
      </c>
      <c r="M57" s="9"/>
      <c r="N57" s="9">
        <v>-2.3452183872008092E-5</v>
      </c>
      <c r="P57" s="62"/>
      <c r="Q57" s="62"/>
      <c r="R57" s="62"/>
    </row>
    <row r="58" spans="1:18" x14ac:dyDescent="0.2">
      <c r="A58" s="63" t="s">
        <v>26</v>
      </c>
      <c r="B58" s="64">
        <v>1077779.7200000002</v>
      </c>
      <c r="C58" s="65">
        <v>1063176.92</v>
      </c>
      <c r="D58" s="64">
        <v>1.0236899883932762</v>
      </c>
      <c r="E58" s="65">
        <v>1.0092084869517672</v>
      </c>
      <c r="F58" s="107">
        <v>-1.4146374005511442E-2</v>
      </c>
      <c r="G58" s="4"/>
      <c r="H58" s="66">
        <v>34911</v>
      </c>
      <c r="I58" s="67">
        <v>32004</v>
      </c>
      <c r="J58" s="108">
        <v>33.158947530389291</v>
      </c>
      <c r="K58" s="108">
        <v>30.379429621557588</v>
      </c>
      <c r="L58" s="109">
        <v>-8.3824069092794606E-2</v>
      </c>
      <c r="M58" s="9"/>
      <c r="N58" s="9">
        <v>7.6052745697311241E-2</v>
      </c>
      <c r="P58" s="62"/>
      <c r="Q58" s="62"/>
      <c r="R58" s="62"/>
    </row>
    <row r="59" spans="1:18" x14ac:dyDescent="0.2">
      <c r="A59" s="63" t="s">
        <v>27</v>
      </c>
      <c r="B59" s="64">
        <v>1636111.5200000003</v>
      </c>
      <c r="C59" s="65">
        <v>1655190.16</v>
      </c>
      <c r="D59" s="64">
        <v>1.5540012043638245</v>
      </c>
      <c r="E59" s="65">
        <v>1.5711702592180552</v>
      </c>
      <c r="F59" s="107">
        <v>1.1048289284472768E-2</v>
      </c>
      <c r="G59" s="4"/>
      <c r="H59" s="66">
        <v>3949</v>
      </c>
      <c r="I59" s="67">
        <v>3666</v>
      </c>
      <c r="J59" s="108">
        <v>3.7508144652833577</v>
      </c>
      <c r="K59" s="108">
        <v>3.4799084174675077</v>
      </c>
      <c r="L59" s="109">
        <v>-7.2225925948428471E-2</v>
      </c>
      <c r="M59" s="9"/>
      <c r="N59" s="9">
        <v>8.975699748673116E-2</v>
      </c>
      <c r="P59" s="62"/>
      <c r="Q59" s="62"/>
      <c r="R59" s="62"/>
    </row>
    <row r="60" spans="1:18" x14ac:dyDescent="0.2">
      <c r="A60" s="63" t="s">
        <v>28</v>
      </c>
      <c r="B60" s="64">
        <v>1905433.4299999997</v>
      </c>
      <c r="C60" s="65">
        <v>1903573.4</v>
      </c>
      <c r="D60" s="64">
        <v>1.8098068553756606</v>
      </c>
      <c r="E60" s="65">
        <v>1.8069451985617138</v>
      </c>
      <c r="F60" s="107">
        <v>-1.5811945929185001E-3</v>
      </c>
      <c r="G60" s="4"/>
      <c r="H60" s="66">
        <v>8931</v>
      </c>
      <c r="I60" s="67">
        <v>8933</v>
      </c>
      <c r="J60" s="108">
        <v>8.4827865255623376</v>
      </c>
      <c r="K60" s="108">
        <v>8.4795477068295817</v>
      </c>
      <c r="L60" s="109">
        <v>-3.8181070842646658E-4</v>
      </c>
      <c r="M60" s="9"/>
      <c r="N60" s="9">
        <v>-1.1998419970149499E-3</v>
      </c>
      <c r="P60" s="62"/>
      <c r="Q60" s="62"/>
      <c r="R60" s="62"/>
    </row>
    <row r="61" spans="1:18" x14ac:dyDescent="0.2">
      <c r="A61" s="63" t="s">
        <v>30</v>
      </c>
      <c r="B61" s="64">
        <v>9224106.7400000002</v>
      </c>
      <c r="C61" s="65">
        <v>9346013.6500000004</v>
      </c>
      <c r="D61" s="64">
        <v>8.7611833349480168</v>
      </c>
      <c r="E61" s="65">
        <v>8.8715961730499799</v>
      </c>
      <c r="F61" s="107">
        <v>1.2602502867567145E-2</v>
      </c>
      <c r="G61" s="4"/>
      <c r="H61" s="66">
        <v>103602</v>
      </c>
      <c r="I61" s="67">
        <v>102534</v>
      </c>
      <c r="J61" s="108">
        <v>98.402603249502775</v>
      </c>
      <c r="K61" s="108">
        <v>97.329222497712337</v>
      </c>
      <c r="L61" s="109">
        <v>-1.0908052392362477E-2</v>
      </c>
      <c r="M61" s="9"/>
      <c r="N61" s="9">
        <v>2.3769837897068768E-2</v>
      </c>
      <c r="P61" s="62"/>
      <c r="Q61" s="62"/>
      <c r="R61" s="62"/>
    </row>
    <row r="62" spans="1:18" x14ac:dyDescent="0.2">
      <c r="A62" s="63" t="s">
        <v>31</v>
      </c>
      <c r="B62" s="64">
        <v>3369761.95</v>
      </c>
      <c r="C62" s="65">
        <v>3398209.6399999997</v>
      </c>
      <c r="D62" s="64">
        <v>3.200646205779047</v>
      </c>
      <c r="E62" s="65">
        <v>3.225711492240924</v>
      </c>
      <c r="F62" s="107">
        <v>7.8313205678963715E-3</v>
      </c>
      <c r="G62" s="4"/>
      <c r="H62" s="66">
        <v>42490</v>
      </c>
      <c r="I62" s="67">
        <v>40528</v>
      </c>
      <c r="J62" s="108">
        <v>40.357585877409441</v>
      </c>
      <c r="K62" s="108">
        <v>38.470738773356018</v>
      </c>
      <c r="L62" s="109">
        <v>-4.6753220318601962E-2</v>
      </c>
      <c r="M62" s="9"/>
      <c r="N62" s="9">
        <v>5.7261710241226282E-2</v>
      </c>
      <c r="P62" s="62"/>
      <c r="Q62" s="62"/>
      <c r="R62" s="62"/>
    </row>
    <row r="63" spans="1:18" x14ac:dyDescent="0.2">
      <c r="A63" s="63" t="s">
        <v>32</v>
      </c>
      <c r="B63" s="64">
        <v>10993442.199999999</v>
      </c>
      <c r="C63" s="65">
        <v>10910672.24</v>
      </c>
      <c r="D63" s="64">
        <v>10.441722468223981</v>
      </c>
      <c r="E63" s="65">
        <v>10.356830378670232</v>
      </c>
      <c r="F63" s="107">
        <v>-8.1300848410873483E-3</v>
      </c>
      <c r="G63" s="4"/>
      <c r="H63" s="66">
        <v>28064</v>
      </c>
      <c r="I63" s="67">
        <v>27792</v>
      </c>
      <c r="J63" s="108">
        <v>26.65557284216565</v>
      </c>
      <c r="K63" s="108">
        <v>26.381236971701302</v>
      </c>
      <c r="L63" s="109">
        <v>-1.0291876752706042E-2</v>
      </c>
      <c r="M63" s="9"/>
      <c r="N63" s="9">
        <v>2.1842721716032187E-3</v>
      </c>
      <c r="O63" s="3"/>
      <c r="P63" s="62"/>
      <c r="Q63" s="62"/>
      <c r="R63" s="62"/>
    </row>
    <row r="64" spans="1:18" s="6" customFormat="1" x14ac:dyDescent="0.2">
      <c r="A64" s="93" t="s">
        <v>67</v>
      </c>
      <c r="B64" s="101">
        <v>29153284.080000002</v>
      </c>
      <c r="C64" s="102">
        <v>29904301.130000003</v>
      </c>
      <c r="D64" s="101">
        <v>27.690189829774383</v>
      </c>
      <c r="E64" s="102">
        <v>28.386314571950383</v>
      </c>
      <c r="F64" s="110">
        <v>2.5139760559802271E-2</v>
      </c>
      <c r="G64" s="5"/>
      <c r="H64" s="103">
        <v>180884</v>
      </c>
      <c r="I64" s="104">
        <v>167424</v>
      </c>
      <c r="J64" s="7">
        <v>171.80610882206</v>
      </c>
      <c r="K64" s="7">
        <v>158.92531011622478</v>
      </c>
      <c r="L64" s="111">
        <v>-7.4972879568420359E-2</v>
      </c>
      <c r="M64" s="106"/>
      <c r="N64" s="106">
        <v>0.10822670807912549</v>
      </c>
      <c r="P64" s="62"/>
      <c r="Q64" s="62"/>
      <c r="R64" s="62"/>
    </row>
    <row r="65" spans="1:18" x14ac:dyDescent="0.2">
      <c r="A65" s="63" t="s">
        <v>48</v>
      </c>
      <c r="B65" s="64">
        <v>4283033.28</v>
      </c>
      <c r="C65" s="65">
        <v>4129767.8299999996</v>
      </c>
      <c r="D65" s="64">
        <v>4.0680838647541222</v>
      </c>
      <c r="E65" s="65">
        <v>3.9201347064384948</v>
      </c>
      <c r="F65" s="107">
        <v>-3.6368266543730488E-2</v>
      </c>
      <c r="G65" s="4"/>
      <c r="H65" s="66">
        <v>14612</v>
      </c>
      <c r="I65" s="67">
        <v>15190</v>
      </c>
      <c r="J65" s="108">
        <v>13.878678391167492</v>
      </c>
      <c r="K65" s="108">
        <v>14.418933131841637</v>
      </c>
      <c r="L65" s="109">
        <v>3.8926958709408988E-2</v>
      </c>
      <c r="M65" s="9"/>
      <c r="N65" s="9">
        <v>-7.2474031616884593E-2</v>
      </c>
      <c r="P65" s="62"/>
      <c r="Q65" s="62"/>
      <c r="R65" s="62"/>
    </row>
    <row r="66" spans="1:18" x14ac:dyDescent="0.2">
      <c r="A66" s="63" t="s">
        <v>49</v>
      </c>
      <c r="B66" s="64">
        <v>4445876.84</v>
      </c>
      <c r="C66" s="65">
        <v>4412861.3299999991</v>
      </c>
      <c r="D66" s="64">
        <v>4.2227549157610191</v>
      </c>
      <c r="E66" s="65">
        <v>4.1888579616431691</v>
      </c>
      <c r="F66" s="107">
        <v>-8.0272132278700337E-3</v>
      </c>
      <c r="G66" s="4"/>
      <c r="H66" s="66">
        <v>9710</v>
      </c>
      <c r="I66" s="67">
        <v>9405</v>
      </c>
      <c r="J66" s="108">
        <v>9.2226914302105349</v>
      </c>
      <c r="K66" s="108">
        <v>8.9275882886748263</v>
      </c>
      <c r="L66" s="109">
        <v>-3.1997507860779817E-2</v>
      </c>
      <c r="M66" s="9"/>
      <c r="N66" s="9">
        <v>2.4762637315051794E-2</v>
      </c>
      <c r="P66" s="62"/>
      <c r="Q66" s="62"/>
      <c r="R66" s="62"/>
    </row>
    <row r="67" spans="1:18" x14ac:dyDescent="0.2">
      <c r="A67" s="63" t="s">
        <v>50</v>
      </c>
      <c r="B67" s="64">
        <v>2907052.36</v>
      </c>
      <c r="C67" s="65">
        <v>3230808.4400000004</v>
      </c>
      <c r="D67" s="64">
        <v>2.7611582788615152</v>
      </c>
      <c r="E67" s="65">
        <v>3.0668078247629755</v>
      </c>
      <c r="F67" s="107">
        <v>0.11069613366296638</v>
      </c>
      <c r="G67" s="4"/>
      <c r="H67" s="66">
        <v>45081</v>
      </c>
      <c r="I67" s="67">
        <v>32062</v>
      </c>
      <c r="J67" s="108">
        <v>42.818553281701455</v>
      </c>
      <c r="K67" s="108">
        <v>30.434485455767383</v>
      </c>
      <c r="L67" s="109">
        <v>-0.28922200487391092</v>
      </c>
      <c r="M67" s="9"/>
      <c r="N67" s="9">
        <v>0.56264845180798462</v>
      </c>
      <c r="P67" s="62"/>
      <c r="Q67" s="62"/>
      <c r="R67" s="62"/>
    </row>
    <row r="68" spans="1:18" x14ac:dyDescent="0.2">
      <c r="A68" s="63" t="s">
        <v>51</v>
      </c>
      <c r="B68" s="64">
        <v>3221935.69</v>
      </c>
      <c r="C68" s="65">
        <v>2996849.81</v>
      </c>
      <c r="D68" s="64">
        <v>3.0602387926727568</v>
      </c>
      <c r="E68" s="65">
        <v>2.8447252808796786</v>
      </c>
      <c r="F68" s="107">
        <v>-7.0423756573862906E-2</v>
      </c>
      <c r="G68" s="4"/>
      <c r="H68" s="66">
        <v>6169</v>
      </c>
      <c r="I68" s="67">
        <v>5709</v>
      </c>
      <c r="J68" s="108">
        <v>5.859400971469495</v>
      </c>
      <c r="K68" s="108">
        <v>5.4192027155815605</v>
      </c>
      <c r="L68" s="109">
        <v>-7.5126836007868514E-2</v>
      </c>
      <c r="M68" s="9"/>
      <c r="N68" s="9">
        <v>5.0851074689044484E-3</v>
      </c>
      <c r="P68" s="62"/>
      <c r="Q68" s="62"/>
      <c r="R68" s="62"/>
    </row>
    <row r="69" spans="1:18" x14ac:dyDescent="0.2">
      <c r="A69" s="63" t="s">
        <v>52</v>
      </c>
      <c r="B69" s="64">
        <v>937886.8600000001</v>
      </c>
      <c r="C69" s="65">
        <v>988613.31</v>
      </c>
      <c r="D69" s="64">
        <v>0.89081782762400308</v>
      </c>
      <c r="E69" s="65">
        <v>0.93842983608549224</v>
      </c>
      <c r="F69" s="107">
        <v>5.3447525391897788E-2</v>
      </c>
      <c r="G69" s="4"/>
      <c r="H69" s="66">
        <v>4600</v>
      </c>
      <c r="I69" s="67">
        <v>4615</v>
      </c>
      <c r="J69" s="108">
        <v>4.3691432110163193</v>
      </c>
      <c r="K69" s="108">
        <v>4.3807357737622876</v>
      </c>
      <c r="L69" s="109">
        <v>2.6532805600738563E-3</v>
      </c>
      <c r="M69" s="9"/>
      <c r="N69" s="9">
        <v>5.0659830089470947E-2</v>
      </c>
      <c r="P69" s="62"/>
      <c r="Q69" s="62"/>
      <c r="R69" s="62"/>
    </row>
    <row r="70" spans="1:18" x14ac:dyDescent="0.2">
      <c r="A70" s="63" t="s">
        <v>53</v>
      </c>
      <c r="B70" s="64">
        <v>4385552.5200000005</v>
      </c>
      <c r="C70" s="65">
        <v>5379736.3700000001</v>
      </c>
      <c r="D70" s="64">
        <v>4.165458047676851</v>
      </c>
      <c r="E70" s="65">
        <v>5.1066529944678383</v>
      </c>
      <c r="F70" s="107">
        <v>0.22595232889595618</v>
      </c>
      <c r="G70" s="4"/>
      <c r="H70" s="66">
        <v>10017</v>
      </c>
      <c r="I70" s="67">
        <v>9301</v>
      </c>
      <c r="J70" s="108">
        <v>9.5142842488588002</v>
      </c>
      <c r="K70" s="108">
        <v>8.8288674825055349</v>
      </c>
      <c r="L70" s="109">
        <v>-7.2040812364364437E-2</v>
      </c>
      <c r="M70" s="9"/>
      <c r="N70" s="9">
        <v>0.32112742158368279</v>
      </c>
      <c r="P70" s="62"/>
      <c r="Q70" s="62"/>
      <c r="R70" s="62"/>
    </row>
    <row r="71" spans="1:18" x14ac:dyDescent="0.2">
      <c r="A71" s="63" t="s">
        <v>54</v>
      </c>
      <c r="B71" s="64">
        <v>4509738.9400000004</v>
      </c>
      <c r="C71" s="65">
        <v>4185020.5799999996</v>
      </c>
      <c r="D71" s="64">
        <v>4.2834120159036813</v>
      </c>
      <c r="E71" s="65">
        <v>3.9725827451218629</v>
      </c>
      <c r="F71" s="107">
        <v>-7.2565811933980373E-2</v>
      </c>
      <c r="G71" s="4"/>
      <c r="H71" s="66">
        <v>25952</v>
      </c>
      <c r="I71" s="67">
        <v>24711</v>
      </c>
      <c r="J71" s="108">
        <v>24.649566220064244</v>
      </c>
      <c r="K71" s="108">
        <v>23.456633088936055</v>
      </c>
      <c r="L71" s="109">
        <v>-4.8395704836264652E-2</v>
      </c>
      <c r="M71" s="9"/>
      <c r="N71" s="9">
        <v>-2.539932535041467E-2</v>
      </c>
      <c r="P71" s="62"/>
      <c r="Q71" s="62"/>
      <c r="R71" s="62"/>
    </row>
    <row r="72" spans="1:18" ht="13.5" thickBot="1" x14ac:dyDescent="0.25">
      <c r="A72" s="112" t="s">
        <v>55</v>
      </c>
      <c r="B72" s="113">
        <v>4462207.59</v>
      </c>
      <c r="C72" s="114">
        <v>4580643.4600000009</v>
      </c>
      <c r="D72" s="113">
        <v>4.2382660865204329</v>
      </c>
      <c r="E72" s="114">
        <v>4.3481232225508704</v>
      </c>
      <c r="F72" s="115">
        <v>2.5920301790355316E-2</v>
      </c>
      <c r="G72" s="151"/>
      <c r="H72" s="116">
        <v>64743</v>
      </c>
      <c r="I72" s="117">
        <v>66431</v>
      </c>
      <c r="J72" s="118">
        <v>61.493791067571649</v>
      </c>
      <c r="K72" s="119">
        <v>63.058864179155485</v>
      </c>
      <c r="L72" s="120">
        <v>2.5450912757420951E-2</v>
      </c>
      <c r="M72" s="121"/>
      <c r="N72" s="121">
        <v>4.5773915366864593E-4</v>
      </c>
      <c r="O72" s="3"/>
      <c r="P72" s="62"/>
      <c r="Q72" s="62"/>
      <c r="R72" s="62"/>
    </row>
    <row r="73" spans="1:18" s="6" customFormat="1" x14ac:dyDescent="0.2">
      <c r="A73" s="122" t="s">
        <v>68</v>
      </c>
      <c r="B73" s="17">
        <v>333254701.56999999</v>
      </c>
      <c r="C73" s="17">
        <v>349417533.07999998</v>
      </c>
      <c r="D73" s="17">
        <v>316.52989497909459</v>
      </c>
      <c r="E73" s="17">
        <v>331.68058226290867</v>
      </c>
      <c r="F73" s="5">
        <v>4.7864949011576563E-2</v>
      </c>
      <c r="G73" s="5"/>
      <c r="H73" s="7">
        <v>2877655</v>
      </c>
      <c r="I73" s="7">
        <v>2932777</v>
      </c>
      <c r="J73" s="7">
        <v>2733.2362623689496</v>
      </c>
      <c r="K73" s="7">
        <v>2783.9049014880261</v>
      </c>
      <c r="L73" s="5">
        <v>1.8537965347774632E-2</v>
      </c>
      <c r="M73" s="5"/>
      <c r="N73" s="5">
        <v>2.8793216022918067E-2</v>
      </c>
      <c r="P73" s="62"/>
      <c r="Q73" s="62"/>
      <c r="R73" s="62"/>
    </row>
    <row r="74" spans="1:18" ht="13.5" thickBot="1" x14ac:dyDescent="0.25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P74" s="62"/>
      <c r="Q74" s="62"/>
      <c r="R74" s="62"/>
    </row>
    <row r="75" spans="1:18" ht="38.25" x14ac:dyDescent="0.2">
      <c r="A75" s="291" t="s">
        <v>66</v>
      </c>
      <c r="B75" s="168" t="s">
        <v>175</v>
      </c>
      <c r="C75" s="169" t="s">
        <v>176</v>
      </c>
      <c r="D75" s="168" t="s">
        <v>175</v>
      </c>
      <c r="E75" s="169" t="s">
        <v>176</v>
      </c>
      <c r="F75" s="123" t="s">
        <v>89</v>
      </c>
      <c r="G75" s="169" t="s">
        <v>176</v>
      </c>
      <c r="H75" s="168" t="s">
        <v>175</v>
      </c>
      <c r="I75" s="169" t="s">
        <v>176</v>
      </c>
      <c r="J75" s="168" t="s">
        <v>175</v>
      </c>
      <c r="K75" s="169" t="s">
        <v>176</v>
      </c>
      <c r="L75" s="123" t="s">
        <v>89</v>
      </c>
      <c r="M75" s="169" t="s">
        <v>176</v>
      </c>
      <c r="N75" s="90" t="s">
        <v>89</v>
      </c>
      <c r="P75" s="62"/>
      <c r="Q75" s="62"/>
      <c r="R75" s="62"/>
    </row>
    <row r="76" spans="1:18" ht="45.6" customHeight="1" x14ac:dyDescent="0.2">
      <c r="A76" s="292"/>
      <c r="B76" s="293" t="s">
        <v>95</v>
      </c>
      <c r="C76" s="289"/>
      <c r="D76" s="294" t="s">
        <v>96</v>
      </c>
      <c r="E76" s="294"/>
      <c r="F76" s="124" t="s">
        <v>97</v>
      </c>
      <c r="G76" s="172" t="s">
        <v>183</v>
      </c>
      <c r="H76" s="288" t="s">
        <v>78</v>
      </c>
      <c r="I76" s="289"/>
      <c r="J76" s="290" t="s">
        <v>82</v>
      </c>
      <c r="K76" s="290"/>
      <c r="L76" s="92" t="s">
        <v>79</v>
      </c>
      <c r="M76" s="172" t="s">
        <v>184</v>
      </c>
      <c r="N76" s="92" t="s">
        <v>80</v>
      </c>
      <c r="P76" s="62"/>
      <c r="Q76" s="62"/>
      <c r="R76" s="62"/>
    </row>
    <row r="77" spans="1:18" x14ac:dyDescent="0.2">
      <c r="A77" s="125" t="s">
        <v>33</v>
      </c>
      <c r="B77" s="126">
        <v>3881906.56</v>
      </c>
      <c r="C77" s="127">
        <v>3915468.4899999993</v>
      </c>
      <c r="D77" s="128">
        <v>3.6870881940051556</v>
      </c>
      <c r="E77" s="129">
        <v>3.716713517915927</v>
      </c>
      <c r="F77" s="130">
        <v>8.0348834505610256E-3</v>
      </c>
      <c r="G77" s="130"/>
      <c r="H77" s="131">
        <v>27274</v>
      </c>
      <c r="I77" s="132">
        <v>27374</v>
      </c>
      <c r="J77" s="133">
        <v>25.905219986360674</v>
      </c>
      <c r="K77" s="134">
        <v>25.984455269982419</v>
      </c>
      <c r="L77" s="135">
        <v>3.0586609055418545E-3</v>
      </c>
      <c r="M77" s="135"/>
      <c r="N77" s="135">
        <v>4.9610483802879912E-3</v>
      </c>
      <c r="P77" s="62"/>
      <c r="Q77" s="62"/>
      <c r="R77" s="62"/>
    </row>
    <row r="78" spans="1:18" x14ac:dyDescent="0.2">
      <c r="A78" s="136" t="s">
        <v>74</v>
      </c>
      <c r="B78" s="137">
        <v>1501389.2799999998</v>
      </c>
      <c r="C78" s="138">
        <v>1507657.1000000003</v>
      </c>
      <c r="D78" s="139">
        <v>1.4260401695227565</v>
      </c>
      <c r="E78" s="140">
        <v>1.4311261955659174</v>
      </c>
      <c r="F78" s="4">
        <v>3.5665377118114794E-3</v>
      </c>
      <c r="G78" s="4"/>
      <c r="H78" s="141">
        <v>23722</v>
      </c>
      <c r="I78" s="142">
        <v>24019</v>
      </c>
      <c r="J78" s="143">
        <v>22.531481576462856</v>
      </c>
      <c r="K78" s="144">
        <v>22.799760032501926</v>
      </c>
      <c r="L78" s="9">
        <v>1.190682712668667E-2</v>
      </c>
      <c r="M78" s="9"/>
      <c r="N78" s="9">
        <v>-8.2421515413206858E-3</v>
      </c>
      <c r="P78" s="62"/>
      <c r="Q78" s="62"/>
      <c r="R78" s="62"/>
    </row>
    <row r="79" spans="1:18" x14ac:dyDescent="0.2">
      <c r="A79" s="136" t="s">
        <v>75</v>
      </c>
      <c r="B79" s="137">
        <v>2172475.2999999998</v>
      </c>
      <c r="C79" s="138">
        <v>2213675.88</v>
      </c>
      <c r="D79" s="139">
        <v>2.06344689306427</v>
      </c>
      <c r="E79" s="140">
        <v>2.1013064179914873</v>
      </c>
      <c r="F79" s="4">
        <v>1.8347709870543349E-2</v>
      </c>
      <c r="G79" s="4"/>
      <c r="H79" s="141">
        <v>2938</v>
      </c>
      <c r="I79" s="142">
        <v>2719</v>
      </c>
      <c r="J79" s="143">
        <v>2.7905527726012926</v>
      </c>
      <c r="K79" s="144">
        <v>2.5809795382144447</v>
      </c>
      <c r="L79" s="9">
        <v>-7.5100975134574588E-2</v>
      </c>
      <c r="M79" s="9"/>
      <c r="N79" s="9">
        <v>0.10103663480315039</v>
      </c>
      <c r="P79" s="62"/>
      <c r="Q79" s="62"/>
      <c r="R79" s="62"/>
    </row>
    <row r="80" spans="1:18" x14ac:dyDescent="0.2">
      <c r="A80" s="136" t="s">
        <v>76</v>
      </c>
      <c r="B80" s="137">
        <v>102295.36</v>
      </c>
      <c r="C80" s="138">
        <v>116683.75</v>
      </c>
      <c r="D80" s="139">
        <v>9.7161538622276167E-2</v>
      </c>
      <c r="E80" s="140">
        <v>0.11076071025823085</v>
      </c>
      <c r="F80" s="4">
        <v>0.13996455623065662</v>
      </c>
      <c r="G80" s="4"/>
      <c r="H80" s="141">
        <v>136</v>
      </c>
      <c r="I80" s="142">
        <v>150</v>
      </c>
      <c r="J80" s="143">
        <v>0.12917466884743903</v>
      </c>
      <c r="K80" s="144">
        <v>0.14238577812878508</v>
      </c>
      <c r="L80" s="9">
        <v>0.1022732196584839</v>
      </c>
      <c r="M80" s="9"/>
      <c r="N80" s="9">
        <v>3.4194186976483465E-2</v>
      </c>
      <c r="P80" s="62"/>
      <c r="Q80" s="62"/>
      <c r="R80" s="62"/>
    </row>
    <row r="81" spans="1:18" x14ac:dyDescent="0.2">
      <c r="A81" s="136" t="s">
        <v>77</v>
      </c>
      <c r="B81" s="137">
        <v>57782.28</v>
      </c>
      <c r="C81" s="138">
        <v>13018.380000000001</v>
      </c>
      <c r="D81" s="139">
        <v>5.4882403560661756E-2</v>
      </c>
      <c r="E81" s="140">
        <v>1.2357547775174756E-2</v>
      </c>
      <c r="F81" s="4">
        <v>-0.77483588594082065</v>
      </c>
      <c r="G81" s="4"/>
      <c r="H81" s="141">
        <v>198</v>
      </c>
      <c r="I81" s="142">
        <v>95</v>
      </c>
      <c r="J81" s="143">
        <v>0.1880631208220068</v>
      </c>
      <c r="K81" s="144">
        <v>9.0177659481563893E-2</v>
      </c>
      <c r="L81" s="9">
        <v>-0.52049259266034964</v>
      </c>
      <c r="M81" s="9"/>
      <c r="N81" s="9">
        <v>-0.53042620278087083</v>
      </c>
      <c r="P81" s="62"/>
      <c r="Q81" s="62"/>
      <c r="R81" s="62"/>
    </row>
    <row r="82" spans="1:18" x14ac:dyDescent="0.2">
      <c r="A82" s="136" t="s">
        <v>81</v>
      </c>
      <c r="B82" s="137">
        <v>47964.340000000004</v>
      </c>
      <c r="C82" s="138">
        <v>64433.38</v>
      </c>
      <c r="D82" s="139">
        <v>4.5557189235190983E-2</v>
      </c>
      <c r="E82" s="140">
        <v>6.1162646325117989E-2</v>
      </c>
      <c r="F82" s="4">
        <v>0.34254653001885504</v>
      </c>
      <c r="G82" s="4"/>
      <c r="H82" s="141">
        <v>280</v>
      </c>
      <c r="I82" s="142">
        <v>391</v>
      </c>
      <c r="J82" s="143">
        <v>0.26594784762708035</v>
      </c>
      <c r="K82" s="144">
        <v>0.37115226165569981</v>
      </c>
      <c r="L82" s="9">
        <v>0.39558287448951313</v>
      </c>
      <c r="M82" s="9"/>
      <c r="N82" s="9">
        <v>-3.8003006084506574E-2</v>
      </c>
      <c r="P82" s="62"/>
      <c r="Q82" s="62"/>
      <c r="R82" s="62"/>
    </row>
    <row r="83" spans="1:18" x14ac:dyDescent="0.2">
      <c r="A83" s="125" t="s">
        <v>34</v>
      </c>
      <c r="B83" s="126">
        <v>82362028.230000004</v>
      </c>
      <c r="C83" s="127">
        <v>87193968.349999994</v>
      </c>
      <c r="D83" s="128">
        <v>78.228586192747599</v>
      </c>
      <c r="E83" s="129">
        <v>82.76787354434272</v>
      </c>
      <c r="F83" s="130">
        <v>5.8025941315247076E-2</v>
      </c>
      <c r="G83" s="130"/>
      <c r="H83" s="131">
        <v>1443476</v>
      </c>
      <c r="I83" s="132">
        <v>1483536</v>
      </c>
      <c r="J83" s="133">
        <v>1371.033340361955</v>
      </c>
      <c r="K83" s="134">
        <v>1408.2295182804355</v>
      </c>
      <c r="L83" s="135">
        <v>2.7130031650915765E-2</v>
      </c>
      <c r="M83" s="135"/>
      <c r="N83" s="135">
        <v>3.0079842583000005E-2</v>
      </c>
      <c r="P83" s="62"/>
      <c r="Q83" s="62"/>
      <c r="R83" s="62"/>
    </row>
    <row r="84" spans="1:18" x14ac:dyDescent="0.2">
      <c r="A84" s="136" t="s">
        <v>74</v>
      </c>
      <c r="B84" s="137">
        <v>32109767.110000003</v>
      </c>
      <c r="C84" s="138">
        <v>35246837.189999998</v>
      </c>
      <c r="D84" s="139">
        <v>30.498298038254703</v>
      </c>
      <c r="E84" s="140">
        <v>33.457655599178338</v>
      </c>
      <c r="F84" s="4">
        <v>9.7033531419085994E-2</v>
      </c>
      <c r="G84" s="4"/>
      <c r="H84" s="141">
        <v>1285531</v>
      </c>
      <c r="I84" s="142">
        <v>1326838</v>
      </c>
      <c r="J84" s="143">
        <v>1221.0150089567435</v>
      </c>
      <c r="K84" s="144">
        <v>1259.4857405389396</v>
      </c>
      <c r="L84" s="9">
        <v>3.150717337624398E-2</v>
      </c>
      <c r="M84" s="9"/>
      <c r="N84" s="9">
        <v>6.3524868982119287E-2</v>
      </c>
      <c r="P84" s="62"/>
      <c r="Q84" s="62"/>
      <c r="R84" s="62"/>
    </row>
    <row r="85" spans="1:18" x14ac:dyDescent="0.2">
      <c r="A85" s="136" t="s">
        <v>75</v>
      </c>
      <c r="B85" s="137">
        <v>43841478.399999999</v>
      </c>
      <c r="C85" s="138">
        <v>44824133.93999999</v>
      </c>
      <c r="D85" s="139">
        <v>41.641238633104045</v>
      </c>
      <c r="E85" s="140">
        <v>42.548794599971892</v>
      </c>
      <c r="F85" s="4">
        <v>2.1794643883295883E-2</v>
      </c>
      <c r="G85" s="4"/>
      <c r="H85" s="141">
        <v>139110</v>
      </c>
      <c r="I85" s="142">
        <v>133831</v>
      </c>
      <c r="J85" s="143">
        <v>132.12858958358268</v>
      </c>
      <c r="K85" s="144">
        <v>127.03754048502292</v>
      </c>
      <c r="L85" s="9">
        <v>-3.8531018264894468E-2</v>
      </c>
      <c r="M85" s="9"/>
      <c r="N85" s="9">
        <v>6.2743222396342224E-2</v>
      </c>
      <c r="P85" s="62"/>
      <c r="Q85" s="62"/>
      <c r="R85" s="62"/>
    </row>
    <row r="86" spans="1:18" x14ac:dyDescent="0.2">
      <c r="A86" s="136" t="s">
        <v>76</v>
      </c>
      <c r="B86" s="137">
        <v>5845827.9399999995</v>
      </c>
      <c r="C86" s="138">
        <v>6170638.8800000018</v>
      </c>
      <c r="D86" s="139">
        <v>5.5524477080044594</v>
      </c>
      <c r="E86" s="140">
        <v>5.8574081232035677</v>
      </c>
      <c r="F86" s="4">
        <v>5.4923599687300984E-2</v>
      </c>
      <c r="G86" s="4"/>
      <c r="H86" s="141">
        <v>12713</v>
      </c>
      <c r="I86" s="142">
        <v>11443</v>
      </c>
      <c r="J86" s="143">
        <v>12.074982096010972</v>
      </c>
      <c r="K86" s="144">
        <v>10.862136394184585</v>
      </c>
      <c r="L86" s="9">
        <v>-0.10044285715562729</v>
      </c>
      <c r="M86" s="9"/>
      <c r="N86" s="9">
        <v>0.17271438293699082</v>
      </c>
      <c r="P86" s="62"/>
      <c r="Q86" s="62"/>
      <c r="R86" s="62"/>
    </row>
    <row r="87" spans="1:18" x14ac:dyDescent="0.2">
      <c r="A87" s="136" t="s">
        <v>77</v>
      </c>
      <c r="B87" s="137">
        <v>409677.52999999997</v>
      </c>
      <c r="C87" s="138">
        <v>287216.36000000004</v>
      </c>
      <c r="D87" s="139">
        <v>0.38911734758813793</v>
      </c>
      <c r="E87" s="140">
        <v>0.27263683273278183</v>
      </c>
      <c r="F87" s="4">
        <v>-0.29934546886006519</v>
      </c>
      <c r="G87" s="4"/>
      <c r="H87" s="141">
        <v>4029</v>
      </c>
      <c r="I87" s="142">
        <v>5389</v>
      </c>
      <c r="J87" s="143">
        <v>3.826799564605381</v>
      </c>
      <c r="K87" s="144">
        <v>5.1154463889068191</v>
      </c>
      <c r="L87" s="9">
        <v>0.33674270171354626</v>
      </c>
      <c r="M87" s="9"/>
      <c r="N87" s="9">
        <v>-0.47584936858695515</v>
      </c>
      <c r="P87" s="62"/>
      <c r="Q87" s="62"/>
      <c r="R87" s="62"/>
    </row>
    <row r="88" spans="1:18" x14ac:dyDescent="0.2">
      <c r="A88" s="136" t="s">
        <v>81</v>
      </c>
      <c r="B88" s="137">
        <v>155277.24999999997</v>
      </c>
      <c r="C88" s="138">
        <v>664217.5</v>
      </c>
      <c r="D88" s="139">
        <v>0.14748446579625732</v>
      </c>
      <c r="E88" s="140">
        <v>0.63050083722837535</v>
      </c>
      <c r="F88" s="4">
        <v>3.2750321793169856</v>
      </c>
      <c r="G88" s="4"/>
      <c r="H88" s="141">
        <v>2093</v>
      </c>
      <c r="I88" s="142">
        <v>6033</v>
      </c>
      <c r="J88" s="143">
        <v>1.9879601610124256</v>
      </c>
      <c r="K88" s="144">
        <v>5.7267559963397368</v>
      </c>
      <c r="L88" s="9">
        <v>1.8807196988410584</v>
      </c>
      <c r="M88" s="9"/>
      <c r="N88" s="9">
        <v>0.48401532472488484</v>
      </c>
      <c r="P88" s="62"/>
      <c r="Q88" s="62"/>
      <c r="R88" s="62"/>
    </row>
    <row r="89" spans="1:18" x14ac:dyDescent="0.2">
      <c r="A89" s="125" t="s">
        <v>35</v>
      </c>
      <c r="B89" s="126">
        <v>41679172.319999993</v>
      </c>
      <c r="C89" s="127">
        <v>52300875.149999991</v>
      </c>
      <c r="D89" s="128">
        <v>39.587450604936365</v>
      </c>
      <c r="E89" s="129">
        <v>49.646005366994586</v>
      </c>
      <c r="F89" s="130">
        <v>0.25408442848310031</v>
      </c>
      <c r="G89" s="130"/>
      <c r="H89" s="131">
        <v>10827</v>
      </c>
      <c r="I89" s="132">
        <v>12588</v>
      </c>
      <c r="J89" s="133">
        <v>10.283633379494281</v>
      </c>
      <c r="K89" s="134">
        <v>11.949014500567646</v>
      </c>
      <c r="L89" s="135">
        <v>0.16194481654647075</v>
      </c>
      <c r="M89" s="135"/>
      <c r="N89" s="135">
        <v>7.9297752031362911E-2</v>
      </c>
      <c r="P89" s="62"/>
      <c r="Q89" s="62"/>
      <c r="R89" s="62"/>
    </row>
    <row r="90" spans="1:18" x14ac:dyDescent="0.2">
      <c r="A90" s="136" t="s">
        <v>74</v>
      </c>
      <c r="B90" s="137">
        <v>2072926.9899999998</v>
      </c>
      <c r="C90" s="138">
        <v>2707317.16</v>
      </c>
      <c r="D90" s="139">
        <v>1.9688945402806508</v>
      </c>
      <c r="E90" s="140">
        <v>2.5698897364534172</v>
      </c>
      <c r="F90" s="4">
        <v>0.30524499097198943</v>
      </c>
      <c r="G90" s="4"/>
      <c r="H90" s="145">
        <v>2426</v>
      </c>
      <c r="I90" s="142">
        <v>2828</v>
      </c>
      <c r="J90" s="143">
        <v>2.304248136940346</v>
      </c>
      <c r="K90" s="144">
        <v>2.6844465369880282</v>
      </c>
      <c r="L90" s="9">
        <v>0.16499889658260569</v>
      </c>
      <c r="M90" s="9"/>
      <c r="N90" s="9">
        <v>0.12038302765846387</v>
      </c>
      <c r="P90" s="62"/>
      <c r="Q90" s="62"/>
      <c r="R90" s="62"/>
    </row>
    <row r="91" spans="1:18" x14ac:dyDescent="0.2">
      <c r="A91" s="136" t="s">
        <v>75</v>
      </c>
      <c r="B91" s="137">
        <v>26723291.170000002</v>
      </c>
      <c r="C91" s="138">
        <v>34360270.950000003</v>
      </c>
      <c r="D91" s="139">
        <v>25.382149172047363</v>
      </c>
      <c r="E91" s="140">
        <v>32.6160927728776</v>
      </c>
      <c r="F91" s="4">
        <v>0.28500122475037593</v>
      </c>
      <c r="G91" s="4"/>
      <c r="H91" s="141">
        <v>6233</v>
      </c>
      <c r="I91" s="142">
        <v>7448</v>
      </c>
      <c r="J91" s="143">
        <v>5.9201890509271138</v>
      </c>
      <c r="K91" s="144">
        <v>7.0699285033546095</v>
      </c>
      <c r="L91" s="9">
        <v>0.19420654349668864</v>
      </c>
      <c r="M91" s="9"/>
      <c r="N91" s="9">
        <v>7.6029294721360774E-2</v>
      </c>
      <c r="P91" s="62"/>
      <c r="Q91" s="62"/>
      <c r="R91" s="62"/>
    </row>
    <row r="92" spans="1:18" x14ac:dyDescent="0.2">
      <c r="A92" s="136" t="s">
        <v>76</v>
      </c>
      <c r="B92" s="137">
        <v>12882954.159999998</v>
      </c>
      <c r="C92" s="138">
        <v>15233287.040000001</v>
      </c>
      <c r="D92" s="139">
        <v>12.236406892608358</v>
      </c>
      <c r="E92" s="140">
        <v>14.460022857663583</v>
      </c>
      <c r="F92" s="4">
        <v>0.18172131611596254</v>
      </c>
      <c r="G92" s="4"/>
      <c r="H92" s="141">
        <v>2168</v>
      </c>
      <c r="I92" s="142">
        <v>2312</v>
      </c>
      <c r="J92" s="143">
        <v>2.059196191626822</v>
      </c>
      <c r="K92" s="144">
        <v>2.1946394602250074</v>
      </c>
      <c r="L92" s="9">
        <v>6.5774824734490922E-2</v>
      </c>
      <c r="M92" s="9"/>
      <c r="N92" s="9">
        <v>0.10879079585160634</v>
      </c>
      <c r="P92" s="62"/>
      <c r="Q92" s="62"/>
      <c r="R92" s="62"/>
    </row>
    <row r="93" spans="1:18" x14ac:dyDescent="0.2">
      <c r="A93" s="136" t="s">
        <v>77</v>
      </c>
      <c r="B93" s="137">
        <v>0</v>
      </c>
      <c r="C93" s="138">
        <v>0</v>
      </c>
      <c r="D93" s="139">
        <v>0</v>
      </c>
      <c r="E93" s="140">
        <v>0</v>
      </c>
      <c r="F93" s="4" t="s">
        <v>71</v>
      </c>
      <c r="G93" s="4"/>
      <c r="H93" s="141">
        <v>0</v>
      </c>
      <c r="I93" s="142">
        <v>0</v>
      </c>
      <c r="J93" s="143">
        <v>0</v>
      </c>
      <c r="K93" s="144">
        <v>0</v>
      </c>
      <c r="L93" s="9" t="s">
        <v>71</v>
      </c>
      <c r="M93" s="9"/>
      <c r="N93" s="9" t="s">
        <v>71</v>
      </c>
      <c r="P93" s="62"/>
      <c r="Q93" s="62"/>
      <c r="R93" s="62"/>
    </row>
    <row r="94" spans="1:18" ht="13.5" thickBot="1" x14ac:dyDescent="0.25">
      <c r="A94" s="146" t="s">
        <v>81</v>
      </c>
      <c r="B94" s="147">
        <v>0</v>
      </c>
      <c r="C94" s="148">
        <v>0</v>
      </c>
      <c r="D94" s="149">
        <v>0</v>
      </c>
      <c r="E94" s="150">
        <v>0</v>
      </c>
      <c r="F94" s="151" t="s">
        <v>71</v>
      </c>
      <c r="G94" s="151"/>
      <c r="H94" s="152">
        <v>0</v>
      </c>
      <c r="I94" s="153">
        <v>0</v>
      </c>
      <c r="J94" s="154">
        <v>0</v>
      </c>
      <c r="K94" s="155">
        <v>0</v>
      </c>
      <c r="L94" s="121" t="s">
        <v>71</v>
      </c>
      <c r="M94" s="121"/>
      <c r="N94" s="121" t="s">
        <v>71</v>
      </c>
      <c r="P94" s="62"/>
      <c r="Q94" s="62"/>
      <c r="R94" s="62"/>
    </row>
    <row r="95" spans="1:18" x14ac:dyDescent="0.2">
      <c r="A95" s="156" t="s">
        <v>69</v>
      </c>
      <c r="B95" s="17">
        <v>127923107.11</v>
      </c>
      <c r="C95" s="17">
        <v>143410311.98999998</v>
      </c>
      <c r="D95" s="16">
        <v>121.50312499168913</v>
      </c>
      <c r="E95" s="16">
        <v>136.13059242925323</v>
      </c>
      <c r="F95" s="5">
        <v>0.1203875821182756</v>
      </c>
      <c r="G95" s="5"/>
      <c r="H95" s="7">
        <v>1481577</v>
      </c>
      <c r="I95" s="7">
        <v>1523498</v>
      </c>
      <c r="J95" s="7">
        <v>1407.22219372781</v>
      </c>
      <c r="K95" s="7">
        <v>1446.1629880509854</v>
      </c>
      <c r="L95" s="5">
        <v>2.7672100750499862E-2</v>
      </c>
      <c r="M95" s="5"/>
      <c r="N95" s="5">
        <v>9.0218933938234214E-2</v>
      </c>
      <c r="P95" s="62"/>
      <c r="Q95" s="62"/>
      <c r="R95" s="62"/>
    </row>
    <row r="96" spans="1:18" x14ac:dyDescent="0.2">
      <c r="B96" s="61"/>
      <c r="C96" s="6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</row>
    <row r="97" spans="1:9" x14ac:dyDescent="0.2">
      <c r="A97" s="6"/>
    </row>
    <row r="98" spans="1:9" x14ac:dyDescent="0.2">
      <c r="A98" s="6" t="s">
        <v>88</v>
      </c>
      <c r="B98" s="18">
        <v>461177808.68000001</v>
      </c>
      <c r="C98" s="18">
        <v>492827845.06999993</v>
      </c>
      <c r="D98" s="18">
        <v>438.03301997078376</v>
      </c>
      <c r="E98" s="18">
        <v>467.8111746921619</v>
      </c>
      <c r="F98" s="19">
        <v>6.798152961930648E-2</v>
      </c>
      <c r="G98" s="19"/>
      <c r="H98" s="11"/>
      <c r="I98" s="11"/>
    </row>
    <row r="100" spans="1:9" x14ac:dyDescent="0.2">
      <c r="B100" s="157"/>
      <c r="C100" s="157"/>
      <c r="D100" s="157"/>
      <c r="E100" s="157"/>
      <c r="F100" s="157"/>
      <c r="G100" s="157"/>
    </row>
    <row r="101" spans="1:9" x14ac:dyDescent="0.2">
      <c r="A101"/>
      <c r="B101"/>
      <c r="C101"/>
      <c r="D101"/>
    </row>
    <row r="102" spans="1:9" x14ac:dyDescent="0.2">
      <c r="A102"/>
      <c r="B102"/>
      <c r="C102"/>
      <c r="D102"/>
    </row>
    <row r="103" spans="1:9" x14ac:dyDescent="0.2">
      <c r="A103"/>
      <c r="B103"/>
      <c r="C103"/>
      <c r="D103"/>
    </row>
    <row r="104" spans="1:9" x14ac:dyDescent="0.2">
      <c r="A104"/>
      <c r="B104"/>
      <c r="C104"/>
      <c r="D104"/>
    </row>
    <row r="105" spans="1:9" x14ac:dyDescent="0.2">
      <c r="A105"/>
      <c r="B105"/>
      <c r="C105"/>
      <c r="D105"/>
    </row>
    <row r="106" spans="1:9" x14ac:dyDescent="0.2">
      <c r="A106"/>
      <c r="B106"/>
      <c r="C106"/>
      <c r="D106"/>
    </row>
    <row r="107" spans="1:9" x14ac:dyDescent="0.2">
      <c r="A107"/>
      <c r="B107"/>
      <c r="C107"/>
      <c r="D107"/>
    </row>
    <row r="108" spans="1:9" x14ac:dyDescent="0.2">
      <c r="A108"/>
      <c r="B108"/>
      <c r="C108"/>
      <c r="D108"/>
    </row>
    <row r="109" spans="1:9" x14ac:dyDescent="0.2">
      <c r="A109"/>
      <c r="B109"/>
      <c r="C109"/>
      <c r="D109"/>
    </row>
    <row r="110" spans="1:9" x14ac:dyDescent="0.2">
      <c r="A110"/>
      <c r="B110"/>
      <c r="C110"/>
      <c r="D110"/>
    </row>
    <row r="111" spans="1:9" x14ac:dyDescent="0.2">
      <c r="A111"/>
      <c r="B111"/>
      <c r="C111"/>
      <c r="D111"/>
    </row>
    <row r="112" spans="1:9" x14ac:dyDescent="0.2">
      <c r="A112"/>
      <c r="B112"/>
      <c r="C112"/>
      <c r="D112"/>
    </row>
    <row r="113" spans="1:4" x14ac:dyDescent="0.2">
      <c r="A113"/>
      <c r="B113"/>
      <c r="C113"/>
      <c r="D113"/>
    </row>
  </sheetData>
  <mergeCells count="12">
    <mergeCell ref="A1:N1"/>
    <mergeCell ref="A2:N2"/>
    <mergeCell ref="H76:I76"/>
    <mergeCell ref="J76:K76"/>
    <mergeCell ref="A7:A8"/>
    <mergeCell ref="B8:C8"/>
    <mergeCell ref="D8:E8"/>
    <mergeCell ref="H8:I8"/>
    <mergeCell ref="J8:K8"/>
    <mergeCell ref="A75:A76"/>
    <mergeCell ref="B76:C76"/>
    <mergeCell ref="D76:E76"/>
  </mergeCells>
  <pageMargins left="0.7" right="0.7" top="0.75" bottom="0.75" header="0.3" footer="0.3"/>
  <pageSetup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Report Cover</vt:lpstr>
      <vt:lpstr>36a High Cost Claimants YTD</vt:lpstr>
      <vt:lpstr>36b Monthly Claims Exhibit</vt:lpstr>
      <vt:lpstr>36c High Level Summary YTD</vt:lpstr>
      <vt:lpstr>36d High Level Sum (Rolling 12)</vt:lpstr>
      <vt:lpstr>36e All Plans YTD</vt:lpstr>
      <vt:lpstr>36f All Plans (Rolling 12)</vt:lpstr>
      <vt:lpstr>'36c High Level Summary YTD'!Print_Area</vt:lpstr>
      <vt:lpstr>'36d High Level Sum (Rolling 12)'!Print_Area</vt:lpstr>
      <vt:lpstr>'36e All Plans YTD'!Print_Area</vt:lpstr>
      <vt:lpstr>'36f All Plans (Rolling 12)'!Print_Area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Shao</dc:creator>
  <cp:lastModifiedBy>Windows User</cp:lastModifiedBy>
  <cp:lastPrinted>2015-10-14T18:15:40Z</cp:lastPrinted>
  <dcterms:created xsi:type="dcterms:W3CDTF">2015-03-16T19:56:20Z</dcterms:created>
  <dcterms:modified xsi:type="dcterms:W3CDTF">2019-03-08T00:23:09Z</dcterms:modified>
</cp:coreProperties>
</file>