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G-2" sheetId="1" r:id="rId1"/>
    <sheet name="Journal (OMES use only)" sheetId="2" r:id="rId2"/>
  </sheets>
  <definedNames>
    <definedName name="_xlnm.Print_Area" localSheetId="0">'G-2'!$A$1:$R$63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5-digit agency number in this cell prefixed by the letter "A".
(example: A26500 = Education Department)</t>
        </r>
      </text>
    </comment>
    <comment ref="E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in this cell prefixed by the letter "F".
(example: F1000 = general fund type)</t>
        </r>
      </text>
    </comment>
    <comment ref="J44" authorId="0">
      <text>
        <r>
          <rPr>
            <b/>
            <sz val="11"/>
            <rFont val="Tahoma"/>
            <family val="2"/>
          </rPr>
          <t>OMES:
Enter deletions as a positive number.</t>
        </r>
        <r>
          <rPr>
            <sz val="11"/>
            <rFont val="Tahoma"/>
            <family val="2"/>
          </rPr>
          <t xml:space="preserve">
</t>
        </r>
      </text>
    </comment>
    <comment ref="O44" authorId="0">
      <text>
        <r>
          <rPr>
            <b/>
            <sz val="11"/>
            <rFont val="Tahoma"/>
            <family val="2"/>
          </rPr>
          <t>OMES:
Enter deletions as a positive number.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rFont val="Tahoma"/>
            <family val="2"/>
          </rPr>
          <t>OMES:</t>
        </r>
        <r>
          <rPr>
            <sz val="9"/>
            <rFont val="Tahoma"/>
            <family val="2"/>
          </rPr>
          <t xml:space="preserve"> Enter the current year</t>
        </r>
      </text>
    </comment>
    <comment ref="B6" authorId="0">
      <text>
        <r>
          <rPr>
            <b/>
            <sz val="9"/>
            <rFont val="Tahoma"/>
            <family val="2"/>
          </rPr>
          <t>OMES:</t>
        </r>
        <r>
          <rPr>
            <sz val="9"/>
            <rFont val="Tahoma"/>
            <family val="2"/>
          </rPr>
          <t xml:space="preserve"> 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<sst xmlns="http://schemas.openxmlformats.org/spreadsheetml/2006/main" count="87" uniqueCount="81">
  <si>
    <t>GAAP CONVERSION MANUAL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</si>
  <si>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</si>
  <si>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</si>
  <si>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</si>
  <si>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</si>
  <si>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</si>
  <si>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</si>
  <si>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</si>
  <si>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</si>
  <si>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</si>
  <si>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</si>
  <si>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</si>
  <si>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</si>
  <si>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</si>
  <si>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(3)</t>
  </si>
  <si>
    <t>Date of Physical Count</t>
  </si>
  <si>
    <t>Inventory Valuation Method</t>
  </si>
  <si>
    <t>Did your Inventory Valuation Method change from last year?</t>
  </si>
  <si>
    <t>If yes, indicate Method used last year.</t>
  </si>
  <si>
    <t>Inventory System:  (Check One)</t>
  </si>
  <si>
    <t>(4)  INVENTORY VALUES</t>
  </si>
  <si>
    <t>Amounts at June 30</t>
  </si>
  <si>
    <t>(rounded to whole dollars)</t>
  </si>
  <si>
    <t>(5)  Comments:</t>
  </si>
  <si>
    <t>Account Number</t>
  </si>
  <si>
    <t>Dr.</t>
  </si>
  <si>
    <t>Cr.</t>
  </si>
  <si>
    <t>JE Posted:</t>
  </si>
  <si>
    <t>G</t>
  </si>
  <si>
    <t>07</t>
  </si>
  <si>
    <t>Inventory</t>
  </si>
  <si>
    <t>140000</t>
  </si>
  <si>
    <t>CHANGES IN INVENTORY FOR</t>
  </si>
  <si>
    <t>Revenue</t>
  </si>
  <si>
    <t>Expenditures</t>
  </si>
  <si>
    <t>FEDERAL SURPLUS / SEIZED PROPERTY</t>
  </si>
  <si>
    <t>Federal Surplus Property</t>
  </si>
  <si>
    <t>Seized Property</t>
  </si>
  <si>
    <t>10</t>
  </si>
  <si>
    <t>02</t>
  </si>
  <si>
    <t>Due to Others</t>
  </si>
  <si>
    <t>222200</t>
  </si>
  <si>
    <t>To Record Inventory Transactions in Agency Fund Type</t>
  </si>
  <si>
    <t>Dollar Value of Deletions from Inventory During Year -</t>
  </si>
  <si>
    <t xml:space="preserve">Dollar Value of Inventory </t>
  </si>
  <si>
    <t>Dollar Value of Additions to Inventory During Year +</t>
  </si>
  <si>
    <t>--Complete (1) and (2) and Check Here (X) If Summary Form Does Not Apply</t>
  </si>
  <si>
    <t>Perpetual --</t>
  </si>
  <si>
    <t>Periodic --</t>
  </si>
  <si>
    <t>Column1</t>
  </si>
  <si>
    <t>Column2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</si>
  <si>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</si>
  <si>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</si>
  <si>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</si>
  <si>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</si>
  <si>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</si>
  <si>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</si>
  <si>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</si>
  <si>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</si>
  <si>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</si>
  <si>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</si>
  <si>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</si>
  <si>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</si>
  <si>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</si>
  <si>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</si>
  <si>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</si>
  <si>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</si>
  <si>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Regular or Auto-Reversal</t>
  </si>
  <si>
    <t>Entity</t>
  </si>
  <si>
    <t>Entry Status (W or P)</t>
  </si>
  <si>
    <t>GAAP</t>
  </si>
  <si>
    <t>R</t>
  </si>
  <si>
    <t>Agency #</t>
  </si>
  <si>
    <t>Fund</t>
  </si>
  <si>
    <t>Agency Name</t>
  </si>
  <si>
    <t>OMES USE ONLY</t>
  </si>
  <si>
    <t>DO NOT WRITE BELOW THIS LINE - FOR OMES USE ONLY</t>
  </si>
  <si>
    <t>090</t>
  </si>
  <si>
    <t>W</t>
  </si>
  <si>
    <t>OMES Form G-2 (2015)</t>
  </si>
  <si>
    <t>A09000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</si>
</sst>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 d\,\ yyyy;@"/>
    <numFmt numFmtId="166" formatCode="mm/dd/yy;@"/>
    <numFmt numFmtId="167" formatCode="m/d/yy;@"/>
    <numFmt numFmtId="168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49" fontId="4" fillId="33" borderId="0" xfId="0" applyNumberFormat="1" applyFont="1" applyFill="1" applyAlignment="1" applyProtection="1">
      <alignment horizontal="centerContinuous"/>
      <protection locked="0"/>
    </xf>
    <xf numFmtId="166" fontId="3" fillId="33" borderId="0" xfId="0" applyNumberFormat="1" applyFont="1" applyFill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48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6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30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49" fontId="0" fillId="34" borderId="0" xfId="0" applyNumberFormat="1" applyFill="1" applyBorder="1" applyAlignment="1">
      <alignment vertical="center"/>
    </xf>
    <xf numFmtId="0" fontId="3" fillId="33" borderId="12" xfId="0" applyNumberFormat="1" applyFont="1" applyFill="1" applyBorder="1" applyAlignment="1" applyProtection="1">
      <alignment horizontal="right"/>
      <protection/>
    </xf>
    <xf numFmtId="43" fontId="0" fillId="34" borderId="0" xfId="42" applyFont="1" applyFill="1" applyAlignment="1">
      <alignment vertical="center"/>
    </xf>
    <xf numFmtId="49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left"/>
      <protection locked="0"/>
    </xf>
    <xf numFmtId="43" fontId="3" fillId="33" borderId="12" xfId="42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 horizontal="right"/>
      <protection/>
    </xf>
    <xf numFmtId="0" fontId="3" fillId="33" borderId="15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 quotePrefix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vertical="top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Continuous"/>
      <protection/>
    </xf>
    <xf numFmtId="0" fontId="3" fillId="33" borderId="12" xfId="0" applyNumberFormat="1" applyFont="1" applyFill="1" applyBorder="1" applyAlignment="1" applyProtection="1">
      <alignment horizontal="centerContinuous"/>
      <protection/>
    </xf>
    <xf numFmtId="41" fontId="3" fillId="33" borderId="15" xfId="0" applyNumberFormat="1" applyFon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left"/>
      <protection/>
    </xf>
    <xf numFmtId="0" fontId="3" fillId="33" borderId="20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23" xfId="0" applyNumberFormat="1" applyFont="1" applyFill="1" applyBorder="1" applyAlignment="1" applyProtection="1">
      <alignment horizontal="center"/>
      <protection locked="0"/>
    </xf>
    <xf numFmtId="0" fontId="3" fillId="33" borderId="21" xfId="0" applyNumberFormat="1" applyFont="1" applyFill="1" applyBorder="1" applyAlignment="1" applyProtection="1">
      <alignment/>
      <protection locked="0"/>
    </xf>
    <xf numFmtId="0" fontId="6" fillId="33" borderId="15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Alignment="1" applyProtection="1">
      <alignment horizontal="center"/>
      <protection locked="0"/>
    </xf>
    <xf numFmtId="41" fontId="3" fillId="33" borderId="25" xfId="42" applyNumberFormat="1" applyFont="1" applyFill="1" applyBorder="1" applyAlignment="1" applyProtection="1">
      <alignment horizontal="right"/>
      <protection locked="0"/>
    </xf>
    <xf numFmtId="41" fontId="3" fillId="33" borderId="26" xfId="42" applyNumberFormat="1" applyFont="1" applyFill="1" applyBorder="1" applyAlignment="1" applyProtection="1">
      <alignment horizontal="right"/>
      <protection locked="0"/>
    </xf>
    <xf numFmtId="41" fontId="3" fillId="33" borderId="25" xfId="0" applyNumberFormat="1" applyFont="1" applyFill="1" applyBorder="1" applyAlignment="1" applyProtection="1">
      <alignment horizontal="right"/>
      <protection locked="0"/>
    </xf>
    <xf numFmtId="41" fontId="3" fillId="33" borderId="26" xfId="0" applyNumberFormat="1" applyFont="1" applyFill="1" applyBorder="1" applyAlignment="1" applyProtection="1">
      <alignment horizontal="right"/>
      <protection locked="0"/>
    </xf>
    <xf numFmtId="41" fontId="3" fillId="33" borderId="27" xfId="42" applyNumberFormat="1" applyFont="1" applyFill="1" applyBorder="1" applyAlignment="1" applyProtection="1">
      <alignment horizontal="right"/>
      <protection locked="0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0" fontId="3" fillId="33" borderId="0" xfId="0" applyNumberFormat="1" applyFont="1" applyFill="1" applyAlignment="1" applyProtection="1">
      <alignment horizontal="center"/>
      <protection/>
    </xf>
    <xf numFmtId="165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 quotePrefix="1">
      <alignment horizontal="center"/>
      <protection/>
    </xf>
    <xf numFmtId="0" fontId="4" fillId="33" borderId="0" xfId="0" applyNumberFormat="1" applyFont="1" applyFill="1" applyAlignment="1" applyProtection="1">
      <alignment horizontal="center"/>
      <protection/>
    </xf>
    <xf numFmtId="41" fontId="3" fillId="33" borderId="20" xfId="0" applyNumberFormat="1" applyFont="1" applyFill="1" applyBorder="1" applyAlignment="1" applyProtection="1">
      <alignment horizontal="right"/>
      <protection locked="0"/>
    </xf>
    <xf numFmtId="167" fontId="3" fillId="33" borderId="28" xfId="0" applyNumberFormat="1" applyFont="1" applyFill="1" applyBorder="1" applyAlignment="1" applyProtection="1">
      <alignment horizontal="center"/>
      <protection locked="0"/>
    </xf>
    <xf numFmtId="164" fontId="3" fillId="33" borderId="20" xfId="0" applyNumberFormat="1" applyFont="1" applyFill="1" applyBorder="1" applyAlignment="1" applyProtection="1">
      <alignment horizontal="center"/>
      <protection locked="0"/>
    </xf>
    <xf numFmtId="49" fontId="3" fillId="33" borderId="20" xfId="0" applyNumberFormat="1" applyFont="1" applyFill="1" applyBorder="1" applyAlignment="1" applyProtection="1">
      <alignment horizont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26" xfId="0" applyNumberFormat="1" applyFont="1" applyFill="1" applyBorder="1" applyAlignment="1" applyProtection="1">
      <alignment horizontal="center"/>
      <protection/>
    </xf>
    <xf numFmtId="49" fontId="3" fillId="33" borderId="25" xfId="0" applyNumberFormat="1" applyFont="1" applyFill="1" applyBorder="1" applyAlignment="1" applyProtection="1">
      <alignment horizontal="center"/>
      <protection locked="0"/>
    </xf>
    <xf numFmtId="0" fontId="3" fillId="33" borderId="15" xfId="0" applyNumberFormat="1" applyFont="1" applyFill="1" applyBorder="1" applyAlignment="1" applyProtection="1">
      <alignment horizontal="center"/>
      <protection/>
    </xf>
    <xf numFmtId="41" fontId="3" fillId="33" borderId="20" xfId="0" applyNumberFormat="1" applyFont="1" applyFill="1" applyBorder="1" applyAlignment="1" applyProtection="1">
      <alignment horizontal="right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top"/>
      <protection/>
    </xf>
    <xf numFmtId="49" fontId="3" fillId="33" borderId="25" xfId="0" applyNumberFormat="1" applyFont="1" applyFill="1" applyBorder="1" applyAlignment="1" applyProtection="1">
      <alignment horizontal="left"/>
      <protection locked="0"/>
    </xf>
    <xf numFmtId="49" fontId="3" fillId="33" borderId="20" xfId="0" applyNumberFormat="1" applyFont="1" applyFill="1" applyBorder="1" applyAlignment="1" applyProtection="1">
      <alignment horizontal="left"/>
      <protection locked="0"/>
    </xf>
    <xf numFmtId="49" fontId="4" fillId="33" borderId="20" xfId="0" applyNumberFormat="1" applyFont="1" applyFill="1" applyBorder="1" applyAlignment="1" applyProtection="1">
      <alignment horizontal="center"/>
      <protection locked="0"/>
    </xf>
    <xf numFmtId="49" fontId="4" fillId="33" borderId="20" xfId="0" applyNumberFormat="1" applyFont="1" applyFill="1" applyBorder="1" applyAlignment="1" applyProtection="1">
      <alignment horizontal="center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Y5:Z21" comment="" totalsRowShown="0">
  <autoFilter ref="Y5:Z21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1:IV7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.7109375" style="34" customWidth="1"/>
    <col min="2" max="8" width="9.140625" style="34" customWidth="1"/>
    <col min="9" max="9" width="10.140625" style="34" bestFit="1" customWidth="1"/>
    <col min="10" max="13" width="9.140625" style="34" customWidth="1"/>
    <col min="14" max="14" width="4.7109375" style="34" customWidth="1"/>
    <col min="15" max="15" width="11.28125" style="34" customWidth="1"/>
    <col min="16" max="16" width="9.140625" style="34" customWidth="1"/>
    <col min="17" max="17" width="10.421875" style="34" bestFit="1" customWidth="1"/>
    <col min="18" max="18" width="9.140625" style="34" customWidth="1"/>
    <col min="19" max="19" width="2.7109375" style="34" customWidth="1"/>
    <col min="20" max="22" width="9.140625" style="34" customWidth="1"/>
    <col min="23" max="23" width="10.8515625" style="34" hidden="1" customWidth="1"/>
    <col min="24" max="24" width="4.7109375" style="34" hidden="1" customWidth="1"/>
    <col min="25" max="25" width="11.00390625" style="34" hidden="1" customWidth="1"/>
    <col min="26" max="26" width="13.7109375" style="34" hidden="1" customWidth="1"/>
    <col min="27" max="16384" width="9.140625" style="34" customWidth="1"/>
  </cols>
  <sheetData>
    <row r="1" spans="1:21" ht="21" customHeight="1">
      <c r="A1" s="31" t="s">
        <v>79</v>
      </c>
      <c r="B1" s="31"/>
      <c r="C1" s="31"/>
      <c r="D1" s="31"/>
      <c r="E1" s="31"/>
      <c r="F1" s="31"/>
      <c r="G1" s="83" t="s">
        <v>0</v>
      </c>
      <c r="H1" s="83"/>
      <c r="I1" s="83"/>
      <c r="J1" s="83"/>
      <c r="K1" s="83"/>
      <c r="L1" s="83"/>
      <c r="M1" s="31"/>
      <c r="N1" s="31"/>
      <c r="O1" s="91" t="s">
        <v>75</v>
      </c>
      <c r="P1" s="91"/>
      <c r="Q1" s="91"/>
      <c r="R1" s="31"/>
      <c r="S1" s="31"/>
      <c r="T1" s="33"/>
      <c r="U1" s="33"/>
    </row>
    <row r="2" spans="1:21" ht="21" customHeight="1">
      <c r="A2" s="31"/>
      <c r="B2" s="31"/>
      <c r="C2" s="31"/>
      <c r="D2" s="31"/>
      <c r="E2" s="31"/>
      <c r="F2" s="31"/>
      <c r="G2" s="83" t="s">
        <v>32</v>
      </c>
      <c r="H2" s="83"/>
      <c r="I2" s="83"/>
      <c r="J2" s="83"/>
      <c r="K2" s="83"/>
      <c r="L2" s="83"/>
      <c r="M2" s="31"/>
      <c r="N2" s="31"/>
      <c r="O2" s="75" t="s">
        <v>1</v>
      </c>
      <c r="P2" s="95"/>
      <c r="Q2" s="95"/>
      <c r="R2" s="33"/>
      <c r="S2" s="33"/>
      <c r="T2" s="33"/>
      <c r="U2" s="33"/>
    </row>
    <row r="3" spans="1:21" ht="21" customHeight="1">
      <c r="A3" s="31"/>
      <c r="B3" s="31"/>
      <c r="C3" s="31"/>
      <c r="D3" s="31"/>
      <c r="E3" s="31"/>
      <c r="F3" s="31"/>
      <c r="G3" s="83" t="s">
        <v>35</v>
      </c>
      <c r="H3" s="83"/>
      <c r="I3" s="83"/>
      <c r="J3" s="83"/>
      <c r="K3" s="83"/>
      <c r="L3" s="83"/>
      <c r="M3" s="31"/>
      <c r="N3" s="31"/>
      <c r="O3" s="35" t="s">
        <v>2</v>
      </c>
      <c r="P3" s="95"/>
      <c r="Q3" s="95"/>
      <c r="R3" s="33"/>
      <c r="S3" s="33"/>
      <c r="T3" s="33"/>
      <c r="U3" s="33"/>
    </row>
    <row r="4" spans="1:26" ht="21" customHeight="1" thickBot="1">
      <c r="A4" s="31"/>
      <c r="B4" s="31"/>
      <c r="C4" s="31"/>
      <c r="D4" s="31"/>
      <c r="E4" s="31"/>
      <c r="F4" s="31"/>
      <c r="G4" s="84" t="str">
        <f ca="1">CONCATENATE("June 30, ",YEAR(TODAY()))</f>
        <v>June 30, 2021</v>
      </c>
      <c r="H4" s="84"/>
      <c r="I4" s="84"/>
      <c r="J4" s="84"/>
      <c r="K4" s="84"/>
      <c r="L4" s="84"/>
      <c r="M4" s="31"/>
      <c r="N4" s="31"/>
      <c r="O4" s="33"/>
      <c r="P4" s="36"/>
      <c r="Q4" s="36"/>
      <c r="R4" s="33"/>
      <c r="S4" s="33"/>
      <c r="T4" s="33"/>
      <c r="U4" s="33"/>
      <c r="W4" s="37">
        <f ca="1">TODAY()</f>
        <v>44372</v>
      </c>
      <c r="X4" s="38"/>
      <c r="Y4" s="38"/>
      <c r="Z4" s="38"/>
    </row>
    <row r="5" spans="1:26" ht="21" customHeight="1" thickTop="1">
      <c r="A5" s="31"/>
      <c r="B5" s="31"/>
      <c r="C5" s="31"/>
      <c r="D5" s="31"/>
      <c r="E5" s="31"/>
      <c r="F5" s="31"/>
      <c r="G5" s="85"/>
      <c r="H5" s="85"/>
      <c r="I5" s="85"/>
      <c r="J5" s="85"/>
      <c r="K5" s="85"/>
      <c r="L5" s="85"/>
      <c r="M5" s="33"/>
      <c r="N5" s="33"/>
      <c r="O5" s="39"/>
      <c r="P5" s="39"/>
      <c r="Q5" s="39"/>
      <c r="R5" s="33"/>
      <c r="S5" s="33"/>
      <c r="T5" s="33"/>
      <c r="U5" s="33"/>
      <c r="W5" s="38">
        <f>YEAR(W4)</f>
        <v>2021</v>
      </c>
      <c r="X5" s="38"/>
      <c r="Y5" s="38" t="s">
        <v>49</v>
      </c>
      <c r="Z5" s="40" t="s">
        <v>50</v>
      </c>
    </row>
    <row r="6" spans="1:26" ht="21" customHeight="1" thickBot="1">
      <c r="A6" s="31"/>
      <c r="B6" s="31"/>
      <c r="C6" s="31"/>
      <c r="D6" s="31"/>
      <c r="E6" s="31"/>
      <c r="F6" s="31"/>
      <c r="G6" s="32"/>
      <c r="H6" s="32"/>
      <c r="I6" s="32"/>
      <c r="J6" s="32"/>
      <c r="K6" s="32"/>
      <c r="L6" s="41"/>
      <c r="M6" s="33"/>
      <c r="N6" s="33"/>
      <c r="O6" s="42"/>
      <c r="P6" s="42"/>
      <c r="Q6" s="42"/>
      <c r="R6" s="33"/>
      <c r="S6" s="33"/>
      <c r="T6" s="33"/>
      <c r="U6" s="33"/>
      <c r="W6" s="38"/>
      <c r="X6" s="38"/>
      <c r="Y6" s="38">
        <v>2010</v>
      </c>
      <c r="Z6" s="40">
        <v>40359</v>
      </c>
    </row>
    <row r="7" spans="1:26" ht="21" customHeight="1" thickBot="1">
      <c r="A7" s="3"/>
      <c r="B7" s="43" t="s">
        <v>46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W7" s="38"/>
      <c r="X7" s="38"/>
      <c r="Y7" s="38">
        <v>2011</v>
      </c>
      <c r="Z7" s="40">
        <v>40724</v>
      </c>
    </row>
    <row r="8" spans="1:26" ht="21" customHeight="1">
      <c r="A8" s="4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W8" s="38"/>
      <c r="X8" s="38"/>
      <c r="Y8" s="38">
        <v>2012</v>
      </c>
      <c r="Z8" s="40">
        <v>41090</v>
      </c>
    </row>
    <row r="9" spans="1:256" s="46" customFormat="1" ht="21" customHeight="1">
      <c r="A9" s="4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5"/>
      <c r="T9" s="33"/>
      <c r="U9" s="33"/>
      <c r="V9" s="33"/>
      <c r="W9" s="38"/>
      <c r="X9" s="38"/>
      <c r="Y9" s="38">
        <v>2013</v>
      </c>
      <c r="Z9" s="40">
        <v>41455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46" customFormat="1" ht="21" customHeight="1">
      <c r="A10" s="4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86"/>
      <c r="N10" s="86"/>
      <c r="O10" s="86"/>
      <c r="P10" s="86"/>
      <c r="Q10" s="86"/>
      <c r="R10" s="33"/>
      <c r="S10" s="45"/>
      <c r="T10" s="33"/>
      <c r="U10" s="33"/>
      <c r="V10" s="33"/>
      <c r="W10" s="38"/>
      <c r="X10" s="38"/>
      <c r="Y10" s="38">
        <v>2014</v>
      </c>
      <c r="Z10" s="40">
        <v>41820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46" customFormat="1" ht="21" customHeight="1">
      <c r="A11" s="23"/>
      <c r="B11" s="48" t="s">
        <v>3</v>
      </c>
      <c r="C11" s="31" t="s">
        <v>4</v>
      </c>
      <c r="D11" s="76" t="s">
        <v>80</v>
      </c>
      <c r="E11" s="27"/>
      <c r="F11" s="1"/>
      <c r="G11" s="102"/>
      <c r="H11" s="102"/>
      <c r="I11" s="102"/>
      <c r="J11" s="102"/>
      <c r="K11" s="102"/>
      <c r="L11" s="102"/>
      <c r="M11" s="103"/>
      <c r="N11" s="103"/>
      <c r="O11" s="103"/>
      <c r="P11" s="103"/>
      <c r="Q11" s="103"/>
      <c r="R11" s="33"/>
      <c r="S11" s="45"/>
      <c r="T11" s="33"/>
      <c r="U11" s="33"/>
      <c r="V11" s="33"/>
      <c r="W11" s="38"/>
      <c r="X11" s="38"/>
      <c r="Y11" s="38">
        <v>2015</v>
      </c>
      <c r="Z11" s="40">
        <v>42185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46" customFormat="1" ht="21" customHeight="1">
      <c r="A12" s="47"/>
      <c r="B12" s="31"/>
      <c r="C12" s="31"/>
      <c r="D12" s="49" t="s">
        <v>72</v>
      </c>
      <c r="E12" s="49" t="s">
        <v>73</v>
      </c>
      <c r="F12" s="50"/>
      <c r="G12" s="50" t="s">
        <v>74</v>
      </c>
      <c r="H12" s="50"/>
      <c r="I12" s="50"/>
      <c r="J12" s="50"/>
      <c r="K12" s="50"/>
      <c r="L12" s="50"/>
      <c r="M12" s="50" t="s">
        <v>5</v>
      </c>
      <c r="N12" s="50"/>
      <c r="O12" s="50"/>
      <c r="P12" s="50"/>
      <c r="Q12" s="50"/>
      <c r="R12" s="33"/>
      <c r="S12" s="45"/>
      <c r="T12" s="33"/>
      <c r="U12" s="33"/>
      <c r="V12" s="33"/>
      <c r="W12" s="38"/>
      <c r="X12" s="38"/>
      <c r="Y12" s="38">
        <v>2016</v>
      </c>
      <c r="Z12" s="40">
        <v>42551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46" customFormat="1" ht="21" customHeight="1">
      <c r="A13" s="4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3"/>
      <c r="S13" s="45"/>
      <c r="T13" s="33"/>
      <c r="U13" s="33"/>
      <c r="V13" s="33"/>
      <c r="W13" s="38"/>
      <c r="X13" s="38"/>
      <c r="Y13" s="38">
        <v>2017</v>
      </c>
      <c r="Z13" s="40">
        <v>42916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46" customFormat="1" ht="21" customHeight="1">
      <c r="A14" s="23"/>
      <c r="B14" s="48" t="s">
        <v>6</v>
      </c>
      <c r="C14" s="31" t="s">
        <v>7</v>
      </c>
      <c r="D14" s="31"/>
      <c r="E14" s="31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2"/>
      <c r="R14" s="33"/>
      <c r="S14" s="45"/>
      <c r="T14" s="33"/>
      <c r="U14" s="33"/>
      <c r="V14" s="33"/>
      <c r="W14" s="38"/>
      <c r="X14" s="38"/>
      <c r="Y14" s="38">
        <v>2018</v>
      </c>
      <c r="Z14" s="40">
        <v>43281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46" customFormat="1" ht="21" customHeight="1">
      <c r="A15" s="47"/>
      <c r="B15" s="31"/>
      <c r="C15" s="31"/>
      <c r="D15" s="31"/>
      <c r="E15" s="31"/>
      <c r="F15" s="50" t="s">
        <v>8</v>
      </c>
      <c r="G15" s="50"/>
      <c r="H15" s="50"/>
      <c r="I15" s="50"/>
      <c r="J15" s="50" t="s">
        <v>9</v>
      </c>
      <c r="K15" s="50"/>
      <c r="L15" s="50"/>
      <c r="M15" s="50"/>
      <c r="N15" s="50"/>
      <c r="O15" s="49" t="s">
        <v>10</v>
      </c>
      <c r="P15" s="49"/>
      <c r="Q15" s="49" t="s">
        <v>11</v>
      </c>
      <c r="R15" s="33"/>
      <c r="S15" s="45"/>
      <c r="T15" s="33"/>
      <c r="U15" s="33"/>
      <c r="V15" s="33"/>
      <c r="W15" s="38"/>
      <c r="X15" s="38"/>
      <c r="Y15" s="38">
        <v>2019</v>
      </c>
      <c r="Z15" s="40">
        <v>43646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46" customFormat="1" ht="21" customHeight="1">
      <c r="A16" s="47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3"/>
      <c r="S16" s="45"/>
      <c r="T16" s="33"/>
      <c r="U16" s="33"/>
      <c r="V16" s="33"/>
      <c r="W16" s="38"/>
      <c r="X16" s="38"/>
      <c r="Y16" s="38">
        <v>2020</v>
      </c>
      <c r="Z16" s="40">
        <v>44012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46" customFormat="1" ht="21" customHeight="1">
      <c r="A17" s="47"/>
      <c r="B17" s="31"/>
      <c r="C17" s="31" t="s">
        <v>12</v>
      </c>
      <c r="D17" s="31"/>
      <c r="E17" s="31"/>
      <c r="F17" s="90"/>
      <c r="G17" s="90"/>
      <c r="H17" s="90"/>
      <c r="I17" s="90"/>
      <c r="J17" s="90"/>
      <c r="K17" s="90"/>
      <c r="L17" s="90"/>
      <c r="M17" s="90"/>
      <c r="N17" s="90"/>
      <c r="O17" s="89"/>
      <c r="P17" s="89"/>
      <c r="Q17" s="89"/>
      <c r="R17" s="33"/>
      <c r="S17" s="45"/>
      <c r="T17" s="33"/>
      <c r="U17" s="33"/>
      <c r="V17" s="33"/>
      <c r="W17" s="38"/>
      <c r="X17" s="38"/>
      <c r="Y17" s="38">
        <v>2021</v>
      </c>
      <c r="Z17" s="40">
        <v>44377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46" customFormat="1" ht="21" customHeight="1">
      <c r="A18" s="47"/>
      <c r="B18" s="31"/>
      <c r="C18" s="31"/>
      <c r="D18" s="31"/>
      <c r="E18" s="31"/>
      <c r="F18" s="96" t="s">
        <v>13</v>
      </c>
      <c r="G18" s="96"/>
      <c r="H18" s="96"/>
      <c r="I18" s="96"/>
      <c r="J18" s="96"/>
      <c r="K18" s="36"/>
      <c r="L18" s="50" t="s">
        <v>9</v>
      </c>
      <c r="M18" s="36"/>
      <c r="N18" s="36"/>
      <c r="O18" s="50" t="s">
        <v>10</v>
      </c>
      <c r="P18" s="50"/>
      <c r="Q18" s="50"/>
      <c r="R18" s="33"/>
      <c r="S18" s="45"/>
      <c r="T18" s="33"/>
      <c r="U18" s="33"/>
      <c r="V18" s="33"/>
      <c r="W18" s="38"/>
      <c r="X18" s="38"/>
      <c r="Y18" s="38">
        <v>2022</v>
      </c>
      <c r="Z18" s="40">
        <v>44742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46" customFormat="1" ht="21" customHeight="1">
      <c r="A19" s="4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3"/>
      <c r="S19" s="45"/>
      <c r="T19" s="33"/>
      <c r="U19" s="33"/>
      <c r="V19" s="33"/>
      <c r="W19" s="38"/>
      <c r="X19" s="38"/>
      <c r="Y19" s="38">
        <v>2023</v>
      </c>
      <c r="Z19" s="40">
        <v>45107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46" customFormat="1" ht="21" customHeight="1">
      <c r="A20" s="4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3"/>
      <c r="S20" s="45"/>
      <c r="T20" s="33"/>
      <c r="U20" s="33"/>
      <c r="V20" s="33"/>
      <c r="W20" s="38"/>
      <c r="X20" s="38"/>
      <c r="Y20" s="38">
        <v>2024</v>
      </c>
      <c r="Z20" s="40">
        <v>45473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46" customFormat="1" ht="21" customHeight="1">
      <c r="A21" s="4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5"/>
      <c r="T21" s="33"/>
      <c r="U21" s="33"/>
      <c r="V21" s="33"/>
      <c r="W21" s="33"/>
      <c r="X21" s="33"/>
      <c r="Y21" s="38">
        <v>2025</v>
      </c>
      <c r="Z21" s="40">
        <v>45838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1" ht="21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3"/>
      <c r="T22" s="33"/>
      <c r="U22" s="33"/>
    </row>
    <row r="23" spans="1:21" ht="21" customHeight="1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3"/>
      <c r="S23" s="33"/>
      <c r="T23" s="33"/>
      <c r="U23" s="33"/>
    </row>
    <row r="24" spans="1:21" ht="21" customHeight="1">
      <c r="A24" s="47"/>
      <c r="B24" s="54" t="s">
        <v>14</v>
      </c>
      <c r="C24" s="54" t="s">
        <v>15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88"/>
      <c r="O24" s="88"/>
      <c r="P24" s="88"/>
      <c r="Q24" s="88"/>
      <c r="R24" s="55"/>
      <c r="S24" s="45"/>
      <c r="T24" s="33"/>
      <c r="U24" s="33"/>
    </row>
    <row r="25" spans="1:21" ht="21" customHeight="1">
      <c r="A25" s="4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42"/>
      <c r="N25" s="42"/>
      <c r="O25" s="42"/>
      <c r="P25" s="42"/>
      <c r="Q25" s="42"/>
      <c r="R25" s="33"/>
      <c r="S25" s="45"/>
      <c r="T25" s="33"/>
      <c r="U25" s="33"/>
    </row>
    <row r="26" spans="1:21" ht="21" customHeight="1">
      <c r="A26" s="47"/>
      <c r="B26" s="31"/>
      <c r="C26" s="31" t="s">
        <v>16</v>
      </c>
      <c r="D26" s="31"/>
      <c r="E26" s="31"/>
      <c r="F26" s="31"/>
      <c r="G26" s="31"/>
      <c r="H26" s="31"/>
      <c r="I26" s="31"/>
      <c r="J26" s="31"/>
      <c r="K26" s="31"/>
      <c r="L26" s="31"/>
      <c r="M26" s="54"/>
      <c r="N26" s="90"/>
      <c r="O26" s="90"/>
      <c r="P26" s="90"/>
      <c r="Q26" s="90"/>
      <c r="R26" s="33"/>
      <c r="S26" s="45"/>
      <c r="T26" s="33"/>
      <c r="U26" s="33"/>
    </row>
    <row r="27" spans="1:21" ht="21" customHeight="1">
      <c r="A27" s="4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42"/>
      <c r="N27" s="51"/>
      <c r="O27" s="51"/>
      <c r="P27" s="51"/>
      <c r="Q27" s="51"/>
      <c r="R27" s="33"/>
      <c r="S27" s="45"/>
      <c r="T27" s="33"/>
      <c r="U27" s="33"/>
    </row>
    <row r="28" spans="1:21" ht="21" customHeight="1">
      <c r="A28" s="47"/>
      <c r="B28" s="31"/>
      <c r="C28" s="31" t="s">
        <v>17</v>
      </c>
      <c r="D28" s="31"/>
      <c r="E28" s="31"/>
      <c r="F28" s="31"/>
      <c r="G28" s="31"/>
      <c r="H28" s="31"/>
      <c r="I28" s="31"/>
      <c r="J28" s="31"/>
      <c r="K28" s="31"/>
      <c r="L28" s="31"/>
      <c r="M28" s="54"/>
      <c r="N28" s="90"/>
      <c r="O28" s="90"/>
      <c r="P28" s="90"/>
      <c r="Q28" s="90"/>
      <c r="R28" s="33"/>
      <c r="S28" s="45"/>
      <c r="T28" s="33"/>
      <c r="U28" s="33"/>
    </row>
    <row r="29" spans="1:21" ht="21" customHeight="1">
      <c r="A29" s="4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2"/>
      <c r="N29" s="51"/>
      <c r="O29" s="51"/>
      <c r="P29" s="51"/>
      <c r="Q29" s="51"/>
      <c r="R29" s="33"/>
      <c r="S29" s="45"/>
      <c r="T29" s="33"/>
      <c r="U29" s="33"/>
    </row>
    <row r="30" spans="1:21" ht="21" customHeight="1">
      <c r="A30" s="47"/>
      <c r="B30" s="31"/>
      <c r="C30" s="31" t="s">
        <v>18</v>
      </c>
      <c r="D30" s="31"/>
      <c r="E30" s="31"/>
      <c r="F30" s="31"/>
      <c r="G30" s="31"/>
      <c r="H30" s="31"/>
      <c r="I30" s="31"/>
      <c r="J30" s="31"/>
      <c r="K30" s="31"/>
      <c r="L30" s="31"/>
      <c r="M30" s="54"/>
      <c r="N30" s="90"/>
      <c r="O30" s="90"/>
      <c r="P30" s="90"/>
      <c r="Q30" s="90"/>
      <c r="R30" s="33"/>
      <c r="S30" s="45"/>
      <c r="T30" s="33"/>
      <c r="U30" s="33"/>
    </row>
    <row r="31" spans="1:21" ht="21" customHeight="1" thickBot="1">
      <c r="A31" s="4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42"/>
      <c r="N31" s="51"/>
      <c r="O31" s="51"/>
      <c r="P31" s="51"/>
      <c r="Q31" s="51"/>
      <c r="R31" s="33"/>
      <c r="S31" s="45"/>
      <c r="T31" s="33"/>
      <c r="U31" s="33"/>
    </row>
    <row r="32" spans="1:21" ht="21" customHeight="1" thickBot="1">
      <c r="A32" s="47"/>
      <c r="B32" s="31"/>
      <c r="C32" s="56" t="s">
        <v>19</v>
      </c>
      <c r="D32" s="56"/>
      <c r="E32" s="56"/>
      <c r="F32" s="56"/>
      <c r="G32" s="31"/>
      <c r="H32" s="57" t="s">
        <v>48</v>
      </c>
      <c r="I32" s="4"/>
      <c r="J32" s="33"/>
      <c r="K32" s="57" t="s">
        <v>47</v>
      </c>
      <c r="L32" s="4"/>
      <c r="M32" s="31"/>
      <c r="N32" s="31"/>
      <c r="O32" s="31"/>
      <c r="P32" s="31"/>
      <c r="Q32" s="31"/>
      <c r="R32" s="33"/>
      <c r="S32" s="45"/>
      <c r="T32" s="33"/>
      <c r="U32" s="33"/>
    </row>
    <row r="33" spans="1:21" ht="21" customHeight="1">
      <c r="A33" s="47"/>
      <c r="B33" s="33"/>
      <c r="C33" s="33"/>
      <c r="D33" s="33"/>
      <c r="E33" s="33"/>
      <c r="F33" s="33"/>
      <c r="G33" s="33"/>
      <c r="H33" s="33"/>
      <c r="I33" s="58"/>
      <c r="J33" s="33"/>
      <c r="K33" s="33"/>
      <c r="L33" s="33"/>
      <c r="M33" s="33"/>
      <c r="N33" s="33"/>
      <c r="O33" s="33"/>
      <c r="P33" s="33"/>
      <c r="Q33" s="33"/>
      <c r="R33" s="33"/>
      <c r="S33" s="45"/>
      <c r="T33" s="33"/>
      <c r="U33" s="33"/>
    </row>
    <row r="34" spans="1:21" ht="21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33"/>
      <c r="T34" s="33"/>
      <c r="U34" s="33"/>
    </row>
    <row r="35" spans="1:21" ht="21" customHeight="1">
      <c r="A35" s="59" t="s">
        <v>20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5"/>
      <c r="T35" s="33"/>
      <c r="U35" s="33"/>
    </row>
    <row r="36" spans="1:21" ht="21" customHeight="1">
      <c r="A36" s="60" t="s">
        <v>21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5"/>
      <c r="T36" s="33"/>
      <c r="U36" s="33"/>
    </row>
    <row r="37" spans="1:21" ht="21" customHeight="1">
      <c r="A37" s="60" t="s">
        <v>22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5"/>
      <c r="T37" s="33"/>
      <c r="U37" s="33"/>
    </row>
    <row r="38" spans="1:21" ht="21" customHeight="1">
      <c r="A38" s="4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3"/>
      <c r="S38" s="45"/>
      <c r="T38" s="33"/>
      <c r="U38" s="33"/>
    </row>
    <row r="39" spans="1:21" ht="21" customHeight="1">
      <c r="A39" s="47"/>
      <c r="B39" s="31"/>
      <c r="C39" s="31"/>
      <c r="D39" s="31"/>
      <c r="E39" s="31"/>
      <c r="F39" s="31"/>
      <c r="G39" s="31"/>
      <c r="H39" s="31"/>
      <c r="I39" s="31"/>
      <c r="J39" s="99" t="s">
        <v>36</v>
      </c>
      <c r="K39" s="99"/>
      <c r="L39" s="99"/>
      <c r="M39" s="99"/>
      <c r="N39" s="31"/>
      <c r="O39" s="99" t="s">
        <v>37</v>
      </c>
      <c r="P39" s="99"/>
      <c r="Q39" s="99"/>
      <c r="R39" s="33"/>
      <c r="S39" s="45"/>
      <c r="T39" s="33"/>
      <c r="U39" s="33"/>
    </row>
    <row r="40" spans="1:21" ht="21" customHeight="1">
      <c r="A40" s="47"/>
      <c r="B40" s="31"/>
      <c r="C40" s="31" t="s">
        <v>44</v>
      </c>
      <c r="D40" s="31"/>
      <c r="E40" s="31"/>
      <c r="F40" s="41"/>
      <c r="G40" s="31"/>
      <c r="H40" s="31"/>
      <c r="I40" s="31"/>
      <c r="J40" s="87"/>
      <c r="K40" s="87"/>
      <c r="L40" s="87"/>
      <c r="M40" s="87"/>
      <c r="N40" s="31"/>
      <c r="O40" s="87"/>
      <c r="P40" s="87"/>
      <c r="Q40" s="87"/>
      <c r="R40" s="33"/>
      <c r="S40" s="45"/>
      <c r="T40" s="33"/>
      <c r="U40" s="33"/>
    </row>
    <row r="41" spans="1:21" ht="21" customHeight="1">
      <c r="A41" s="47"/>
      <c r="B41" s="31"/>
      <c r="C41" s="31"/>
      <c r="D41" s="31"/>
      <c r="E41" s="31"/>
      <c r="F41" s="31"/>
      <c r="G41" s="31"/>
      <c r="H41" s="31"/>
      <c r="I41" s="31"/>
      <c r="J41" s="61"/>
      <c r="K41" s="61"/>
      <c r="L41" s="61"/>
      <c r="M41" s="61"/>
      <c r="N41" s="31"/>
      <c r="O41" s="61"/>
      <c r="P41" s="61"/>
      <c r="Q41" s="61"/>
      <c r="R41" s="33"/>
      <c r="S41" s="45"/>
      <c r="T41" s="33"/>
      <c r="U41" s="33"/>
    </row>
    <row r="42" spans="1:21" ht="21" customHeight="1">
      <c r="A42" s="47"/>
      <c r="B42" s="31"/>
      <c r="C42" s="31" t="s">
        <v>45</v>
      </c>
      <c r="D42" s="31"/>
      <c r="E42" s="31"/>
      <c r="F42" s="31"/>
      <c r="G42" s="31"/>
      <c r="H42" s="31"/>
      <c r="I42" s="31"/>
      <c r="J42" s="87"/>
      <c r="K42" s="87"/>
      <c r="L42" s="87"/>
      <c r="M42" s="87"/>
      <c r="N42" s="31"/>
      <c r="O42" s="87"/>
      <c r="P42" s="87"/>
      <c r="Q42" s="87"/>
      <c r="R42" s="33"/>
      <c r="S42" s="45"/>
      <c r="T42" s="33"/>
      <c r="U42" s="33"/>
    </row>
    <row r="43" spans="1:21" ht="21" customHeight="1">
      <c r="A43" s="47"/>
      <c r="B43" s="31"/>
      <c r="C43" s="31"/>
      <c r="D43" s="31"/>
      <c r="E43" s="31"/>
      <c r="F43" s="31"/>
      <c r="G43" s="31"/>
      <c r="H43" s="31"/>
      <c r="I43" s="31"/>
      <c r="J43" s="61"/>
      <c r="K43" s="61"/>
      <c r="L43" s="61"/>
      <c r="M43" s="61"/>
      <c r="N43" s="31"/>
      <c r="O43" s="61"/>
      <c r="P43" s="61"/>
      <c r="Q43" s="61"/>
      <c r="R43" s="33"/>
      <c r="S43" s="45"/>
      <c r="T43" s="33"/>
      <c r="U43" s="33"/>
    </row>
    <row r="44" spans="1:21" ht="21" customHeight="1">
      <c r="A44" s="47"/>
      <c r="B44" s="31"/>
      <c r="C44" s="31" t="s">
        <v>43</v>
      </c>
      <c r="D44" s="31"/>
      <c r="E44" s="31"/>
      <c r="F44" s="31"/>
      <c r="G44" s="31"/>
      <c r="H44" s="31"/>
      <c r="I44" s="31"/>
      <c r="J44" s="87"/>
      <c r="K44" s="87"/>
      <c r="L44" s="87"/>
      <c r="M44" s="87"/>
      <c r="N44" s="31"/>
      <c r="O44" s="87"/>
      <c r="P44" s="87"/>
      <c r="Q44" s="87"/>
      <c r="R44" s="33"/>
      <c r="S44" s="45"/>
      <c r="T44" s="33"/>
      <c r="U44" s="33"/>
    </row>
    <row r="45" spans="1:21" ht="21" customHeight="1">
      <c r="A45" s="47"/>
      <c r="B45" s="31"/>
      <c r="C45" s="31"/>
      <c r="D45" s="31"/>
      <c r="E45" s="31"/>
      <c r="F45" s="31"/>
      <c r="G45" s="31"/>
      <c r="H45" s="31"/>
      <c r="I45" s="31"/>
      <c r="J45" s="61"/>
      <c r="K45" s="61"/>
      <c r="L45" s="61"/>
      <c r="M45" s="61"/>
      <c r="N45" s="31"/>
      <c r="O45" s="61"/>
      <c r="P45" s="61"/>
      <c r="Q45" s="61"/>
      <c r="R45" s="33"/>
      <c r="S45" s="45"/>
      <c r="T45" s="33"/>
      <c r="U45" s="33"/>
    </row>
    <row r="46" spans="1:21" ht="21" customHeight="1">
      <c r="A46" s="47"/>
      <c r="B46" s="31"/>
      <c r="C46" s="31" t="s">
        <v>44</v>
      </c>
      <c r="D46" s="31"/>
      <c r="E46" s="31"/>
      <c r="F46" s="41"/>
      <c r="G46" s="31"/>
      <c r="H46" s="31"/>
      <c r="I46" s="31"/>
      <c r="J46" s="97">
        <f>J40+J42-J44</f>
        <v>0</v>
      </c>
      <c r="K46" s="97"/>
      <c r="L46" s="97"/>
      <c r="M46" s="97"/>
      <c r="N46" s="31"/>
      <c r="O46" s="97">
        <f>O40+O42-O44</f>
        <v>0</v>
      </c>
      <c r="P46" s="97"/>
      <c r="Q46" s="97"/>
      <c r="R46" s="33"/>
      <c r="S46" s="45"/>
      <c r="T46" s="33"/>
      <c r="U46" s="33"/>
    </row>
    <row r="47" spans="1:21" ht="21" customHeight="1">
      <c r="A47" s="47"/>
      <c r="B47" s="33"/>
      <c r="C47" s="33"/>
      <c r="D47" s="33"/>
      <c r="E47" s="33"/>
      <c r="F47" s="33"/>
      <c r="G47" s="33"/>
      <c r="H47" s="33"/>
      <c r="I47" s="33"/>
      <c r="J47" s="36"/>
      <c r="K47" s="36"/>
      <c r="L47" s="36"/>
      <c r="M47" s="36"/>
      <c r="N47" s="33"/>
      <c r="O47" s="36"/>
      <c r="P47" s="36"/>
      <c r="Q47" s="36"/>
      <c r="R47" s="33"/>
      <c r="S47" s="45"/>
      <c r="T47" s="33"/>
      <c r="U47" s="33"/>
    </row>
    <row r="48" spans="1:21" ht="21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3"/>
      <c r="T48" s="33"/>
      <c r="U48" s="33"/>
    </row>
    <row r="49" spans="1:21" ht="21" customHeight="1">
      <c r="A49" s="44"/>
      <c r="B49" s="62" t="s">
        <v>23</v>
      </c>
      <c r="C49" s="36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36"/>
      <c r="S49" s="45"/>
      <c r="T49" s="33"/>
      <c r="U49" s="33"/>
    </row>
    <row r="50" spans="1:21" ht="21" customHeight="1">
      <c r="A50" s="47"/>
      <c r="B50" s="3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33"/>
      <c r="S50" s="45"/>
      <c r="T50" s="33"/>
      <c r="U50" s="33"/>
    </row>
    <row r="51" spans="1:21" ht="21" customHeight="1">
      <c r="A51" s="47"/>
      <c r="B51" s="33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3"/>
      <c r="S51" s="45"/>
      <c r="T51" s="33"/>
      <c r="U51" s="33"/>
    </row>
    <row r="52" spans="1:21" ht="21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33"/>
      <c r="T52" s="33"/>
      <c r="U52" s="33"/>
    </row>
    <row r="53" spans="1:21" ht="21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33"/>
      <c r="T53" s="33"/>
      <c r="U53" s="33"/>
    </row>
    <row r="54" spans="1:21" ht="21" customHeight="1">
      <c r="A54" s="98" t="s">
        <v>76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33"/>
      <c r="T54" s="33"/>
      <c r="U54" s="33"/>
    </row>
    <row r="55" spans="1:21" ht="21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33"/>
      <c r="T55" s="33"/>
      <c r="U55" s="33"/>
    </row>
    <row r="56" spans="1:21" ht="24.75" customHeight="1">
      <c r="A56" s="31"/>
      <c r="B56" s="31"/>
      <c r="C56" s="44"/>
      <c r="D56" s="36"/>
      <c r="E56" s="36"/>
      <c r="F56" s="59" t="s">
        <v>24</v>
      </c>
      <c r="G56" s="50"/>
      <c r="H56" s="50"/>
      <c r="I56" s="50"/>
      <c r="J56" s="59" t="s">
        <v>25</v>
      </c>
      <c r="K56" s="50"/>
      <c r="L56" s="50"/>
      <c r="M56" s="50"/>
      <c r="N56" s="45"/>
      <c r="O56" s="92" t="s">
        <v>26</v>
      </c>
      <c r="P56" s="93"/>
      <c r="Q56" s="93"/>
      <c r="R56" s="94"/>
      <c r="S56" s="33"/>
      <c r="T56" s="33"/>
      <c r="U56" s="33"/>
    </row>
    <row r="57" spans="1:21" ht="24.75" customHeight="1">
      <c r="A57" s="31"/>
      <c r="B57" s="31"/>
      <c r="C57" s="44" t="s">
        <v>27</v>
      </c>
      <c r="D57" s="36"/>
      <c r="E57" s="36"/>
      <c r="F57" s="64" t="s">
        <v>28</v>
      </c>
      <c r="G57" s="65" t="s">
        <v>77</v>
      </c>
      <c r="H57" s="66" t="s">
        <v>38</v>
      </c>
      <c r="I57" s="67" t="s">
        <v>29</v>
      </c>
      <c r="J57" s="51"/>
      <c r="K57" s="51"/>
      <c r="L57" s="51"/>
      <c r="M57" s="51"/>
      <c r="N57" s="33"/>
      <c r="O57" s="42"/>
      <c r="P57" s="42"/>
      <c r="Q57" s="42"/>
      <c r="R57" s="33"/>
      <c r="S57" s="33"/>
      <c r="T57" s="33"/>
      <c r="U57" s="33"/>
    </row>
    <row r="58" spans="1:21" ht="24.75" customHeight="1">
      <c r="A58" s="31"/>
      <c r="B58" s="31"/>
      <c r="C58" s="44" t="s">
        <v>30</v>
      </c>
      <c r="D58" s="36"/>
      <c r="E58" s="68"/>
      <c r="F58" s="25" t="str">
        <f>$D$11</f>
        <v>A09000</v>
      </c>
      <c r="G58" s="25">
        <f>$E$11</f>
        <v>0</v>
      </c>
      <c r="H58" s="26" t="s">
        <v>39</v>
      </c>
      <c r="I58" s="73" t="s">
        <v>31</v>
      </c>
      <c r="J58" s="77"/>
      <c r="K58" s="77"/>
      <c r="L58" s="77"/>
      <c r="M58" s="78"/>
      <c r="N58" s="28"/>
      <c r="O58" s="81"/>
      <c r="P58" s="77"/>
      <c r="Q58" s="77"/>
      <c r="R58" s="78"/>
      <c r="S58" s="33"/>
      <c r="T58" s="33"/>
      <c r="U58" s="33"/>
    </row>
    <row r="59" spans="1:21" ht="24.75" customHeight="1">
      <c r="A59" s="31"/>
      <c r="B59" s="31"/>
      <c r="C59" s="47" t="s">
        <v>40</v>
      </c>
      <c r="D59" s="31"/>
      <c r="E59" s="69"/>
      <c r="F59" s="25" t="str">
        <f>$D$11</f>
        <v>A09000</v>
      </c>
      <c r="G59" s="25">
        <f>$E$11</f>
        <v>0</v>
      </c>
      <c r="H59" s="26" t="s">
        <v>39</v>
      </c>
      <c r="I59" s="73" t="s">
        <v>41</v>
      </c>
      <c r="J59" s="77"/>
      <c r="K59" s="77"/>
      <c r="L59" s="77"/>
      <c r="M59" s="78"/>
      <c r="N59" s="28"/>
      <c r="O59" s="81"/>
      <c r="P59" s="77"/>
      <c r="Q59" s="77"/>
      <c r="R59" s="78"/>
      <c r="S59" s="33"/>
      <c r="T59" s="33"/>
      <c r="U59" s="33"/>
    </row>
    <row r="60" spans="1:21" ht="24.75" customHeight="1">
      <c r="A60" s="31"/>
      <c r="B60" s="31"/>
      <c r="C60" s="47" t="s">
        <v>33</v>
      </c>
      <c r="D60" s="31"/>
      <c r="E60" s="69"/>
      <c r="F60" s="25" t="str">
        <f>$D$11</f>
        <v>A09000</v>
      </c>
      <c r="G60" s="25">
        <f>$E$11</f>
        <v>0</v>
      </c>
      <c r="H60" s="26" t="s">
        <v>39</v>
      </c>
      <c r="I60" s="73">
        <v>350000</v>
      </c>
      <c r="J60" s="77"/>
      <c r="K60" s="77"/>
      <c r="L60" s="77"/>
      <c r="M60" s="78"/>
      <c r="N60" s="28"/>
      <c r="O60" s="81"/>
      <c r="P60" s="77"/>
      <c r="Q60" s="77"/>
      <c r="R60" s="78"/>
      <c r="S60" s="33"/>
      <c r="T60" s="33"/>
      <c r="U60" s="33"/>
    </row>
    <row r="61" spans="1:21" ht="24.75" customHeight="1">
      <c r="A61" s="31"/>
      <c r="B61" s="31"/>
      <c r="C61" s="47" t="s">
        <v>34</v>
      </c>
      <c r="D61" s="31"/>
      <c r="E61" s="70"/>
      <c r="F61" s="25" t="str">
        <f>$D$11</f>
        <v>A09000</v>
      </c>
      <c r="G61" s="25">
        <f>$E$11</f>
        <v>0</v>
      </c>
      <c r="H61" s="26" t="s">
        <v>39</v>
      </c>
      <c r="I61" s="73">
        <v>320000</v>
      </c>
      <c r="J61" s="77"/>
      <c r="K61" s="77"/>
      <c r="L61" s="77"/>
      <c r="M61" s="78"/>
      <c r="N61" s="28"/>
      <c r="O61" s="81"/>
      <c r="P61" s="77"/>
      <c r="Q61" s="77"/>
      <c r="R61" s="78"/>
      <c r="S61" s="33"/>
      <c r="T61" s="33"/>
      <c r="U61" s="33"/>
    </row>
    <row r="62" spans="1:21" ht="24.75" customHeight="1">
      <c r="A62" s="31"/>
      <c r="B62" s="31"/>
      <c r="C62" s="44"/>
      <c r="D62" s="36"/>
      <c r="E62" s="36"/>
      <c r="F62" s="29"/>
      <c r="G62" s="30"/>
      <c r="H62" s="30"/>
      <c r="I62" s="74"/>
      <c r="J62" s="79"/>
      <c r="K62" s="79"/>
      <c r="L62" s="79"/>
      <c r="M62" s="80"/>
      <c r="N62" s="23"/>
      <c r="O62" s="82"/>
      <c r="P62" s="79"/>
      <c r="Q62" s="79"/>
      <c r="R62" s="80"/>
      <c r="S62" s="33"/>
      <c r="T62" s="33"/>
      <c r="U62" s="33"/>
    </row>
    <row r="63" spans="1:21" ht="24.75" customHeight="1">
      <c r="A63" s="31"/>
      <c r="B63" s="31"/>
      <c r="C63" s="71" t="s">
        <v>42</v>
      </c>
      <c r="D63" s="51"/>
      <c r="E63" s="51"/>
      <c r="F63" s="72"/>
      <c r="G63" s="42"/>
      <c r="H63" s="42"/>
      <c r="I63" s="42"/>
      <c r="J63" s="50"/>
      <c r="K63" s="50"/>
      <c r="L63" s="50"/>
      <c r="M63" s="50"/>
      <c r="N63" s="31"/>
      <c r="O63" s="50"/>
      <c r="P63" s="50"/>
      <c r="Q63" s="50"/>
      <c r="R63" s="33"/>
      <c r="S63" s="33"/>
      <c r="T63" s="33"/>
      <c r="U63" s="33"/>
    </row>
    <row r="64" spans="1:21" ht="21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ht="19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ht="19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</sheetData>
  <sheetProtection password="C8DD" sheet="1" objects="1"/>
  <mergeCells count="46">
    <mergeCell ref="O17:Q17"/>
    <mergeCell ref="J40:M40"/>
    <mergeCell ref="G11:L11"/>
    <mergeCell ref="F14:J14"/>
    <mergeCell ref="K14:M14"/>
    <mergeCell ref="N28:Q28"/>
    <mergeCell ref="N30:Q30"/>
    <mergeCell ref="M11:Q11"/>
    <mergeCell ref="A54:R54"/>
    <mergeCell ref="J39:M39"/>
    <mergeCell ref="O39:Q39"/>
    <mergeCell ref="D49:Q49"/>
    <mergeCell ref="C50:Q50"/>
    <mergeCell ref="O42:Q42"/>
    <mergeCell ref="O44:Q44"/>
    <mergeCell ref="O46:Q46"/>
    <mergeCell ref="O1:Q1"/>
    <mergeCell ref="O56:R56"/>
    <mergeCell ref="P3:Q3"/>
    <mergeCell ref="P2:Q2"/>
    <mergeCell ref="F18:J18"/>
    <mergeCell ref="N26:Q26"/>
    <mergeCell ref="J42:M42"/>
    <mergeCell ref="J44:M44"/>
    <mergeCell ref="J46:M46"/>
    <mergeCell ref="G1:L1"/>
    <mergeCell ref="G2:L2"/>
    <mergeCell ref="G3:L3"/>
    <mergeCell ref="G4:L4"/>
    <mergeCell ref="G5:L5"/>
    <mergeCell ref="M10:Q10"/>
    <mergeCell ref="O40:Q40"/>
    <mergeCell ref="N24:Q24"/>
    <mergeCell ref="N14:P14"/>
    <mergeCell ref="F17:J17"/>
    <mergeCell ref="K17:N17"/>
    <mergeCell ref="J58:M58"/>
    <mergeCell ref="J59:M59"/>
    <mergeCell ref="J60:M60"/>
    <mergeCell ref="J61:M61"/>
    <mergeCell ref="J62:M62"/>
    <mergeCell ref="O58:R58"/>
    <mergeCell ref="O59:R59"/>
    <mergeCell ref="O60:R60"/>
    <mergeCell ref="O61:R61"/>
    <mergeCell ref="O62:R62"/>
  </mergeCells>
  <printOptions/>
  <pageMargins left="0.7" right="0.7" top="0.75" bottom="0.75" header="0.3" footer="0.3"/>
  <pageSetup fitToHeight="1" fitToWidth="1" horizontalDpi="600" verticalDpi="600" orientation="portrait" scale="50" r:id="rId4"/>
  <headerFooter>
    <oddFooter>&amp;C&amp;"Arial,Bold"&amp;14-- Return to OMES Financial Reporting Unit by July 29 --&amp;R&amp;"Arial,Bold"&amp;14 24 G</oddFooter>
  </headerFooter>
  <ignoredErrors>
    <ignoredError sqref="B11 B24 B14 H61 H57:I57 H58:I58 H59:I59 H60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3.8515625" style="5" bestFit="1" customWidth="1"/>
    <col min="2" max="2" width="51.7109375" style="6" bestFit="1" customWidth="1"/>
    <col min="3" max="3" width="8.421875" style="7" bestFit="1" customWidth="1"/>
    <col min="4" max="4" width="11.8515625" style="7" bestFit="1" customWidth="1"/>
    <col min="5" max="5" width="18.7109375" style="6" bestFit="1" customWidth="1"/>
    <col min="6" max="7" width="15.7109375" style="7" customWidth="1"/>
    <col min="8" max="8" width="4.00390625" style="8" bestFit="1" customWidth="1"/>
    <col min="9" max="9" width="5.00390625" style="7" bestFit="1" customWidth="1"/>
    <col min="10" max="10" width="17.28125" style="7" bestFit="1" customWidth="1"/>
    <col min="11" max="11" width="76.00390625" style="5" customWidth="1"/>
    <col min="12" max="12" width="12.28125" style="5" bestFit="1" customWidth="1"/>
    <col min="13" max="16384" width="9.140625" style="5" customWidth="1"/>
  </cols>
  <sheetData>
    <row r="1" ht="15">
      <c r="K1" s="7" t="s">
        <v>51</v>
      </c>
    </row>
    <row r="2" ht="15">
      <c r="K2" s="7" t="s">
        <v>52</v>
      </c>
    </row>
    <row r="3" ht="15">
      <c r="K3" s="7"/>
    </row>
    <row r="4" spans="1:11" ht="15">
      <c r="A4" s="9" t="s">
        <v>53</v>
      </c>
      <c r="B4" s="10" t="s">
        <v>54</v>
      </c>
      <c r="C4" s="11"/>
      <c r="D4" s="11"/>
      <c r="E4" s="12"/>
      <c r="F4" s="11"/>
      <c r="G4" s="11"/>
      <c r="K4" s="7" t="str">
        <f>CONCATENATE("!Scenario=",B4)</f>
        <v>!Scenario=ModAccrual</v>
      </c>
    </row>
    <row r="5" spans="1:11" ht="15">
      <c r="A5" s="9" t="s">
        <v>55</v>
      </c>
      <c r="B5" s="10"/>
      <c r="C5" s="11"/>
      <c r="D5" s="11"/>
      <c r="E5" s="12"/>
      <c r="F5" s="11"/>
      <c r="G5" s="11"/>
      <c r="K5" s="7" t="str">
        <f>CONCATENATE("!Year=",B5)</f>
        <v>!Year=</v>
      </c>
    </row>
    <row r="6" spans="1:11" ht="15">
      <c r="A6" s="9" t="s">
        <v>56</v>
      </c>
      <c r="B6" s="10" t="s">
        <v>57</v>
      </c>
      <c r="C6" s="11"/>
      <c r="D6" s="11"/>
      <c r="E6" s="12"/>
      <c r="F6" s="11"/>
      <c r="G6" s="11"/>
      <c r="K6" s="7" t="str">
        <f>CONCATENATE("!Period=",B6)</f>
        <v>!Period=Jun</v>
      </c>
    </row>
    <row r="7" spans="1:11" s="14" customFormat="1" ht="15">
      <c r="A7" s="9"/>
      <c r="B7" s="13"/>
      <c r="C7" s="11"/>
      <c r="D7" s="11"/>
      <c r="E7" s="12"/>
      <c r="F7" s="11"/>
      <c r="G7" s="11"/>
      <c r="H7" s="8"/>
      <c r="I7" s="7"/>
      <c r="J7" s="7"/>
      <c r="K7" s="5"/>
    </row>
    <row r="8" spans="1:11" s="14" customFormat="1" ht="15">
      <c r="A8" s="9"/>
      <c r="B8" s="13"/>
      <c r="C8" s="11"/>
      <c r="D8" s="11"/>
      <c r="E8" s="12"/>
      <c r="F8" s="11"/>
      <c r="G8" s="11"/>
      <c r="H8" s="8"/>
      <c r="I8" s="7"/>
      <c r="J8" s="7"/>
      <c r="K8" s="7" t="str">
        <f>CONCATENATE("!JOURNAL=",B9,";B;",B12,";",B14,";&lt;Entity Curr Adjs&gt;;",B11,";",,";",B13,";")</f>
        <v>!JOURNAL=A09000__G_1;B;R;W;&lt;Entity Curr Adjs&gt;;GAAP;;A09000;</v>
      </c>
    </row>
    <row r="9" spans="1:11" s="14" customFormat="1" ht="15">
      <c r="A9" s="9" t="s">
        <v>58</v>
      </c>
      <c r="B9" s="10" t="str">
        <f>CONCATENATE('G-2'!D11,"_",'G-2'!E11,"_G_1")</f>
        <v>A09000__G_1</v>
      </c>
      <c r="C9" s="15" t="s">
        <v>59</v>
      </c>
      <c r="D9" s="15" t="s">
        <v>60</v>
      </c>
      <c r="E9" s="15" t="s">
        <v>61</v>
      </c>
      <c r="F9" s="15" t="s">
        <v>62</v>
      </c>
      <c r="G9" s="15" t="s">
        <v>63</v>
      </c>
      <c r="H9" s="16"/>
      <c r="J9" s="9" t="s">
        <v>64</v>
      </c>
      <c r="K9" s="7" t="str">
        <f>CONCATENATE("!DESC=",B10)</f>
        <v>!DESC=To Record Inventory Transactions in Agency Fund Type</v>
      </c>
    </row>
    <row r="10" spans="1:11" s="14" customFormat="1" ht="15">
      <c r="A10" s="9" t="s">
        <v>65</v>
      </c>
      <c r="B10" s="17" t="str">
        <f>'G-2'!C63</f>
        <v>To Record Inventory Transactions in Agency Fund Type</v>
      </c>
      <c r="C10" s="17" t="str">
        <f>'G-2'!I58</f>
        <v>140000</v>
      </c>
      <c r="D10" s="22">
        <f>'G-2'!$E$11</f>
        <v>0</v>
      </c>
      <c r="E10" s="18" t="str">
        <f>IF($B$4="ModAccrual","Modaccrual_Adj","Accrual_Adj")</f>
        <v>Modaccrual_Adj</v>
      </c>
      <c r="F10" s="24">
        <f>ROUND('G-2'!J58,-3)</f>
        <v>0</v>
      </c>
      <c r="G10" s="24">
        <f>ROUND('G-2'!O58,-3)</f>
        <v>0</v>
      </c>
      <c r="H10" s="5" t="str">
        <f>IF(F10&gt;0,"D","C")</f>
        <v>C</v>
      </c>
      <c r="I10" s="19">
        <f>IF(F10&gt;0,F10,G10)</f>
        <v>0</v>
      </c>
      <c r="J10" s="18"/>
      <c r="K10" s="7" t="str">
        <f>CONCATENATE(C10,";[ICP None];",D10,";",E10,";",H10,";",ABS(I10),";",J10)</f>
        <v>140000;[ICP None];0;Modaccrual_Adj;C;0;</v>
      </c>
    </row>
    <row r="11" spans="1:11" s="14" customFormat="1" ht="15">
      <c r="A11" s="9" t="s">
        <v>66</v>
      </c>
      <c r="B11" s="10" t="s">
        <v>70</v>
      </c>
      <c r="C11" s="17" t="str">
        <f>'G-2'!I59</f>
        <v>222200</v>
      </c>
      <c r="D11" s="22">
        <f>'G-2'!$E$11</f>
        <v>0</v>
      </c>
      <c r="E11" s="18" t="str">
        <f>IF($B$4="ModAccrual","Modaccrual_Adj","Accrual_Adj")</f>
        <v>Modaccrual_Adj</v>
      </c>
      <c r="F11" s="24">
        <f>ROUND('G-2'!J59,-3)</f>
        <v>0</v>
      </c>
      <c r="G11" s="24">
        <f>ROUND('G-2'!O59,-3)</f>
        <v>0</v>
      </c>
      <c r="H11" s="5" t="str">
        <f>IF(F11&gt;0,"D","C")</f>
        <v>C</v>
      </c>
      <c r="I11" s="19">
        <f>IF(F11&gt;0,F11,G11)</f>
        <v>0</v>
      </c>
      <c r="J11" s="18"/>
      <c r="K11" s="7" t="str">
        <f>CONCATENATE(C11,";[ICP None];",D11,";",E11,";",H11,";",ABS(I11),";",J11)</f>
        <v>222200;[ICP None];0;Modaccrual_Adj;C;0;</v>
      </c>
    </row>
    <row r="12" spans="1:11" s="14" customFormat="1" ht="15">
      <c r="A12" s="9" t="s">
        <v>67</v>
      </c>
      <c r="B12" s="10" t="s">
        <v>71</v>
      </c>
      <c r="C12" s="17">
        <f>'G-2'!I60</f>
        <v>350000</v>
      </c>
      <c r="D12" s="22">
        <f>'G-2'!$E$11</f>
        <v>0</v>
      </c>
      <c r="E12" s="18" t="str">
        <f>IF($B$4="ModAccrual","Modaccrual_Adj","Accrual_Adj")</f>
        <v>Modaccrual_Adj</v>
      </c>
      <c r="F12" s="24">
        <f>ROUND('G-2'!J60,-3)</f>
        <v>0</v>
      </c>
      <c r="G12" s="24">
        <f>ROUND('G-2'!O60,-3)</f>
        <v>0</v>
      </c>
      <c r="H12" s="5" t="str">
        <f>IF(F12&gt;0,"D","C")</f>
        <v>C</v>
      </c>
      <c r="I12" s="19">
        <f>IF(F12&gt;0,F12,G12)</f>
        <v>0</v>
      </c>
      <c r="J12" s="18"/>
      <c r="K12" s="7" t="str">
        <f>CONCATENATE(C12,";[ICP None];",D12,";",E12,";",H12,";",ABS(I12),";",J12)</f>
        <v>350000;[ICP None];0;Modaccrual_Adj;C;0;</v>
      </c>
    </row>
    <row r="13" spans="1:11" s="14" customFormat="1" ht="15">
      <c r="A13" s="9" t="s">
        <v>68</v>
      </c>
      <c r="B13" s="17" t="str">
        <f>'G-2'!$D$11</f>
        <v>A09000</v>
      </c>
      <c r="C13" s="17">
        <f>'G-2'!I61</f>
        <v>320000</v>
      </c>
      <c r="D13" s="22">
        <f>'G-2'!$E$11</f>
        <v>0</v>
      </c>
      <c r="E13" s="18" t="str">
        <f>IF($B$4="ModAccrual","Modaccrual_Adj","Accrual_Adj")</f>
        <v>Modaccrual_Adj</v>
      </c>
      <c r="F13" s="24">
        <f>ROUND('G-2'!J61,-3)</f>
        <v>0</v>
      </c>
      <c r="G13" s="24">
        <f>ROUND('G-2'!O61,-3)</f>
        <v>0</v>
      </c>
      <c r="H13" s="5" t="str">
        <f>IF(F13&gt;0,"D","C")</f>
        <v>C</v>
      </c>
      <c r="I13" s="19">
        <f>IF(F13&gt;0,F13,G13)</f>
        <v>0</v>
      </c>
      <c r="J13" s="18"/>
      <c r="K13" s="7" t="str">
        <f>CONCATENATE(C13,";[ICP None];",D13,";",E13,";",H13,";",ABS(I13),";",J13)</f>
        <v>320000;[ICP None];0;Modaccrual_Adj;C;0;</v>
      </c>
    </row>
    <row r="14" spans="1:11" s="14" customFormat="1" ht="15">
      <c r="A14" s="9" t="s">
        <v>69</v>
      </c>
      <c r="B14" s="10" t="s">
        <v>78</v>
      </c>
      <c r="C14" s="18"/>
      <c r="D14" s="18"/>
      <c r="E14" s="18"/>
      <c r="F14" s="18"/>
      <c r="G14" s="18"/>
      <c r="H14" s="5"/>
      <c r="I14" s="19"/>
      <c r="J14" s="18"/>
      <c r="K14" s="7"/>
    </row>
    <row r="15" spans="2:10" ht="15">
      <c r="B15" s="20"/>
      <c r="C15" s="18"/>
      <c r="D15" s="21"/>
      <c r="E15" s="21"/>
      <c r="F15" s="21"/>
      <c r="G15" s="21"/>
      <c r="H15" s="5"/>
      <c r="I15" s="5"/>
      <c r="J15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G-2: Inventory (580)</dc:title>
  <dc:subject>Generally Accepted Accounting Principles (GAAP) Form G-2 (580) used by State of Oklahoma agencies for financial reporting of inventory data.</dc:subject>
  <dc:creator>Office of Management and Enterprise Services (OMES)</dc:creator>
  <cp:keywords>Generally Accepted Accounting Principles, gaap, omes, office of management and enterprise services, forms, form, financial reporting, state of oklahoma, Oklahoma, g, OSF Form G-2, G-2, 580, inventory</cp:keywords>
  <dc:description>OMES Form G-2: Inventory (580)</dc:description>
  <cp:lastModifiedBy>OMES</cp:lastModifiedBy>
  <cp:lastPrinted>2015-08-03T15:18:54Z</cp:lastPrinted>
  <dcterms:created xsi:type="dcterms:W3CDTF">2010-03-29T20:02:35Z</dcterms:created>
  <dcterms:modified xsi:type="dcterms:W3CDTF">2021-06-25T15:32:00Z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