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49" activeTab="2"/>
  </bookViews>
  <sheets>
    <sheet name="Project Setup" sheetId="1" r:id="rId1"/>
    <sheet name="Schedule&amp;Budget" sheetId="2" r:id="rId2"/>
    <sheet name="Risks" sheetId="3" r:id="rId3"/>
    <sheet name="RMP" sheetId="4" r:id="rId4"/>
    <sheet name="Performance Metrics" sheetId="5" r:id="rId5"/>
    <sheet name="Report" sheetId="6" r:id="rId6"/>
    <sheet name="Import Data" sheetId="7" r:id="rId7"/>
    <sheet name="R.type" sheetId="8" r:id="rId8"/>
  </sheets>
  <externalReferences>
    <externalReference r:id="rId11"/>
    <externalReference r:id="rId12"/>
    <externalReference r:id="rId13"/>
  </externalReferences>
  <definedNames>
    <definedName name="_xlfn.AVERAGEIF" hidden="1">#NAME?</definedName>
    <definedName name="_xlfn.AVERAGEIFS" hidden="1">#NAME?</definedName>
    <definedName name="_xlfn.COUNTIFS" hidden="1">#NAME?</definedName>
    <definedName name="_xlfn.IFERROR" hidden="1">#NAME?</definedName>
    <definedName name="_xlfn.SUMIFS" hidden="1">#NAME?</definedName>
    <definedName name="aaaaaaaaaaaaaaaaaaaaaaaaaaaaaaa">'[2]Import Data'!$N$12:$N$24</definedName>
    <definedName name="AfterThis">#REF!</definedName>
    <definedName name="asdff">'[1]Import Data'!$L$12:$L$15</definedName>
    <definedName name="asf">'[1]Import Data'!$M$12:$M$24</definedName>
    <definedName name="asfd">'[1]Import Data'!$L$12:$L$15</definedName>
    <definedName name="asfdafa">'[1]Import Data'!$M$12:$M$24</definedName>
    <definedName name="Awards">#REF!</definedName>
    <definedName name="AwardsModifications">#REF!</definedName>
    <definedName name="BottomHere">#REF!</definedName>
    <definedName name="CheckThis">#REF!</definedName>
    <definedName name="COE">'Import Data'!#REF!</definedName>
    <definedName name="Contractor">'Import Data'!#REF!</definedName>
    <definedName name="d">'[3]Import Data'!#REF!</definedName>
    <definedName name="dasdasf">'[1]Import Data'!$L$12:$L$15</definedName>
    <definedName name="Designer">'Import Data'!#REF!</definedName>
    <definedName name="dfasfasfsadfsadfsa">'[1]Import Data'!$M$12:$M$24</definedName>
    <definedName name="End">#REF!</definedName>
    <definedName name="End18">#REF!</definedName>
    <definedName name="End19">#REF!</definedName>
    <definedName name="End2">#REF!</definedName>
    <definedName name="End3">#REF!</definedName>
    <definedName name="End33">#REF!</definedName>
    <definedName name="End4">#REF!</definedName>
    <definedName name="End8">#REF!</definedName>
    <definedName name="end9">#REF!</definedName>
    <definedName name="end99">#REF!</definedName>
    <definedName name="EndAwards">#REF!</definedName>
    <definedName name="EndHere">#REF!</definedName>
    <definedName name="EndInfo">#REF!</definedName>
    <definedName name="EndNow">#REF!</definedName>
    <definedName name="endy">#REF!</definedName>
    <definedName name="Endy3">#REF!</definedName>
    <definedName name="fasfas">'[1]Import Data'!$M$12:$M$24</definedName>
    <definedName name="FD">'Import Data'!#REF!</definedName>
    <definedName name="fdsfs">'Import Data'!#REF!</definedName>
    <definedName name="fdsfsafas">'[2]Import Data'!$M$12:$M$15</definedName>
    <definedName name="ffffffffffffffff">'[1]Import Data'!$L$12:$L$15</definedName>
    <definedName name="ffffffffffffffffffffffffffff">'[1]Import Data'!$M$12:$M$24</definedName>
    <definedName name="FM">'Import Data'!#REF!</definedName>
    <definedName name="gdfsasas">'[1]Import Data'!$M$12:$M$24</definedName>
    <definedName name="INFOEnd">#REF!</definedName>
    <definedName name="Interlagos">'[1]Import Data'!$M$12:$M$24</definedName>
    <definedName name="Interlagos2">'[1]Import Data'!$M$12:$M$24</definedName>
    <definedName name="Interlagos3">'[1]Import Data'!$M$12:$M$24</definedName>
    <definedName name="Interlagos4">'[1]Import Data'!$L$12:$L$15</definedName>
    <definedName name="Interlagos5">'[1]Import Data'!$M$12:$M$24</definedName>
    <definedName name="Interlagos6">'[1]Import Data'!$L$12:$L$15</definedName>
    <definedName name="Interlagos7">'[1]Import Data'!$M$12:$M$24</definedName>
    <definedName name="Interlagos8">'[1]Import Data'!$L$12:$L$15</definedName>
    <definedName name="Interlagos9">'[1]Import Data'!$M$12:$M$24</definedName>
    <definedName name="Location">'Import Data'!#REF!</definedName>
    <definedName name="MyList" localSheetId="6">'Import Data'!#REF!</definedName>
    <definedName name="NewOne">#REF!</definedName>
    <definedName name="NewStarty">#REF!</definedName>
    <definedName name="Not">#REF!</definedName>
    <definedName name="OldOne">#REF!</definedName>
    <definedName name="PercentBilled">#REF!</definedName>
    <definedName name="PercentComplete">#REF!</definedName>
    <definedName name="Phase">'Import Data'!#REF!</definedName>
    <definedName name="PM">'Import Data'!#REF!</definedName>
    <definedName name="POCInfo">#REF!</definedName>
    <definedName name="pocInfo2">#REF!</definedName>
    <definedName name="_xlnm.Print_Area" localSheetId="6">'Import Data'!#REF!</definedName>
    <definedName name="_xlnm.Print_Area" localSheetId="0">'Project Setup'!$B$2:$F$18</definedName>
    <definedName name="_xlnm.Print_Area" localSheetId="5">'Report'!$A$1:$J$41</definedName>
    <definedName name="_xlnm.Print_Area" localSheetId="2">'Risks'!$A$1:$AP$21</definedName>
    <definedName name="_xlnm.Print_Area" localSheetId="3">'RMP'!$A$4:$L$10</definedName>
    <definedName name="_xlnm.Print_Area" localSheetId="1">'Schedule&amp;Budget'!$B$1:$H$47</definedName>
    <definedName name="QA">'Import Data'!$O$9:$O$46</definedName>
    <definedName name="Region">'Import Data'!#REF!</definedName>
    <definedName name="Remarks">#REF!</definedName>
    <definedName name="RemarksWhite">#REF!</definedName>
    <definedName name="RiskItem">'Import Data'!#REF!</definedName>
    <definedName name="RiskType">'Import Data'!#REF!</definedName>
    <definedName name="RPI">'Import Data'!#REF!</definedName>
    <definedName name="safdsfsafassafsa">'[2]Import Data'!$N$12:$N$24</definedName>
    <definedName name="Scenario">#REF!</definedName>
    <definedName name="Schedule">#REF!</definedName>
    <definedName name="ScheduleEnd">#REF!</definedName>
    <definedName name="sfafdafafasfa">'[1]Import Data'!$L$12:$L$15</definedName>
    <definedName name="sffafsafsafsafas">'[1]Import Data'!$M$12:$M$24</definedName>
    <definedName name="ShortyR">#REF!</definedName>
    <definedName name="Start">#REF!</definedName>
    <definedName name="Start1">#REF!</definedName>
    <definedName name="Start2">#REF!</definedName>
    <definedName name="Start3">#REF!</definedName>
    <definedName name="Start99">#REF!</definedName>
    <definedName name="StartHere">#REF!</definedName>
    <definedName name="Startone">#REF!</definedName>
    <definedName name="StartR">#REF!</definedName>
    <definedName name="StartR2">#REF!</definedName>
    <definedName name="Starts">#REF!</definedName>
    <definedName name="StartsOne">#REF!</definedName>
    <definedName name="Starty">#REF!</definedName>
    <definedName name="StartyR">#REF!</definedName>
    <definedName name="SumOne">#REF!</definedName>
    <definedName name="SumOne1">#REF!</definedName>
    <definedName name="sumthree">#REF!</definedName>
    <definedName name="sumthree3">#REF!</definedName>
    <definedName name="SumTwo">#REF!</definedName>
    <definedName name="SumTwo2">#REF!</definedName>
    <definedName name="svzdvsdaf">'[1]Import Data'!$M$12:$M$24</definedName>
    <definedName name="TotalContract">#REF!</definedName>
    <definedName name="TotalDays">#REF!</definedName>
  </definedNames>
  <calcPr fullCalcOnLoad="1"/>
</workbook>
</file>

<file path=xl/sharedStrings.xml><?xml version="1.0" encoding="utf-8"?>
<sst xmlns="http://schemas.openxmlformats.org/spreadsheetml/2006/main" count="224" uniqueCount="163">
  <si>
    <t>Contact Information</t>
  </si>
  <si>
    <t>Activity</t>
  </si>
  <si>
    <t>Days</t>
  </si>
  <si>
    <t>Budget</t>
  </si>
  <si>
    <t>Schedule</t>
  </si>
  <si>
    <t>Impact to Cost</t>
  </si>
  <si>
    <t>$$</t>
  </si>
  <si>
    <t>Phase</t>
  </si>
  <si>
    <t>File Name</t>
  </si>
  <si>
    <t>Days Delayed</t>
  </si>
  <si>
    <t>Current Completion Date</t>
  </si>
  <si>
    <t>% Over Budget</t>
  </si>
  <si>
    <t>% Over Schedule</t>
  </si>
  <si>
    <t>Impact to days</t>
  </si>
  <si>
    <t>Sr. #</t>
  </si>
  <si>
    <t>Current Estimated Budget</t>
  </si>
  <si>
    <t>Entity Responsible</t>
  </si>
  <si>
    <t xml:space="preserve">% Complete                                  </t>
  </si>
  <si>
    <t>#</t>
  </si>
  <si>
    <t>$ Over Budget</t>
  </si>
  <si>
    <t>NA</t>
  </si>
  <si>
    <t>Current Project Completion</t>
  </si>
  <si>
    <t>Initial Project Completion</t>
  </si>
  <si>
    <t xml:space="preserve">Project Status  </t>
  </si>
  <si>
    <t>Date Entered</t>
  </si>
  <si>
    <t>Plan to Minimize Risk</t>
  </si>
  <si>
    <t>Planned Resolution Date</t>
  </si>
  <si>
    <t>Actual Date Resolved</t>
  </si>
  <si>
    <t>Description</t>
  </si>
  <si>
    <t>Risk Sr.#</t>
  </si>
  <si>
    <t>Sr #</t>
  </si>
  <si>
    <t>Impact to days (Days Delayed)</t>
  </si>
  <si>
    <t>Priority of Risk</t>
  </si>
  <si>
    <t>Risk Table And Modifications Table Comparison</t>
  </si>
  <si>
    <t>Total Risk Page ($) Overbudget</t>
  </si>
  <si>
    <t>Total Risk Page days delayed</t>
  </si>
  <si>
    <t>Modifications Table ($) OverBudget</t>
  </si>
  <si>
    <t>Modifications Table days delayed</t>
  </si>
  <si>
    <t>Difference ($)</t>
  </si>
  <si>
    <t>Date Submitted</t>
  </si>
  <si>
    <t>Date Approved</t>
  </si>
  <si>
    <t>Initial Awarded Amount</t>
  </si>
  <si>
    <t># of Risk Pending</t>
  </si>
  <si>
    <t>Risk Item</t>
  </si>
  <si>
    <t>Description of Risk</t>
  </si>
  <si>
    <t xml:space="preserve">Plan to Minimize </t>
  </si>
  <si>
    <t>Plan if Risk occurs</t>
  </si>
  <si>
    <t>Performance Metrics Factors</t>
  </si>
  <si>
    <t>Unresolved Risk</t>
  </si>
  <si>
    <t>Initial Schedule</t>
  </si>
  <si>
    <t>Actual Schedule</t>
  </si>
  <si>
    <t>Vendor</t>
  </si>
  <si>
    <t>Subject Matter of Risk</t>
  </si>
  <si>
    <t xml:space="preserve">     $ Due to Unforeseen</t>
  </si>
  <si>
    <t xml:space="preserve">     $ Due to Vendor</t>
  </si>
  <si>
    <t>Initial Allocated Budget</t>
  </si>
  <si>
    <t>Unforeseen</t>
  </si>
  <si>
    <t xml:space="preserve">Risk Items </t>
  </si>
  <si>
    <t>Initial Allocated Budget ($)</t>
  </si>
  <si>
    <t>Current Allocated Budget ($)</t>
  </si>
  <si>
    <t xml:space="preserve">Weekly Risk Report </t>
  </si>
  <si>
    <t xml:space="preserve">     % Due to Unforeseen</t>
  </si>
  <si>
    <t xml:space="preserve">     % Due to Vendor</t>
  </si>
  <si>
    <t xml:space="preserve">     Days to Vendor</t>
  </si>
  <si>
    <t>No</t>
  </si>
  <si>
    <t>Unit</t>
  </si>
  <si>
    <t>Metrics</t>
  </si>
  <si>
    <t>Client</t>
  </si>
  <si>
    <t>Task Order #</t>
  </si>
  <si>
    <t>Task Order Name</t>
  </si>
  <si>
    <t>Discipline</t>
  </si>
  <si>
    <t>Award Cost</t>
  </si>
  <si>
    <t>Duration [Total days]</t>
  </si>
  <si>
    <t>Date Awarded</t>
  </si>
  <si>
    <t>Milestone Schedule</t>
  </si>
  <si>
    <t>Template</t>
  </si>
  <si>
    <t>Initial Award and Change Orders</t>
  </si>
  <si>
    <t>Client Satisfaction
(1-10)</t>
  </si>
  <si>
    <t xml:space="preserve">     $ Due to Client</t>
  </si>
  <si>
    <t xml:space="preserve">     % Due to Client</t>
  </si>
  <si>
    <t xml:space="preserve">     Days to Client</t>
  </si>
  <si>
    <t>Initial Completion Date</t>
  </si>
  <si>
    <t>Initial Completion Date:</t>
  </si>
  <si>
    <t>Initial Start Date:</t>
  </si>
  <si>
    <t>Initial Start Date</t>
  </si>
  <si>
    <t>Vendor Name:</t>
  </si>
  <si>
    <t>Phone</t>
  </si>
  <si>
    <t>Email</t>
  </si>
  <si>
    <t>Vendors</t>
  </si>
  <si>
    <t>Task Order Information</t>
  </si>
  <si>
    <t xml:space="preserve">     Days to Unforeseen</t>
  </si>
  <si>
    <t>$ Due to Client</t>
  </si>
  <si>
    <t>$ Due to Vendor</t>
  </si>
  <si>
    <t>$ Due to Unforeseen</t>
  </si>
  <si>
    <t>Days Due to Client</t>
  </si>
  <si>
    <t>Days Due to Vendor</t>
  </si>
  <si>
    <t>Days Due to Unforeseen</t>
  </si>
  <si>
    <t>% Due to Client (days)</t>
  </si>
  <si>
    <t>% Due to Vendor (days)</t>
  </si>
  <si>
    <t>% Due to Unforeseen (days)</t>
  </si>
  <si>
    <t>% Due to Client ($)</t>
  </si>
  <si>
    <t>% Due to Vendor ($)</t>
  </si>
  <si>
    <t>% Due to Unforeseen ($)</t>
  </si>
  <si>
    <t>Report Overview</t>
  </si>
  <si>
    <t>Baseline Metrics</t>
  </si>
  <si>
    <t>Other Metrics</t>
  </si>
  <si>
    <t>Check</t>
  </si>
  <si>
    <t>% Deviation ($)</t>
  </si>
  <si>
    <t>% Deviation (days)</t>
  </si>
  <si>
    <t>Client Program Manager</t>
  </si>
  <si>
    <t>Vendor Project Manager</t>
  </si>
  <si>
    <t>Client Project Manager</t>
  </si>
  <si>
    <t>Other 1</t>
  </si>
  <si>
    <t>Other 2</t>
  </si>
  <si>
    <t>Other</t>
  </si>
  <si>
    <t>Task Order Title:</t>
  </si>
  <si>
    <t>Task Order ID:</t>
  </si>
  <si>
    <t>Sr. No.</t>
  </si>
  <si>
    <t>Risk Impact Days</t>
  </si>
  <si>
    <t>Risk Impact $</t>
  </si>
  <si>
    <t>Risk Rating</t>
  </si>
  <si>
    <t>Invert the Risk Number</t>
  </si>
  <si>
    <t>% Delay Days(Impact/Award)</t>
  </si>
  <si>
    <t>% Over Budget (Impact/Award)</t>
  </si>
  <si>
    <t>Risk Rating Days</t>
  </si>
  <si>
    <t>Risk Rating $</t>
  </si>
  <si>
    <t>Counts a risk's impact if date entered cell is filled in and the risk is unresolved</t>
  </si>
  <si>
    <t>=1/ (Risk Rating)</t>
  </si>
  <si>
    <t>= (Risk Impact Days) / (Initial Awarded Days)</t>
  </si>
  <si>
    <t>= (Risk Impact $) / (Initial awarded Cost)</t>
  </si>
  <si>
    <t>= (% Delay) *         (Invert Risk Number)</t>
  </si>
  <si>
    <t>= (% Over Budget) * (Invert Risk Number)</t>
  </si>
  <si>
    <t>Sum Totals of Columns</t>
  </si>
  <si>
    <t>WRR Risk Number</t>
  </si>
  <si>
    <t>Sum of Risk Rating Days and Dollars</t>
  </si>
  <si>
    <t>Pending Risk Status</t>
  </si>
  <si>
    <t>Initial Days</t>
  </si>
  <si>
    <t>Current Days Duration</t>
  </si>
  <si>
    <t>Difference (days)</t>
  </si>
  <si>
    <t>C/V/U/O</t>
  </si>
  <si>
    <r>
      <t xml:space="preserve">Do not use the </t>
    </r>
    <r>
      <rPr>
        <b/>
        <sz val="16"/>
        <color indexed="9"/>
        <rFont val="Cambria"/>
        <family val="1"/>
      </rPr>
      <t xml:space="preserve">CUT/PASTE/DELETE CELL feature!!! </t>
    </r>
  </si>
  <si>
    <t xml:space="preserve">     % Due to Other</t>
  </si>
  <si>
    <t xml:space="preserve">     $ Due to Other</t>
  </si>
  <si>
    <t xml:space="preserve">     Days to Other</t>
  </si>
  <si>
    <t>% Due to Other (days)</t>
  </si>
  <si>
    <t>% Due to Other ($)</t>
  </si>
  <si>
    <t>Days Due to Other</t>
  </si>
  <si>
    <t>$ Due to Other</t>
  </si>
  <si>
    <t>Foreseen Risk</t>
  </si>
  <si>
    <t>Foreseen Risk (Days)</t>
  </si>
  <si>
    <t>Foreseen Risk ($$$)</t>
  </si>
  <si>
    <t>Foreseen Days</t>
  </si>
  <si>
    <t>Foreseen $$$</t>
  </si>
  <si>
    <t>% Foreseen Days</t>
  </si>
  <si>
    <t>% Foreseen $$$</t>
  </si>
  <si>
    <t>$ Over Budget Foreseen</t>
  </si>
  <si>
    <t>% Over Budget Foreseen</t>
  </si>
  <si>
    <t>Vendor Foreseen Risk</t>
  </si>
  <si>
    <t>Insert RMP Risk # if foreseen</t>
  </si>
  <si>
    <t>Days Delayed Foreseen</t>
  </si>
  <si>
    <t>% Over Schedule Foreseen</t>
  </si>
  <si>
    <t>BV Expert</t>
  </si>
  <si>
    <r>
      <rPr>
        <b/>
        <sz val="11"/>
        <rFont val="Calibri"/>
        <family val="2"/>
      </rPr>
      <t>(1)</t>
    </r>
    <r>
      <rPr>
        <sz val="11"/>
        <rFont val="Calibri"/>
        <family val="2"/>
      </rPr>
      <t xml:space="preserve"> Problem background - Why is this a risk for the project?  </t>
    </r>
    <r>
      <rPr>
        <b/>
        <sz val="11"/>
        <rFont val="Calibri"/>
        <family val="2"/>
      </rPr>
      <t>(2)</t>
    </r>
    <r>
      <rPr>
        <sz val="11"/>
        <rFont val="Calibri"/>
        <family val="2"/>
      </rPr>
      <t xml:space="preserve"> What will be done to minimize this? </t>
    </r>
    <r>
      <rPr>
        <b/>
        <sz val="11"/>
        <rFont val="Calibri"/>
        <family val="2"/>
      </rPr>
      <t>(3)</t>
    </r>
    <r>
      <rPr>
        <sz val="11"/>
        <rFont val="Calibri"/>
        <family val="2"/>
      </rPr>
      <t xml:space="preserve"> Who is responsible for the plan?  </t>
    </r>
    <r>
      <rPr>
        <b/>
        <sz val="11"/>
        <rFont val="Calibri"/>
        <family val="2"/>
      </rPr>
      <t>(4)</t>
    </r>
    <r>
      <rPr>
        <sz val="11"/>
        <rFont val="Calibri"/>
        <family val="2"/>
      </rPr>
      <t xml:space="preserve"> What kind of impact will this have? 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</si>
</sst>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0.000"/>
    <numFmt numFmtId="167" formatCode="0.0000"/>
    <numFmt numFmtId="168" formatCode="0.00000"/>
    <numFmt numFmtId="169" formatCode="#,##0.0_);\(#,##0.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m/d/yy"/>
    <numFmt numFmtId="175" formatCode="mm/dd/yy"/>
    <numFmt numFmtId="176" formatCode="[$-409]dddd\,\ mmmm\ dd\,\ yyyy"/>
    <numFmt numFmtId="177" formatCode="0.0%"/>
    <numFmt numFmtId="178" formatCode="[$-409]h:mm:ss\ AM/PM"/>
    <numFmt numFmtId="179" formatCode="mm/dd/yy;@"/>
    <numFmt numFmtId="180" formatCode="0.000000"/>
    <numFmt numFmtId="181" formatCode="0.00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###"/>
    <numFmt numFmtId="188" formatCode="0.00000000"/>
    <numFmt numFmtId="189" formatCode="[&lt;=9999999]###\-####;\(###\)\ ###\-####"/>
    <numFmt numFmtId="190" formatCode="[$-F800]dddd\,\ mmmm\ dd\,\ yyyy"/>
    <numFmt numFmtId="191" formatCode="mmm\-yyyy"/>
    <numFmt numFmtId="192" formatCode="0.000000000"/>
    <numFmt numFmtId="193" formatCode="0.0000000000"/>
    <numFmt numFmtId="194" formatCode="000#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&quot;$&quot;#,##0.00"/>
    <numFmt numFmtId="201" formatCode="0.00_);\(0.00\)"/>
    <numFmt numFmtId="202" formatCode="0.0_);\(0.0\)"/>
    <numFmt numFmtId="203" formatCode="0_);\(0\)"/>
    <numFmt numFmtId="204" formatCode="0_);[Red]\(0\)"/>
    <numFmt numFmtId="205" formatCode="m/d/yy;@"/>
    <numFmt numFmtId="206" formatCode="_(&quot;$&quot;* #,##0.000_);_(&quot;$&quot;* \(#,##0.000\);_(&quot;$&quot;* &quot;-&quot;??_);_(@_)"/>
    <numFmt numFmtId="207" formatCode="_(&quot;$&quot;* #,##0.0000_);_(&quot;$&quot;* \(#,##0.0000\);_(&quot;$&quot;* &quot;-&quot;??_);_(@_)"/>
    <numFmt numFmtId="208" formatCode="0.000000000000000%"/>
    <numFmt numFmtId="209" formatCode="0.0000%"/>
    <numFmt numFmtId="210" formatCode="0.00000%"/>
    <numFmt numFmtId="211" formatCode="&quot;$&quot;#,##0.000_);[Red]\(&quot;$&quot;#,##0.000\)"/>
    <numFmt numFmtId="212" formatCode="dd/mm/yyyy;@"/>
    <numFmt numFmtId="213" formatCode="dd\.mm\.yyyy;@"/>
    <numFmt numFmtId="214" formatCode="d/mm/yyyy;@"/>
    <numFmt numFmtId="215" formatCode="&quot;$&quot;#,##0.000_);\(&quot;$&quot;#,##0.000\)"/>
    <numFmt numFmtId="216" formatCode="0.0_);[Red]\(0.0\)"/>
    <numFmt numFmtId="217" formatCode="0.00_);[Red]\(0.00\)"/>
    <numFmt numFmtId="218" formatCode="[$-409]mmmm\ d\,\ yyyy;@"/>
    <numFmt numFmtId="219" formatCode="&quot;$&quot;#,##0"/>
    <numFmt numFmtId="220" formatCode="&quot;$&quot;#,##0.0"/>
    <numFmt numFmtId="221" formatCode="dd\.mm\.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9"/>
      <name val="Cambria"/>
      <family val="1"/>
    </font>
    <font>
      <b/>
      <i/>
      <sz val="11"/>
      <name val="Calibri"/>
      <family val="2"/>
    </font>
    <font>
      <u val="single"/>
      <sz val="14"/>
      <name val="Cambria"/>
      <family val="1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62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Calibri"/>
      <family val="2"/>
    </font>
    <font>
      <b/>
      <sz val="2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0" tint="-0.04997999966144562"/>
      <name val="Calibri"/>
      <family val="2"/>
    </font>
    <font>
      <b/>
      <sz val="14"/>
      <color theme="0"/>
      <name val="Calibri"/>
      <family val="2"/>
    </font>
    <font>
      <b/>
      <sz val="25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3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3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3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4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4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4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4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4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4" fillId="3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5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13" borderId="1">
      <alignment horizontal="center" vertical="center" wrapText="1"/>
      <protection/>
    </xf>
    <xf numFmtId="0" fontId="46" fillId="36" borderId="2" applyNumberFormat="0" applyAlignment="0" applyProtection="0"/>
    <xf numFmtId="0" fontId="11" fillId="12" borderId="3" applyNumberFormat="0" applyAlignment="0" applyProtection="0"/>
    <xf numFmtId="0" fontId="11" fillId="12" borderId="3" applyNumberFormat="0" applyAlignment="0" applyProtection="0"/>
    <xf numFmtId="0" fontId="11" fillId="12" borderId="3" applyNumberFormat="0" applyAlignment="0" applyProtection="0"/>
    <xf numFmtId="0" fontId="47" fillId="37" borderId="4" applyNumberForma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6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40" borderId="2" applyNumberFormat="0" applyAlignment="0" applyProtection="0"/>
    <xf numFmtId="0" fontId="15" fillId="4" borderId="3" applyNumberFormat="0" applyAlignment="0" applyProtection="0"/>
    <xf numFmtId="0" fontId="15" fillId="4" borderId="3" applyNumberFormat="0" applyAlignment="0" applyProtection="0"/>
    <xf numFmtId="0" fontId="15" fillId="4" borderId="3" applyNumberFormat="0" applyAlignment="0" applyProtection="0"/>
    <xf numFmtId="0" fontId="53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2" borderId="14" applyNumberFormat="0" applyFont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55" fillId="36" borderId="16" applyNumberFormat="0" applyAlignment="0" applyProtection="0"/>
    <xf numFmtId="0" fontId="18" fillId="12" borderId="17" applyNumberFormat="0" applyAlignment="0" applyProtection="0"/>
    <xf numFmtId="0" fontId="18" fillId="12" borderId="17" applyNumberFormat="0" applyAlignment="0" applyProtection="0"/>
    <xf numFmtId="0" fontId="18" fillId="12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5" fillId="36" borderId="20" xfId="0" applyFont="1" applyFill="1" applyBorder="1" applyAlignment="1" applyProtection="1">
      <alignment horizontal="center"/>
      <protection locked="0"/>
    </xf>
    <xf numFmtId="0" fontId="25" fillId="36" borderId="0" xfId="0" applyFont="1" applyFill="1" applyBorder="1" applyAlignment="1">
      <alignment/>
    </xf>
    <xf numFmtId="0" fontId="25" fillId="36" borderId="0" xfId="0" applyFont="1" applyFill="1" applyAlignment="1" applyProtection="1">
      <alignment horizontal="center" wrapText="1"/>
      <protection/>
    </xf>
    <xf numFmtId="0" fontId="25" fillId="36" borderId="0" xfId="0" applyFont="1" applyFill="1" applyAlignment="1" applyProtection="1">
      <alignment wrapText="1"/>
      <protection/>
    </xf>
    <xf numFmtId="0" fontId="25" fillId="36" borderId="0" xfId="0" applyFont="1" applyFill="1" applyAlignment="1" applyProtection="1">
      <alignment horizontal="center"/>
      <protection/>
    </xf>
    <xf numFmtId="0" fontId="25" fillId="36" borderId="0" xfId="0" applyFont="1" applyFill="1" applyAlignment="1">
      <alignment horizontal="center"/>
    </xf>
    <xf numFmtId="0" fontId="25" fillId="36" borderId="0" xfId="0" applyFont="1" applyFill="1" applyBorder="1" applyAlignment="1" applyProtection="1">
      <alignment wrapText="1"/>
      <protection/>
    </xf>
    <xf numFmtId="0" fontId="25" fillId="36" borderId="0" xfId="0" applyFont="1" applyFill="1" applyAlignment="1">
      <alignment/>
    </xf>
    <xf numFmtId="0" fontId="25" fillId="36" borderId="0" xfId="0" applyFont="1" applyFill="1" applyBorder="1" applyAlignment="1">
      <alignment vertical="center"/>
    </xf>
    <xf numFmtId="0" fontId="26" fillId="43" borderId="1" xfId="0" applyFont="1" applyFill="1" applyBorder="1" applyAlignment="1">
      <alignment horizontal="center" vertical="center"/>
    </xf>
    <xf numFmtId="0" fontId="26" fillId="43" borderId="1" xfId="0" applyFont="1" applyFill="1" applyBorder="1" applyAlignment="1">
      <alignment horizontal="center" vertical="center" wrapText="1"/>
    </xf>
    <xf numFmtId="0" fontId="25" fillId="43" borderId="1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1" xfId="0" applyNumberFormat="1" applyFont="1" applyFill="1" applyBorder="1" applyAlignment="1">
      <alignment horizontal="center"/>
    </xf>
    <xf numFmtId="0" fontId="28" fillId="36" borderId="0" xfId="0" applyFont="1" applyFill="1" applyAlignment="1">
      <alignment horizontal="center"/>
    </xf>
    <xf numFmtId="0" fontId="25" fillId="36" borderId="0" xfId="0" applyFont="1" applyFill="1" applyBorder="1" applyAlignment="1">
      <alignment/>
    </xf>
    <xf numFmtId="0" fontId="25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 vertical="center" wrapText="1"/>
      <protection/>
    </xf>
    <xf numFmtId="205" fontId="25" fillId="36" borderId="1" xfId="0" applyNumberFormat="1" applyFont="1" applyFill="1" applyBorder="1" applyAlignment="1">
      <alignment horizontal="center"/>
    </xf>
    <xf numFmtId="200" fontId="25" fillId="36" borderId="1" xfId="132" applyNumberFormat="1" applyFont="1" applyFill="1" applyBorder="1" applyAlignment="1">
      <alignment horizontal="center"/>
    </xf>
    <xf numFmtId="0" fontId="25" fillId="36" borderId="1" xfId="270" applyNumberFormat="1" applyFont="1" applyFill="1" applyBorder="1" applyAlignment="1">
      <alignment horizontal="center"/>
    </xf>
    <xf numFmtId="10" fontId="25" fillId="36" borderId="1" xfId="270" applyNumberFormat="1" applyFont="1" applyFill="1" applyBorder="1" applyAlignment="1">
      <alignment horizontal="center"/>
    </xf>
    <xf numFmtId="14" fontId="25" fillId="36" borderId="0" xfId="0" applyNumberFormat="1" applyFont="1" applyFill="1" applyAlignment="1" applyProtection="1">
      <alignment horizontal="center" wrapText="1"/>
      <protection/>
    </xf>
    <xf numFmtId="0" fontId="25" fillId="36" borderId="0" xfId="0" applyFont="1" applyFill="1" applyAlignment="1" applyProtection="1">
      <alignment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1" fontId="25" fillId="36" borderId="0" xfId="0" applyNumberFormat="1" applyFont="1" applyFill="1" applyAlignment="1" applyProtection="1">
      <alignment horizontal="center" wrapText="1"/>
      <protection/>
    </xf>
    <xf numFmtId="0" fontId="25" fillId="36" borderId="0" xfId="0" applyFont="1" applyFill="1" applyAlignment="1" applyProtection="1">
      <alignment horizontal="left" wrapText="1"/>
      <protection/>
    </xf>
    <xf numFmtId="203" fontId="25" fillId="36" borderId="0" xfId="0" applyNumberFormat="1" applyFont="1" applyFill="1" applyAlignment="1" applyProtection="1">
      <alignment horizontal="center" wrapText="1"/>
      <protection/>
    </xf>
    <xf numFmtId="2" fontId="26" fillId="36" borderId="0" xfId="0" applyNumberFormat="1" applyFont="1" applyFill="1" applyBorder="1" applyAlignment="1" applyProtection="1">
      <alignment horizontal="left" vertical="center"/>
      <protection/>
    </xf>
    <xf numFmtId="0" fontId="29" fillId="36" borderId="0" xfId="0" applyFont="1" applyFill="1" applyBorder="1" applyAlignment="1" applyProtection="1">
      <alignment horizontal="center" vertical="top" wrapText="1"/>
      <protection/>
    </xf>
    <xf numFmtId="171" fontId="25" fillId="36" borderId="0" xfId="134" applyNumberFormat="1" applyFont="1" applyFill="1" applyAlignment="1" applyProtection="1">
      <alignment horizontal="center" wrapText="1"/>
      <protection/>
    </xf>
    <xf numFmtId="0" fontId="26" fillId="36" borderId="0" xfId="0" applyFont="1" applyFill="1" applyBorder="1" applyAlignment="1" applyProtection="1">
      <alignment horizontal="left"/>
      <protection/>
    </xf>
    <xf numFmtId="0" fontId="30" fillId="36" borderId="0" xfId="0" applyFont="1" applyFill="1" applyAlignment="1" applyProtection="1">
      <alignment/>
      <protection/>
    </xf>
    <xf numFmtId="0" fontId="30" fillId="36" borderId="0" xfId="0" applyFont="1" applyFill="1" applyAlignment="1" applyProtection="1">
      <alignment wrapText="1"/>
      <protection/>
    </xf>
    <xf numFmtId="0" fontId="1" fillId="36" borderId="20" xfId="205" applyFill="1" applyBorder="1" applyAlignment="1" applyProtection="1">
      <alignment horizontal="center"/>
      <protection locked="0"/>
    </xf>
    <xf numFmtId="0" fontId="25" fillId="36" borderId="21" xfId="0" applyFont="1" applyFill="1" applyBorder="1" applyAlignment="1" applyProtection="1">
      <alignment horizontal="left"/>
      <protection/>
    </xf>
    <xf numFmtId="1" fontId="25" fillId="16" borderId="1" xfId="0" applyNumberFormat="1" applyFont="1" applyFill="1" applyBorder="1" applyAlignment="1" applyProtection="1">
      <alignment horizontal="center" vertical="center" wrapText="1"/>
      <protection/>
    </xf>
    <xf numFmtId="0" fontId="44" fillId="44" borderId="0" xfId="0" applyFont="1" applyFill="1" applyAlignment="1" applyProtection="1">
      <alignment/>
      <protection/>
    </xf>
    <xf numFmtId="0" fontId="44" fillId="44" borderId="0" xfId="0" applyFont="1" applyFill="1" applyAlignment="1" applyProtection="1">
      <alignment horizontal="center"/>
      <protection/>
    </xf>
    <xf numFmtId="200" fontId="26" fillId="44" borderId="0" xfId="132" applyNumberFormat="1" applyFont="1" applyFill="1" applyBorder="1" applyAlignment="1" applyProtection="1">
      <alignment horizontal="center" vertical="center"/>
      <protection/>
    </xf>
    <xf numFmtId="200" fontId="25" fillId="44" borderId="20" xfId="132" applyNumberFormat="1" applyFont="1" applyFill="1" applyBorder="1" applyAlignment="1" applyProtection="1">
      <alignment horizontal="center" vertical="center"/>
      <protection/>
    </xf>
    <xf numFmtId="200" fontId="26" fillId="45" borderId="20" xfId="132" applyNumberFormat="1" applyFont="1" applyFill="1" applyBorder="1" applyAlignment="1" applyProtection="1">
      <alignment horizontal="center" vertical="center"/>
      <protection/>
    </xf>
    <xf numFmtId="200" fontId="25" fillId="44" borderId="0" xfId="132" applyNumberFormat="1" applyFont="1" applyFill="1" applyBorder="1" applyAlignment="1" applyProtection="1">
      <alignment horizontal="center" vertical="center"/>
      <protection/>
    </xf>
    <xf numFmtId="14" fontId="25" fillId="44" borderId="20" xfId="132" applyNumberFormat="1" applyFont="1" applyFill="1" applyBorder="1" applyAlignment="1" applyProtection="1">
      <alignment horizontal="center" vertical="center"/>
      <protection/>
    </xf>
    <xf numFmtId="0" fontId="25" fillId="44" borderId="0" xfId="132" applyNumberFormat="1" applyFont="1" applyFill="1" applyBorder="1" applyAlignment="1" applyProtection="1">
      <alignment horizontal="center" vertical="center"/>
      <protection/>
    </xf>
    <xf numFmtId="14" fontId="26" fillId="45" borderId="22" xfId="132" applyNumberFormat="1" applyFont="1" applyFill="1" applyBorder="1" applyAlignment="1" applyProtection="1">
      <alignment horizontal="center" vertical="center"/>
      <protection/>
    </xf>
    <xf numFmtId="1" fontId="26" fillId="46" borderId="21" xfId="0" applyNumberFormat="1" applyFont="1" applyFill="1" applyBorder="1" applyAlignment="1" applyProtection="1">
      <alignment horizontal="center" vertical="center" wrapText="1"/>
      <protection/>
    </xf>
    <xf numFmtId="1" fontId="26" fillId="46" borderId="1" xfId="0" applyNumberFormat="1" applyFont="1" applyFill="1" applyBorder="1" applyAlignment="1" applyProtection="1">
      <alignment horizontal="center" vertical="center" wrapText="1"/>
      <protection/>
    </xf>
    <xf numFmtId="1" fontId="26" fillId="46" borderId="23" xfId="0" applyNumberFormat="1" applyFont="1" applyFill="1" applyBorder="1" applyAlignment="1" applyProtection="1">
      <alignment horizontal="center" vertical="center" wrapText="1"/>
      <protection/>
    </xf>
    <xf numFmtId="1" fontId="26" fillId="46" borderId="24" xfId="0" applyNumberFormat="1" applyFont="1" applyFill="1" applyBorder="1" applyAlignment="1" applyProtection="1">
      <alignment horizontal="center" vertical="center" wrapText="1"/>
      <protection/>
    </xf>
    <xf numFmtId="0" fontId="25" fillId="44" borderId="0" xfId="0" applyFont="1" applyFill="1" applyAlignment="1" applyProtection="1">
      <alignment vertical="center"/>
      <protection/>
    </xf>
    <xf numFmtId="0" fontId="25" fillId="47" borderId="0" xfId="0" applyFont="1" applyFill="1" applyAlignment="1" applyProtection="1">
      <alignment vertical="center"/>
      <protection/>
    </xf>
    <xf numFmtId="0" fontId="4" fillId="44" borderId="1" xfId="160" applyNumberFormat="1" applyFont="1" applyFill="1" applyBorder="1" applyAlignment="1" applyProtection="1">
      <alignment horizontal="center" vertical="center"/>
      <protection locked="0"/>
    </xf>
    <xf numFmtId="200" fontId="4" fillId="44" borderId="1" xfId="160" applyNumberFormat="1" applyFont="1" applyFill="1" applyBorder="1" applyAlignment="1" applyProtection="1">
      <alignment horizontal="center" vertical="center"/>
      <protection locked="0"/>
    </xf>
    <xf numFmtId="200" fontId="25" fillId="44" borderId="1" xfId="132" applyNumberFormat="1" applyFont="1" applyFill="1" applyBorder="1" applyAlignment="1" applyProtection="1">
      <alignment horizontal="center" vertical="center"/>
      <protection locked="0"/>
    </xf>
    <xf numFmtId="0" fontId="4" fillId="44" borderId="25" xfId="160" applyNumberFormat="1" applyFont="1" applyFill="1" applyBorder="1" applyAlignment="1" applyProtection="1">
      <alignment horizontal="center" vertical="center"/>
      <protection locked="0"/>
    </xf>
    <xf numFmtId="200" fontId="25" fillId="44" borderId="25" xfId="132" applyNumberFormat="1" applyFont="1" applyFill="1" applyBorder="1" applyAlignment="1" applyProtection="1">
      <alignment horizontal="center" vertical="center"/>
      <protection locked="0"/>
    </xf>
    <xf numFmtId="1" fontId="25" fillId="16" borderId="1" xfId="0" applyNumberFormat="1" applyFont="1" applyFill="1" applyBorder="1" applyAlignment="1" applyProtection="1">
      <alignment horizontal="left" vertical="center" wrapText="1"/>
      <protection/>
    </xf>
    <xf numFmtId="44" fontId="25" fillId="16" borderId="1" xfId="134" applyFont="1" applyFill="1" applyBorder="1" applyAlignment="1" applyProtection="1">
      <alignment horizontal="center" vertical="center" wrapText="1"/>
      <protection/>
    </xf>
    <xf numFmtId="0" fontId="25" fillId="44" borderId="26" xfId="301" applyNumberFormat="1" applyFont="1" applyFill="1" applyBorder="1" applyAlignment="1" applyProtection="1">
      <alignment horizontal="left" vertical="center"/>
      <protection locked="0"/>
    </xf>
    <xf numFmtId="0" fontId="4" fillId="44" borderId="26" xfId="160" applyNumberFormat="1" applyFont="1" applyFill="1" applyBorder="1" applyAlignment="1" applyProtection="1">
      <alignment horizontal="center" vertical="center"/>
      <protection locked="0"/>
    </xf>
    <xf numFmtId="200" fontId="25" fillId="44" borderId="26" xfId="132" applyNumberFormat="1" applyFont="1" applyFill="1" applyBorder="1" applyAlignment="1" applyProtection="1">
      <alignment horizontal="center" vertical="center"/>
      <protection locked="0"/>
    </xf>
    <xf numFmtId="0" fontId="25" fillId="36" borderId="27" xfId="0" applyFont="1" applyFill="1" applyBorder="1" applyAlignment="1" applyProtection="1">
      <alignment horizontal="left"/>
      <protection/>
    </xf>
    <xf numFmtId="14" fontId="25" fillId="36" borderId="20" xfId="0" applyNumberFormat="1" applyFont="1" applyFill="1" applyBorder="1" applyAlignment="1" applyProtection="1">
      <alignment horizontal="center"/>
      <protection locked="0"/>
    </xf>
    <xf numFmtId="204" fontId="25" fillId="36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43" borderId="1" xfId="0" applyFont="1" applyFill="1" applyBorder="1" applyAlignment="1" applyProtection="1">
      <alignment horizontal="center" vertical="center" wrapText="1"/>
      <protection/>
    </xf>
    <xf numFmtId="1" fontId="25" fillId="16" borderId="1" xfId="0" applyNumberFormat="1" applyFont="1" applyFill="1" applyBorder="1" applyAlignment="1" applyProtection="1">
      <alignment horizontal="center" vertical="center" wrapText="1"/>
      <protection/>
    </xf>
    <xf numFmtId="1" fontId="25" fillId="36" borderId="1" xfId="0" applyNumberFormat="1" applyFont="1" applyFill="1" applyBorder="1" applyAlignment="1" applyProtection="1">
      <alignment horizontal="center" vertical="center" wrapText="1"/>
      <protection/>
    </xf>
    <xf numFmtId="0" fontId="58" fillId="48" borderId="1" xfId="0" applyFont="1" applyFill="1" applyBorder="1" applyAlignment="1" applyProtection="1">
      <alignment horizontal="center" vertical="center" wrapText="1"/>
      <protection/>
    </xf>
    <xf numFmtId="0" fontId="25" fillId="44" borderId="1" xfId="0" applyFont="1" applyFill="1" applyBorder="1" applyAlignment="1" applyProtection="1">
      <alignment/>
      <protection/>
    </xf>
    <xf numFmtId="0" fontId="25" fillId="36" borderId="0" xfId="0" applyFont="1" applyFill="1" applyAlignment="1" applyProtection="1">
      <alignment vertical="center" wrapText="1"/>
      <protection/>
    </xf>
    <xf numFmtId="2" fontId="26" fillId="36" borderId="0" xfId="0" applyNumberFormat="1" applyFont="1" applyFill="1" applyAlignment="1" applyProtection="1">
      <alignment wrapText="1"/>
      <protection/>
    </xf>
    <xf numFmtId="0" fontId="25" fillId="36" borderId="20" xfId="0" applyFont="1" applyFill="1" applyBorder="1" applyAlignment="1" applyProtection="1">
      <alignment horizontal="center"/>
      <protection locked="0"/>
    </xf>
    <xf numFmtId="0" fontId="25" fillId="36" borderId="20" xfId="0" applyFont="1" applyFill="1" applyBorder="1" applyAlignment="1" applyProtection="1">
      <alignment horizontal="center"/>
      <protection/>
    </xf>
    <xf numFmtId="0" fontId="25" fillId="36" borderId="20" xfId="0" applyFont="1" applyFill="1" applyBorder="1" applyAlignment="1" applyProtection="1" quotePrefix="1">
      <alignment horizontal="center"/>
      <protection locked="0"/>
    </xf>
    <xf numFmtId="0" fontId="44" fillId="44" borderId="0" xfId="0" applyFont="1" applyFill="1" applyAlignment="1" applyProtection="1">
      <alignment vertical="center"/>
      <protection/>
    </xf>
    <xf numFmtId="0" fontId="44" fillId="44" borderId="0" xfId="0" applyFont="1" applyFill="1" applyAlignment="1" applyProtection="1">
      <alignment horizontal="center" vertical="center"/>
      <protection/>
    </xf>
    <xf numFmtId="0" fontId="59" fillId="44" borderId="0" xfId="0" applyFont="1" applyFill="1" applyAlignment="1" applyProtection="1">
      <alignment horizontal="center" vertical="center"/>
      <protection/>
    </xf>
    <xf numFmtId="0" fontId="25" fillId="44" borderId="21" xfId="0" applyFont="1" applyFill="1" applyBorder="1" applyAlignment="1" applyProtection="1">
      <alignment horizontal="left" vertical="center"/>
      <protection/>
    </xf>
    <xf numFmtId="0" fontId="25" fillId="44" borderId="21" xfId="0" applyFont="1" applyFill="1" applyBorder="1" applyAlignment="1" applyProtection="1">
      <alignment vertical="center"/>
      <protection/>
    </xf>
    <xf numFmtId="0" fontId="26" fillId="45" borderId="21" xfId="0" applyFont="1" applyFill="1" applyBorder="1" applyAlignment="1" applyProtection="1">
      <alignment horizontal="left" vertical="center"/>
      <protection/>
    </xf>
    <xf numFmtId="0" fontId="25" fillId="44" borderId="28" xfId="0" applyFont="1" applyFill="1" applyBorder="1" applyAlignment="1" applyProtection="1">
      <alignment vertical="center"/>
      <protection/>
    </xf>
    <xf numFmtId="0" fontId="26" fillId="45" borderId="29" xfId="0" applyFont="1" applyFill="1" applyBorder="1" applyAlignment="1" applyProtection="1">
      <alignment vertical="center"/>
      <protection/>
    </xf>
    <xf numFmtId="0" fontId="26" fillId="45" borderId="27" xfId="0" applyFont="1" applyFill="1" applyBorder="1" applyAlignment="1" applyProtection="1">
      <alignment horizontal="left" vertical="center"/>
      <protection/>
    </xf>
    <xf numFmtId="0" fontId="25" fillId="44" borderId="0" xfId="0" applyFont="1" applyFill="1" applyBorder="1" applyAlignment="1" applyProtection="1">
      <alignment horizontal="left" vertical="center"/>
      <protection/>
    </xf>
    <xf numFmtId="0" fontId="25" fillId="36" borderId="21" xfId="0" applyFont="1" applyFill="1" applyBorder="1" applyAlignment="1" applyProtection="1">
      <alignment horizontal="center" vertical="center"/>
      <protection/>
    </xf>
    <xf numFmtId="0" fontId="30" fillId="44" borderId="21" xfId="0" applyFont="1" applyFill="1" applyBorder="1" applyAlignment="1" applyProtection="1">
      <alignment horizontal="center" vertical="center"/>
      <protection/>
    </xf>
    <xf numFmtId="0" fontId="8" fillId="36" borderId="1" xfId="0" applyNumberFormat="1" applyFont="1" applyFill="1" applyBorder="1" applyAlignment="1" applyProtection="1">
      <alignment vertical="center"/>
      <protection locked="0"/>
    </xf>
    <xf numFmtId="0" fontId="25" fillId="36" borderId="1" xfId="0" applyNumberFormat="1" applyFont="1" applyFill="1" applyBorder="1" applyAlignment="1" applyProtection="1">
      <alignment vertical="center"/>
      <protection locked="0"/>
    </xf>
    <xf numFmtId="0" fontId="30" fillId="44" borderId="27" xfId="0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center" vertical="center"/>
      <protection/>
    </xf>
    <xf numFmtId="0" fontId="8" fillId="36" borderId="26" xfId="0" applyNumberFormat="1" applyFont="1" applyFill="1" applyBorder="1" applyAlignment="1" applyProtection="1">
      <alignment vertical="center"/>
      <protection locked="0"/>
    </xf>
    <xf numFmtId="0" fontId="44" fillId="47" borderId="0" xfId="0" applyFont="1" applyFill="1" applyAlignment="1" applyProtection="1">
      <alignment vertical="center"/>
      <protection/>
    </xf>
    <xf numFmtId="205" fontId="8" fillId="36" borderId="1" xfId="301" applyNumberFormat="1" applyFont="1" applyFill="1" applyBorder="1" applyAlignment="1" applyProtection="1">
      <alignment horizontal="center" vertical="center"/>
      <protection locked="0"/>
    </xf>
    <xf numFmtId="205" fontId="8" fillId="36" borderId="26" xfId="301" applyNumberFormat="1" applyFont="1" applyFill="1" applyBorder="1" applyAlignment="1" applyProtection="1">
      <alignment horizontal="center" vertical="center"/>
      <protection locked="0"/>
    </xf>
    <xf numFmtId="0" fontId="25" fillId="36" borderId="27" xfId="0" applyFont="1" applyFill="1" applyBorder="1" applyAlignment="1" applyProtection="1">
      <alignment horizontal="center" vertical="center"/>
      <protection/>
    </xf>
    <xf numFmtId="205" fontId="26" fillId="46" borderId="1" xfId="0" applyNumberFormat="1" applyFont="1" applyFill="1" applyBorder="1" applyAlignment="1" applyProtection="1">
      <alignment horizontal="center" vertical="center" wrapText="1"/>
      <protection/>
    </xf>
    <xf numFmtId="205" fontId="25" fillId="44" borderId="0" xfId="0" applyNumberFormat="1" applyFont="1" applyFill="1" applyAlignment="1" applyProtection="1">
      <alignment vertical="center"/>
      <protection/>
    </xf>
    <xf numFmtId="205" fontId="59" fillId="44" borderId="0" xfId="0" applyNumberFormat="1" applyFont="1" applyFill="1" applyAlignment="1" applyProtection="1">
      <alignment horizontal="center" vertical="center"/>
      <protection/>
    </xf>
    <xf numFmtId="0" fontId="58" fillId="49" borderId="24" xfId="0" applyFont="1" applyFill="1" applyBorder="1" applyAlignment="1" applyProtection="1">
      <alignment horizontal="center" vertical="top"/>
      <protection/>
    </xf>
    <xf numFmtId="1" fontId="26" fillId="46" borderId="20" xfId="0" applyNumberFormat="1" applyFont="1" applyFill="1" applyBorder="1" applyAlignment="1" applyProtection="1">
      <alignment horizontal="center" vertical="center" wrapText="1"/>
      <protection/>
    </xf>
    <xf numFmtId="1" fontId="26" fillId="46" borderId="30" xfId="0" applyNumberFormat="1" applyFont="1" applyFill="1" applyBorder="1" applyAlignment="1" applyProtection="1">
      <alignment horizontal="center" vertical="center" wrapText="1"/>
      <protection/>
    </xf>
    <xf numFmtId="14" fontId="25" fillId="36" borderId="20" xfId="0" applyNumberFormat="1" applyFont="1" applyFill="1" applyBorder="1" applyAlignment="1" applyProtection="1">
      <alignment horizontal="center"/>
      <protection locked="0"/>
    </xf>
    <xf numFmtId="200" fontId="25" fillId="36" borderId="20" xfId="0" applyNumberFormat="1" applyFont="1" applyFill="1" applyBorder="1" applyAlignment="1" applyProtection="1">
      <alignment horizontal="center"/>
      <protection locked="0"/>
    </xf>
    <xf numFmtId="14" fontId="25" fillId="36" borderId="22" xfId="0" applyNumberFormat="1" applyFont="1" applyFill="1" applyBorder="1" applyAlignment="1" applyProtection="1">
      <alignment horizontal="center"/>
      <protection locked="0"/>
    </xf>
    <xf numFmtId="0" fontId="30" fillId="45" borderId="21" xfId="0" applyFont="1" applyFill="1" applyBorder="1" applyAlignment="1" applyProtection="1">
      <alignment horizontal="center" vertical="center"/>
      <protection/>
    </xf>
    <xf numFmtId="0" fontId="25" fillId="45" borderId="1" xfId="0" applyFont="1" applyFill="1" applyBorder="1" applyAlignment="1" applyProtection="1">
      <alignment horizontal="left" vertical="center"/>
      <protection/>
    </xf>
    <xf numFmtId="205" fontId="8" fillId="45" borderId="1" xfId="301" applyNumberFormat="1" applyFont="1" applyFill="1" applyBorder="1" applyAlignment="1" applyProtection="1">
      <alignment horizontal="center" vertical="center"/>
      <protection locked="0"/>
    </xf>
    <xf numFmtId="0" fontId="4" fillId="45" borderId="1" xfId="160" applyNumberFormat="1" applyFont="1" applyFill="1" applyBorder="1" applyAlignment="1" applyProtection="1">
      <alignment horizontal="center" vertical="center"/>
      <protection locked="0"/>
    </xf>
    <xf numFmtId="200" fontId="4" fillId="45" borderId="1" xfId="160" applyNumberFormat="1" applyFont="1" applyFill="1" applyBorder="1" applyAlignment="1" applyProtection="1">
      <alignment horizontal="center" vertical="center"/>
      <protection locked="0"/>
    </xf>
    <xf numFmtId="200" fontId="4" fillId="45" borderId="31" xfId="160" applyNumberFormat="1" applyFont="1" applyFill="1" applyBorder="1" applyAlignment="1" applyProtection="1">
      <alignment horizontal="center" vertical="center"/>
      <protection/>
    </xf>
    <xf numFmtId="0" fontId="4" fillId="44" borderId="31" xfId="160" applyNumberFormat="1" applyFont="1" applyFill="1" applyBorder="1" applyAlignment="1" applyProtection="1">
      <alignment horizontal="center" vertical="center"/>
      <protection locked="0"/>
    </xf>
    <xf numFmtId="0" fontId="25" fillId="44" borderId="31" xfId="132" applyNumberFormat="1" applyFont="1" applyFill="1" applyBorder="1" applyAlignment="1" applyProtection="1">
      <alignment horizontal="center" vertical="center"/>
      <protection locked="0"/>
    </xf>
    <xf numFmtId="0" fontId="25" fillId="44" borderId="32" xfId="132" applyNumberFormat="1" applyFont="1" applyFill="1" applyBorder="1" applyAlignment="1" applyProtection="1">
      <alignment horizontal="center" vertical="center"/>
      <protection locked="0"/>
    </xf>
    <xf numFmtId="0" fontId="25" fillId="44" borderId="33" xfId="132" applyNumberFormat="1" applyFont="1" applyFill="1" applyBorder="1" applyAlignment="1" applyProtection="1">
      <alignment horizontal="center" vertical="center"/>
      <protection locked="0"/>
    </xf>
    <xf numFmtId="39" fontId="25" fillId="36" borderId="1" xfId="0" applyNumberFormat="1" applyFont="1" applyFill="1" applyBorder="1" applyAlignment="1" applyProtection="1">
      <alignment vertical="center" wrapText="1"/>
      <protection locked="0"/>
    </xf>
    <xf numFmtId="39" fontId="25" fillId="36" borderId="1" xfId="0" applyNumberFormat="1" applyFont="1" applyFill="1" applyBorder="1" applyAlignment="1" applyProtection="1">
      <alignment horizontal="left" vertical="center" wrapText="1"/>
      <protection locked="0"/>
    </xf>
    <xf numFmtId="7" fontId="0" fillId="36" borderId="1" xfId="134" applyNumberFormat="1" applyFont="1" applyFill="1" applyBorder="1" applyAlignment="1" applyProtection="1">
      <alignment horizontal="center" vertical="center" wrapText="1"/>
      <protection locked="0"/>
    </xf>
    <xf numFmtId="171" fontId="25" fillId="36" borderId="1" xfId="134" applyNumberFormat="1" applyFont="1" applyFill="1" applyBorder="1" applyAlignment="1" applyProtection="1">
      <alignment horizontal="center" vertical="center" wrapText="1"/>
      <protection locked="0"/>
    </xf>
    <xf numFmtId="0" fontId="26" fillId="45" borderId="20" xfId="0" applyFont="1" applyFill="1" applyBorder="1" applyAlignment="1" applyProtection="1">
      <alignment horizontal="center"/>
      <protection locked="0"/>
    </xf>
    <xf numFmtId="0" fontId="58" fillId="49" borderId="34" xfId="0" applyFont="1" applyFill="1" applyBorder="1" applyAlignment="1" applyProtection="1">
      <alignment vertical="center"/>
      <protection/>
    </xf>
    <xf numFmtId="14" fontId="25" fillId="36" borderId="1" xfId="0" applyNumberFormat="1" applyFont="1" applyFill="1" applyBorder="1" applyAlignment="1">
      <alignment horizontal="center"/>
    </xf>
    <xf numFmtId="0" fontId="26" fillId="43" borderId="1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vertical="center"/>
    </xf>
    <xf numFmtId="0" fontId="26" fillId="43" borderId="1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vertical="center"/>
    </xf>
    <xf numFmtId="0" fontId="25" fillId="36" borderId="0" xfId="0" applyFont="1" applyFill="1" applyBorder="1" applyAlignment="1">
      <alignment/>
    </xf>
    <xf numFmtId="0" fontId="26" fillId="50" borderId="1" xfId="0" applyFont="1" applyFill="1" applyBorder="1" applyAlignment="1">
      <alignment horizontal="center" vertical="center"/>
    </xf>
    <xf numFmtId="0" fontId="26" fillId="50" borderId="1" xfId="0" applyFont="1" applyFill="1" applyBorder="1" applyAlignment="1">
      <alignment horizontal="center" vertical="center" wrapText="1"/>
    </xf>
    <xf numFmtId="0" fontId="26" fillId="51" borderId="1" xfId="0" applyFont="1" applyFill="1" applyBorder="1" applyAlignment="1">
      <alignment horizontal="center" vertical="center"/>
    </xf>
    <xf numFmtId="0" fontId="26" fillId="51" borderId="1" xfId="0" applyFont="1" applyFill="1" applyBorder="1" applyAlignment="1">
      <alignment horizontal="center" vertical="center" wrapText="1"/>
    </xf>
    <xf numFmtId="200" fontId="25" fillId="36" borderId="1" xfId="0" applyNumberFormat="1" applyFont="1" applyFill="1" applyBorder="1" applyAlignment="1">
      <alignment horizontal="center"/>
    </xf>
    <xf numFmtId="14" fontId="25" fillId="36" borderId="1" xfId="132" applyNumberFormat="1" applyFont="1" applyFill="1" applyBorder="1" applyAlignment="1">
      <alignment horizontal="center"/>
    </xf>
    <xf numFmtId="0" fontId="26" fillId="50" borderId="35" xfId="0" applyFont="1" applyFill="1" applyBorder="1" applyAlignment="1">
      <alignment vertical="center"/>
    </xf>
    <xf numFmtId="0" fontId="26" fillId="50" borderId="35" xfId="0" applyFont="1" applyFill="1" applyBorder="1" applyAlignment="1">
      <alignment vertical="center"/>
    </xf>
    <xf numFmtId="0" fontId="26" fillId="50" borderId="1" xfId="0" applyFont="1" applyFill="1" applyBorder="1" applyAlignment="1">
      <alignment horizontal="center" vertical="center" wrapText="1"/>
    </xf>
    <xf numFmtId="0" fontId="26" fillId="43" borderId="36" xfId="0" applyFont="1" applyFill="1" applyBorder="1" applyAlignment="1">
      <alignment vertical="center"/>
    </xf>
    <xf numFmtId="0" fontId="26" fillId="43" borderId="35" xfId="0" applyFont="1" applyFill="1" applyBorder="1" applyAlignment="1">
      <alignment vertical="center"/>
    </xf>
    <xf numFmtId="0" fontId="25" fillId="50" borderId="1" xfId="0" applyFont="1" applyFill="1" applyBorder="1" applyAlignment="1">
      <alignment horizontal="center" vertical="center"/>
    </xf>
    <xf numFmtId="0" fontId="25" fillId="50" borderId="0" xfId="0" applyFont="1" applyFill="1" applyBorder="1" applyAlignment="1">
      <alignment horizontal="center" vertical="center"/>
    </xf>
    <xf numFmtId="10" fontId="25" fillId="36" borderId="1" xfId="0" applyNumberFormat="1" applyFont="1" applyFill="1" applyBorder="1" applyAlignment="1">
      <alignment horizontal="center"/>
    </xf>
    <xf numFmtId="1" fontId="25" fillId="36" borderId="1" xfId="124" applyNumberFormat="1" applyFont="1" applyFill="1" applyBorder="1" applyAlignment="1">
      <alignment horizontal="center"/>
    </xf>
    <xf numFmtId="0" fontId="25" fillId="36" borderId="1" xfId="132" applyNumberFormat="1" applyFont="1" applyFill="1" applyBorder="1" applyAlignment="1">
      <alignment horizontal="center"/>
    </xf>
    <xf numFmtId="200" fontId="25" fillId="36" borderId="1" xfId="270" applyNumberFormat="1" applyFont="1" applyFill="1" applyBorder="1" applyAlignment="1">
      <alignment horizontal="center"/>
    </xf>
    <xf numFmtId="0" fontId="36" fillId="44" borderId="37" xfId="0" applyFont="1" applyFill="1" applyBorder="1" applyAlignment="1" applyProtection="1">
      <alignment vertical="center"/>
      <protection/>
    </xf>
    <xf numFmtId="1" fontId="25" fillId="36" borderId="1" xfId="0" applyNumberFormat="1" applyFont="1" applyFill="1" applyBorder="1" applyAlignment="1" applyProtection="1">
      <alignment horizontal="center" vertical="center" wrapText="1"/>
      <protection/>
    </xf>
    <xf numFmtId="205" fontId="8" fillId="45" borderId="1" xfId="301" applyNumberFormat="1" applyFont="1" applyFill="1" applyBorder="1" applyAlignment="1" applyProtection="1">
      <alignment horizontal="center" vertical="center"/>
      <protection/>
    </xf>
    <xf numFmtId="0" fontId="25" fillId="44" borderId="1" xfId="0" applyFont="1" applyFill="1" applyBorder="1" applyAlignment="1" applyProtection="1">
      <alignment horizontal="left" vertical="center"/>
      <protection locked="0"/>
    </xf>
    <xf numFmtId="0" fontId="25" fillId="36" borderId="20" xfId="0" applyFont="1" applyFill="1" applyBorder="1" applyAlignment="1" applyProtection="1">
      <alignment horizontal="center"/>
      <protection/>
    </xf>
    <xf numFmtId="0" fontId="26" fillId="45" borderId="20" xfId="0" applyFont="1" applyFill="1" applyBorder="1" applyAlignment="1" applyProtection="1">
      <alignment horizontal="center"/>
      <protection/>
    </xf>
    <xf numFmtId="0" fontId="25" fillId="36" borderId="38" xfId="0" applyFont="1" applyFill="1" applyBorder="1" applyAlignment="1" applyProtection="1">
      <alignment/>
      <protection/>
    </xf>
    <xf numFmtId="0" fontId="25" fillId="36" borderId="38" xfId="0" applyFont="1" applyFill="1" applyBorder="1" applyAlignment="1" applyProtection="1">
      <alignment/>
      <protection/>
    </xf>
    <xf numFmtId="0" fontId="25" fillId="36" borderId="0" xfId="0" applyFont="1" applyFill="1" applyAlignment="1" applyProtection="1">
      <alignment/>
      <protection/>
    </xf>
    <xf numFmtId="0" fontId="25" fillId="36" borderId="39" xfId="0" applyFont="1" applyFill="1" applyBorder="1" applyAlignment="1" applyProtection="1">
      <alignment/>
      <protection/>
    </xf>
    <xf numFmtId="0" fontId="25" fillId="36" borderId="39" xfId="0" applyFont="1" applyFill="1" applyBorder="1" applyAlignment="1" applyProtection="1">
      <alignment/>
      <protection/>
    </xf>
    <xf numFmtId="0" fontId="1" fillId="36" borderId="22" xfId="205" applyFill="1" applyBorder="1" applyAlignment="1" applyProtection="1">
      <alignment horizontal="center"/>
      <protection/>
    </xf>
    <xf numFmtId="0" fontId="26" fillId="45" borderId="21" xfId="0" applyFont="1" applyFill="1" applyBorder="1" applyAlignment="1" applyProtection="1">
      <alignment horizontal="left"/>
      <protection locked="0"/>
    </xf>
    <xf numFmtId="0" fontId="25" fillId="36" borderId="21" xfId="0" applyFont="1" applyFill="1" applyBorder="1" applyAlignment="1" applyProtection="1">
      <alignment horizontal="left"/>
      <protection locked="0"/>
    </xf>
    <xf numFmtId="0" fontId="58" fillId="49" borderId="24" xfId="0" applyFont="1" applyFill="1" applyBorder="1" applyAlignment="1" applyProtection="1">
      <alignment horizontal="center" vertical="center" wrapText="1"/>
      <protection/>
    </xf>
    <xf numFmtId="0" fontId="58" fillId="49" borderId="24" xfId="0" applyFont="1" applyFill="1" applyBorder="1" applyAlignment="1" applyProtection="1">
      <alignment horizontal="center" vertical="center"/>
      <protection/>
    </xf>
    <xf numFmtId="0" fontId="25" fillId="36" borderId="0" xfId="0" applyFont="1" applyFill="1" applyAlignment="1" applyProtection="1">
      <alignment wrapText="1"/>
      <protection/>
    </xf>
    <xf numFmtId="0" fontId="25" fillId="36" borderId="20" xfId="0" applyFont="1" applyFill="1" applyBorder="1" applyAlignment="1" applyProtection="1">
      <alignment horizontal="center" wrapText="1"/>
      <protection/>
    </xf>
    <xf numFmtId="200" fontId="25" fillId="36" borderId="20" xfId="134" applyNumberFormat="1" applyFont="1" applyFill="1" applyBorder="1" applyAlignment="1" applyProtection="1">
      <alignment horizontal="center"/>
      <protection/>
    </xf>
    <xf numFmtId="200" fontId="26" fillId="45" borderId="20" xfId="134" applyNumberFormat="1" applyFont="1" applyFill="1" applyBorder="1" applyAlignment="1" applyProtection="1">
      <alignment horizontal="center"/>
      <protection/>
    </xf>
    <xf numFmtId="200" fontId="26" fillId="45" borderId="20" xfId="134" applyNumberFormat="1" applyFont="1" applyFill="1" applyBorder="1" applyAlignment="1" applyProtection="1">
      <alignment horizontal="center"/>
      <protection/>
    </xf>
    <xf numFmtId="200" fontId="25" fillId="36" borderId="20" xfId="134" applyNumberFormat="1" applyFont="1" applyFill="1" applyBorder="1" applyAlignment="1" applyProtection="1">
      <alignment horizontal="center"/>
      <protection/>
    </xf>
    <xf numFmtId="10" fontId="26" fillId="45" borderId="20" xfId="271" applyNumberFormat="1" applyFont="1" applyFill="1" applyBorder="1" applyAlignment="1" applyProtection="1">
      <alignment horizontal="center"/>
      <protection/>
    </xf>
    <xf numFmtId="10" fontId="25" fillId="36" borderId="20" xfId="270" applyNumberFormat="1" applyFont="1" applyFill="1" applyBorder="1" applyAlignment="1" applyProtection="1">
      <alignment horizontal="center"/>
      <protection/>
    </xf>
    <xf numFmtId="10" fontId="25" fillId="36" borderId="22" xfId="270" applyNumberFormat="1" applyFont="1" applyFill="1" applyBorder="1" applyAlignment="1" applyProtection="1">
      <alignment horizontal="center"/>
      <protection/>
    </xf>
    <xf numFmtId="205" fontId="25" fillId="36" borderId="20" xfId="0" applyNumberFormat="1" applyFont="1" applyFill="1" applyBorder="1" applyAlignment="1" applyProtection="1">
      <alignment horizontal="center"/>
      <protection/>
    </xf>
    <xf numFmtId="205" fontId="26" fillId="45" borderId="20" xfId="0" applyNumberFormat="1" applyFont="1" applyFill="1" applyBorder="1" applyAlignment="1" applyProtection="1">
      <alignment horizontal="center"/>
      <protection/>
    </xf>
    <xf numFmtId="1" fontId="26" fillId="45" borderId="20" xfId="134" applyNumberFormat="1" applyFont="1" applyFill="1" applyBorder="1" applyAlignment="1" applyProtection="1">
      <alignment horizontal="center"/>
      <protection/>
    </xf>
    <xf numFmtId="0" fontId="25" fillId="36" borderId="20" xfId="134" applyNumberFormat="1" applyFont="1" applyFill="1" applyBorder="1" applyAlignment="1" applyProtection="1">
      <alignment horizontal="center"/>
      <protection/>
    </xf>
    <xf numFmtId="10" fontId="26" fillId="45" borderId="20" xfId="270" applyNumberFormat="1" applyFont="1" applyFill="1" applyBorder="1" applyAlignment="1" applyProtection="1">
      <alignment horizontal="center"/>
      <protection/>
    </xf>
    <xf numFmtId="10" fontId="25" fillId="36" borderId="20" xfId="271" applyNumberFormat="1" applyFont="1" applyFill="1" applyBorder="1" applyAlignment="1" applyProtection="1">
      <alignment horizontal="center"/>
      <protection/>
    </xf>
    <xf numFmtId="10" fontId="25" fillId="36" borderId="22" xfId="271" applyNumberFormat="1" applyFont="1" applyFill="1" applyBorder="1" applyAlignment="1" applyProtection="1">
      <alignment horizontal="center"/>
      <protection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5" fillId="36" borderId="0" xfId="0" applyFont="1" applyFill="1" applyAlignment="1">
      <alignment vertical="top"/>
    </xf>
    <xf numFmtId="0" fontId="30" fillId="0" borderId="0" xfId="0" applyFont="1" applyBorder="1" applyAlignment="1">
      <alignment vertical="top"/>
    </xf>
    <xf numFmtId="0" fontId="25" fillId="36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2" fillId="36" borderId="0" xfId="0" applyFont="1" applyFill="1" applyAlignment="1">
      <alignment vertical="top"/>
    </xf>
    <xf numFmtId="0" fontId="31" fillId="0" borderId="0" xfId="0" applyFont="1" applyBorder="1" applyAlignment="1">
      <alignment horizontal="left" vertical="top" wrapText="1"/>
    </xf>
    <xf numFmtId="0" fontId="25" fillId="36" borderId="0" xfId="0" applyNumberFormat="1" applyFont="1" applyFill="1" applyBorder="1" applyAlignment="1" applyProtection="1">
      <alignment vertical="top" wrapText="1"/>
      <protection/>
    </xf>
    <xf numFmtId="1" fontId="0" fillId="44" borderId="1" xfId="0" applyNumberFormat="1" applyFill="1" applyBorder="1" applyAlignment="1" applyProtection="1">
      <alignment horizontal="center" vertical="center" wrapText="1"/>
      <protection locked="0"/>
    </xf>
    <xf numFmtId="0" fontId="25" fillId="52" borderId="1" xfId="0" applyFont="1" applyFill="1" applyBorder="1" applyAlignment="1" applyProtection="1">
      <alignment horizontal="center" vertical="center"/>
      <protection/>
    </xf>
    <xf numFmtId="0" fontId="25" fillId="52" borderId="1" xfId="0" applyFont="1" applyFill="1" applyBorder="1" applyAlignment="1" applyProtection="1">
      <alignment horizontal="center" vertical="center" wrapText="1"/>
      <protection/>
    </xf>
    <xf numFmtId="0" fontId="25" fillId="47" borderId="0" xfId="0" applyFont="1" applyFill="1" applyAlignment="1" applyProtection="1">
      <alignment horizontal="center" wrapText="1"/>
      <protection/>
    </xf>
    <xf numFmtId="0" fontId="25" fillId="51" borderId="1" xfId="0" applyFont="1" applyFill="1" applyBorder="1" applyAlignment="1" applyProtection="1">
      <alignment vertical="center" wrapText="1"/>
      <protection/>
    </xf>
    <xf numFmtId="0" fontId="25" fillId="51" borderId="1" xfId="0" applyFont="1" applyFill="1" applyBorder="1" applyAlignment="1" applyProtection="1" quotePrefix="1">
      <alignment vertical="center" wrapText="1"/>
      <protection/>
    </xf>
    <xf numFmtId="1" fontId="25" fillId="44" borderId="1" xfId="0" applyNumberFormat="1" applyFont="1" applyFill="1" applyBorder="1" applyAlignment="1" applyProtection="1">
      <alignment horizontal="center" wrapText="1"/>
      <protection/>
    </xf>
    <xf numFmtId="0" fontId="25" fillId="44" borderId="1" xfId="0" applyFont="1" applyFill="1" applyBorder="1" applyAlignment="1" applyProtection="1">
      <alignment horizontal="center" wrapText="1"/>
      <protection/>
    </xf>
    <xf numFmtId="9" fontId="25" fillId="44" borderId="1" xfId="271" applyFont="1" applyFill="1" applyBorder="1" applyAlignment="1" applyProtection="1">
      <alignment horizontal="center" wrapText="1"/>
      <protection/>
    </xf>
    <xf numFmtId="0" fontId="26" fillId="51" borderId="1" xfId="0" applyFont="1" applyFill="1" applyBorder="1" applyAlignment="1" applyProtection="1">
      <alignment horizontal="center" wrapText="1"/>
      <protection/>
    </xf>
    <xf numFmtId="1" fontId="26" fillId="45" borderId="1" xfId="0" applyNumberFormat="1" applyFont="1" applyFill="1" applyBorder="1" applyAlignment="1" applyProtection="1">
      <alignment horizontal="center" wrapText="1"/>
      <protection/>
    </xf>
    <xf numFmtId="0" fontId="26" fillId="45" borderId="1" xfId="0" applyFont="1" applyFill="1" applyBorder="1" applyAlignment="1" applyProtection="1">
      <alignment horizontal="center" wrapText="1"/>
      <protection/>
    </xf>
    <xf numFmtId="9" fontId="26" fillId="45" borderId="25" xfId="0" applyNumberFormat="1" applyFont="1" applyFill="1" applyBorder="1" applyAlignment="1" applyProtection="1">
      <alignment horizontal="center" wrapText="1"/>
      <protection/>
    </xf>
    <xf numFmtId="2" fontId="26" fillId="45" borderId="25" xfId="0" applyNumberFormat="1" applyFont="1" applyFill="1" applyBorder="1" applyAlignment="1" applyProtection="1">
      <alignment horizontal="center" wrapText="1"/>
      <protection/>
    </xf>
    <xf numFmtId="1" fontId="25" fillId="36" borderId="0" xfId="0" applyNumberFormat="1" applyFont="1" applyFill="1" applyAlignment="1" applyProtection="1">
      <alignment horizontal="center" wrapText="1"/>
      <protection/>
    </xf>
    <xf numFmtId="2" fontId="25" fillId="36" borderId="0" xfId="0" applyNumberFormat="1" applyFont="1" applyFill="1" applyBorder="1" applyAlignment="1" applyProtection="1">
      <alignment horizontal="center" vertical="center" wrapText="1"/>
      <protection/>
    </xf>
    <xf numFmtId="0" fontId="26" fillId="51" borderId="1" xfId="0" applyFont="1" applyFill="1" applyBorder="1" applyAlignment="1">
      <alignment horizontal="center" vertical="center"/>
    </xf>
    <xf numFmtId="0" fontId="26" fillId="51" borderId="1" xfId="0" applyFont="1" applyFill="1" applyBorder="1" applyAlignment="1">
      <alignment horizontal="center" vertical="center" wrapText="1"/>
    </xf>
    <xf numFmtId="14" fontId="25" fillId="36" borderId="0" xfId="0" applyNumberFormat="1" applyFont="1" applyFill="1" applyAlignment="1" applyProtection="1">
      <alignment/>
      <protection/>
    </xf>
    <xf numFmtId="14" fontId="26" fillId="36" borderId="0" xfId="0" applyNumberFormat="1" applyFont="1" applyFill="1" applyBorder="1" applyAlignment="1" applyProtection="1">
      <alignment horizontal="center" vertical="center"/>
      <protection/>
    </xf>
    <xf numFmtId="14" fontId="58" fillId="49" borderId="24" xfId="0" applyNumberFormat="1" applyFont="1" applyFill="1" applyBorder="1" applyAlignment="1" applyProtection="1">
      <alignment horizontal="center" vertical="center" wrapText="1"/>
      <protection/>
    </xf>
    <xf numFmtId="14" fontId="25" fillId="16" borderId="1" xfId="0" applyNumberFormat="1" applyFont="1" applyFill="1" applyBorder="1" applyAlignment="1" applyProtection="1">
      <alignment horizontal="center" vertical="center" wrapText="1"/>
      <protection/>
    </xf>
    <xf numFmtId="14" fontId="25" fillId="36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6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36" borderId="0" xfId="0" applyNumberFormat="1" applyFont="1" applyFill="1" applyAlignment="1" applyProtection="1">
      <alignment horizontal="left" wrapText="1"/>
      <protection/>
    </xf>
    <xf numFmtId="10" fontId="25" fillId="36" borderId="40" xfId="270" applyNumberFormat="1" applyFont="1" applyFill="1" applyBorder="1" applyAlignment="1" applyProtection="1">
      <alignment horizontal="center"/>
      <protection/>
    </xf>
    <xf numFmtId="10" fontId="25" fillId="36" borderId="40" xfId="271" applyNumberFormat="1" applyFont="1" applyFill="1" applyBorder="1" applyAlignment="1" applyProtection="1">
      <alignment horizontal="center"/>
      <protection/>
    </xf>
    <xf numFmtId="0" fontId="44" fillId="44" borderId="0" xfId="0" applyNumberFormat="1" applyFont="1" applyFill="1" applyAlignment="1" applyProtection="1">
      <alignment/>
      <protection/>
    </xf>
    <xf numFmtId="0" fontId="26" fillId="43" borderId="1" xfId="0" applyNumberFormat="1" applyFont="1" applyFill="1" applyBorder="1" applyAlignment="1" applyProtection="1">
      <alignment horizontal="center" vertical="center" wrapText="1"/>
      <protection/>
    </xf>
    <xf numFmtId="0" fontId="25" fillId="16" borderId="1" xfId="0" applyNumberFormat="1" applyFont="1" applyFill="1" applyBorder="1" applyAlignment="1" applyProtection="1">
      <alignment horizontal="center" vertical="center" wrapText="1"/>
      <protection/>
    </xf>
    <xf numFmtId="0" fontId="25" fillId="36" borderId="1" xfId="0" applyNumberFormat="1" applyFont="1" applyFill="1" applyBorder="1" applyAlignment="1" applyProtection="1">
      <alignment horizontal="center" vertical="center" wrapText="1"/>
      <protection/>
    </xf>
    <xf numFmtId="0" fontId="25" fillId="36" borderId="0" xfId="0" applyNumberFormat="1" applyFont="1" applyFill="1" applyAlignment="1" applyProtection="1">
      <alignment/>
      <protection/>
    </xf>
    <xf numFmtId="200" fontId="44" fillId="44" borderId="0" xfId="0" applyNumberFormat="1" applyFont="1" applyFill="1" applyAlignment="1" applyProtection="1">
      <alignment/>
      <protection/>
    </xf>
    <xf numFmtId="200" fontId="26" fillId="43" borderId="1" xfId="0" applyNumberFormat="1" applyFont="1" applyFill="1" applyBorder="1" applyAlignment="1" applyProtection="1">
      <alignment horizontal="center" vertical="center" wrapText="1"/>
      <protection/>
    </xf>
    <xf numFmtId="200" fontId="25" fillId="16" borderId="1" xfId="0" applyNumberFormat="1" applyFont="1" applyFill="1" applyBorder="1" applyAlignment="1" applyProtection="1">
      <alignment horizontal="center" vertical="center" wrapText="1"/>
      <protection/>
    </xf>
    <xf numFmtId="200" fontId="25" fillId="36" borderId="1" xfId="0" applyNumberFormat="1" applyFont="1" applyFill="1" applyBorder="1" applyAlignment="1" applyProtection="1">
      <alignment horizontal="center" vertical="center" wrapText="1"/>
      <protection/>
    </xf>
    <xf numFmtId="200" fontId="25" fillId="36" borderId="0" xfId="0" applyNumberFormat="1" applyFont="1" applyFill="1" applyAlignment="1" applyProtection="1">
      <alignment/>
      <protection/>
    </xf>
    <xf numFmtId="0" fontId="25" fillId="36" borderId="0" xfId="0" applyNumberFormat="1" applyFont="1" applyFill="1" applyAlignment="1" applyProtection="1">
      <alignment/>
      <protection/>
    </xf>
    <xf numFmtId="0" fontId="26" fillId="36" borderId="0" xfId="0" applyNumberFormat="1" applyFont="1" applyFill="1" applyBorder="1" applyAlignment="1" applyProtection="1">
      <alignment horizontal="center" vertical="center"/>
      <protection/>
    </xf>
    <xf numFmtId="0" fontId="58" fillId="49" borderId="24" xfId="0" applyNumberFormat="1" applyFont="1" applyFill="1" applyBorder="1" applyAlignment="1" applyProtection="1">
      <alignment horizontal="center" vertical="center" wrapText="1"/>
      <protection/>
    </xf>
    <xf numFmtId="0" fontId="0" fillId="36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0" xfId="0" applyNumberFormat="1" applyFont="1" applyFill="1" applyAlignment="1" applyProtection="1">
      <alignment horizontal="left" wrapText="1"/>
      <protection/>
    </xf>
    <xf numFmtId="1" fontId="25" fillId="36" borderId="1" xfId="132" applyNumberFormat="1" applyFont="1" applyFill="1" applyBorder="1" applyAlignment="1">
      <alignment horizontal="center"/>
    </xf>
    <xf numFmtId="10" fontId="25" fillId="36" borderId="1" xfId="132" applyNumberFormat="1" applyFont="1" applyFill="1" applyBorder="1" applyAlignment="1">
      <alignment horizontal="center"/>
    </xf>
    <xf numFmtId="200" fontId="25" fillId="36" borderId="20" xfId="0" applyNumberFormat="1" applyFont="1" applyFill="1" applyBorder="1" applyAlignment="1" applyProtection="1">
      <alignment horizontal="center"/>
      <protection/>
    </xf>
    <xf numFmtId="10" fontId="25" fillId="36" borderId="20" xfId="270" applyNumberFormat="1" applyFont="1" applyFill="1" applyBorder="1" applyAlignment="1" applyProtection="1">
      <alignment horizontal="center"/>
      <protection/>
    </xf>
    <xf numFmtId="1" fontId="25" fillId="36" borderId="20" xfId="0" applyNumberFormat="1" applyFont="1" applyFill="1" applyBorder="1" applyAlignment="1" applyProtection="1">
      <alignment horizontal="center"/>
      <protection/>
    </xf>
    <xf numFmtId="10" fontId="25" fillId="36" borderId="22" xfId="270" applyNumberFormat="1" applyFont="1" applyFill="1" applyBorder="1" applyAlignment="1" applyProtection="1">
      <alignment horizontal="center"/>
      <protection/>
    </xf>
    <xf numFmtId="0" fontId="26" fillId="45" borderId="21" xfId="0" applyFont="1" applyFill="1" applyBorder="1" applyAlignment="1" applyProtection="1">
      <alignment horizontal="left"/>
      <protection/>
    </xf>
    <xf numFmtId="0" fontId="8" fillId="36" borderId="1" xfId="0" applyFont="1" applyFill="1" applyBorder="1" applyAlignment="1" applyProtection="1">
      <alignment vertical="center"/>
      <protection locked="0"/>
    </xf>
    <xf numFmtId="0" fontId="25" fillId="36" borderId="1" xfId="0" applyFont="1" applyFill="1" applyBorder="1" applyAlignment="1" applyProtection="1">
      <alignment vertical="center"/>
      <protection locked="0"/>
    </xf>
    <xf numFmtId="0" fontId="37" fillId="36" borderId="1" xfId="0" applyFont="1" applyFill="1" applyBorder="1" applyAlignment="1" applyProtection="1">
      <alignment/>
      <protection locked="0"/>
    </xf>
    <xf numFmtId="9" fontId="37" fillId="0" borderId="1" xfId="301" applyFont="1" applyBorder="1" applyAlignment="1" applyProtection="1">
      <alignment horizontal="center" vertical="center"/>
      <protection locked="0"/>
    </xf>
    <xf numFmtId="14" fontId="37" fillId="36" borderId="1" xfId="0" applyNumberFormat="1" applyFont="1" applyFill="1" applyBorder="1" applyAlignment="1" applyProtection="1">
      <alignment horizontal="center" vertical="center"/>
      <protection locked="0"/>
    </xf>
    <xf numFmtId="0" fontId="37" fillId="36" borderId="20" xfId="0" applyFont="1" applyFill="1" applyBorder="1" applyAlignment="1" applyProtection="1">
      <alignment horizontal="center" vertical="center"/>
      <protection locked="0"/>
    </xf>
    <xf numFmtId="9" fontId="37" fillId="0" borderId="1" xfId="270" applyNumberFormat="1" applyFont="1" applyBorder="1" applyAlignment="1" applyProtection="1">
      <alignment horizontal="center" vertical="center"/>
      <protection locked="0"/>
    </xf>
    <xf numFmtId="0" fontId="38" fillId="36" borderId="20" xfId="0" applyFont="1" applyFill="1" applyBorder="1" applyAlignment="1" applyProtection="1">
      <alignment horizontal="center" vertical="center"/>
      <protection locked="0"/>
    </xf>
    <xf numFmtId="0" fontId="38" fillId="36" borderId="20" xfId="0" applyNumberFormat="1" applyFont="1" applyFill="1" applyBorder="1" applyAlignment="1" applyProtection="1">
      <alignment horizontal="center" vertical="center"/>
      <protection locked="0"/>
    </xf>
    <xf numFmtId="9" fontId="8" fillId="36" borderId="1" xfId="270" applyNumberFormat="1" applyFont="1" applyFill="1" applyBorder="1" applyAlignment="1" applyProtection="1">
      <alignment horizontal="center" vertical="center"/>
      <protection locked="0"/>
    </xf>
    <xf numFmtId="14" fontId="38" fillId="36" borderId="1" xfId="301" applyNumberFormat="1" applyFont="1" applyFill="1" applyBorder="1" applyAlignment="1" applyProtection="1">
      <alignment horizontal="center" vertical="center"/>
      <protection locked="0"/>
    </xf>
    <xf numFmtId="9" fontId="25" fillId="36" borderId="1" xfId="270" applyNumberFormat="1" applyFont="1" applyFill="1" applyBorder="1" applyAlignment="1" applyProtection="1">
      <alignment horizontal="center" vertical="center"/>
      <protection locked="0"/>
    </xf>
    <xf numFmtId="9" fontId="8" fillId="36" borderId="26" xfId="270" applyNumberFormat="1" applyFont="1" applyFill="1" applyBorder="1" applyAlignment="1" applyProtection="1">
      <alignment horizontal="center" vertical="center"/>
      <protection locked="0"/>
    </xf>
    <xf numFmtId="14" fontId="38" fillId="36" borderId="26" xfId="301" applyNumberFormat="1" applyFont="1" applyFill="1" applyBorder="1" applyAlignment="1" applyProtection="1">
      <alignment horizontal="center" vertical="center"/>
      <protection locked="0"/>
    </xf>
    <xf numFmtId="0" fontId="38" fillId="36" borderId="22" xfId="0" applyFont="1" applyFill="1" applyBorder="1" applyAlignment="1" applyProtection="1">
      <alignment horizontal="center" vertical="center"/>
      <protection locked="0"/>
    </xf>
    <xf numFmtId="200" fontId="25" fillId="44" borderId="1" xfId="132" applyNumberFormat="1" applyFont="1" applyFill="1" applyBorder="1" applyAlignment="1" applyProtection="1">
      <alignment horizontal="center" vertical="center"/>
      <protection/>
    </xf>
    <xf numFmtId="200" fontId="25" fillId="44" borderId="25" xfId="132" applyNumberFormat="1" applyFont="1" applyFill="1" applyBorder="1" applyAlignment="1" applyProtection="1">
      <alignment horizontal="center" vertical="center"/>
      <protection/>
    </xf>
    <xf numFmtId="200" fontId="26" fillId="45" borderId="41" xfId="132" applyNumberFormat="1" applyFont="1" applyFill="1" applyBorder="1" applyAlignment="1" applyProtection="1">
      <alignment horizontal="center" vertical="center"/>
      <protection/>
    </xf>
    <xf numFmtId="0" fontId="25" fillId="44" borderId="20" xfId="0" applyFont="1" applyFill="1" applyBorder="1" applyAlignment="1" applyProtection="1">
      <alignment horizontal="center" vertical="center"/>
      <protection/>
    </xf>
    <xf numFmtId="0" fontId="25" fillId="44" borderId="40" xfId="0" applyFont="1" applyFill="1" applyBorder="1" applyAlignment="1" applyProtection="1">
      <alignment horizontal="center" vertical="center"/>
      <protection/>
    </xf>
    <xf numFmtId="0" fontId="26" fillId="45" borderId="42" xfId="132" applyNumberFormat="1" applyFont="1" applyFill="1" applyBorder="1" applyAlignment="1" applyProtection="1">
      <alignment horizontal="center" vertical="center"/>
      <protection/>
    </xf>
    <xf numFmtId="0" fontId="25" fillId="36" borderId="0" xfId="0" applyFont="1" applyFill="1" applyBorder="1" applyAlignment="1" applyProtection="1">
      <alignment horizontal="left" vertical="center" wrapText="1"/>
      <protection/>
    </xf>
    <xf numFmtId="0" fontId="25" fillId="36" borderId="0" xfId="0" applyFont="1" applyFill="1" applyBorder="1" applyAlignment="1" applyProtection="1">
      <alignment horizontal="left" vertical="center" wrapText="1"/>
      <protection/>
    </xf>
    <xf numFmtId="14" fontId="31" fillId="0" borderId="1" xfId="0" applyNumberFormat="1" applyFont="1" applyBorder="1" applyAlignment="1">
      <alignment horizontal="center" vertical="center" wrapText="1"/>
    </xf>
    <xf numFmtId="0" fontId="58" fillId="49" borderId="43" xfId="0" applyFont="1" applyFill="1" applyBorder="1" applyAlignment="1" applyProtection="1">
      <alignment horizontal="center" vertical="center"/>
      <protection/>
    </xf>
    <xf numFmtId="0" fontId="58" fillId="49" borderId="44" xfId="0" applyFont="1" applyFill="1" applyBorder="1" applyAlignment="1" applyProtection="1">
      <alignment horizontal="center" vertical="center"/>
      <protection/>
    </xf>
    <xf numFmtId="14" fontId="35" fillId="36" borderId="40" xfId="0" applyNumberFormat="1" applyFont="1" applyFill="1" applyBorder="1" applyAlignment="1" applyProtection="1">
      <alignment horizontal="center" vertical="center" wrapText="1"/>
      <protection locked="0"/>
    </xf>
    <xf numFmtId="14" fontId="35" fillId="36" borderId="45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8" xfId="0" applyFont="1" applyFill="1" applyBorder="1" applyAlignment="1" applyProtection="1">
      <alignment horizontal="left" vertical="center"/>
      <protection/>
    </xf>
    <xf numFmtId="0" fontId="25" fillId="36" borderId="23" xfId="0" applyFont="1" applyFill="1" applyBorder="1" applyAlignment="1" applyProtection="1">
      <alignment horizontal="left" vertical="center"/>
      <protection/>
    </xf>
    <xf numFmtId="0" fontId="25" fillId="36" borderId="40" xfId="0" applyFont="1" applyFill="1" applyBorder="1" applyAlignment="1" applyProtection="1">
      <alignment horizontal="center" vertical="center" wrapText="1"/>
      <protection locked="0"/>
    </xf>
    <xf numFmtId="0" fontId="25" fillId="36" borderId="45" xfId="0" applyFont="1" applyFill="1" applyBorder="1" applyAlignment="1" applyProtection="1">
      <alignment horizontal="center" vertical="center" wrapText="1"/>
      <protection locked="0"/>
    </xf>
    <xf numFmtId="0" fontId="58" fillId="49" borderId="46" xfId="0" applyFont="1" applyFill="1" applyBorder="1" applyAlignment="1" applyProtection="1">
      <alignment horizontal="center" vertical="center"/>
      <protection/>
    </xf>
    <xf numFmtId="0" fontId="58" fillId="49" borderId="47" xfId="0" applyFont="1" applyFill="1" applyBorder="1" applyAlignment="1" applyProtection="1">
      <alignment horizontal="center" vertical="center"/>
      <protection/>
    </xf>
    <xf numFmtId="0" fontId="58" fillId="49" borderId="48" xfId="0" applyFont="1" applyFill="1" applyBorder="1" applyAlignment="1" applyProtection="1">
      <alignment horizontal="center" vertical="center"/>
      <protection/>
    </xf>
    <xf numFmtId="0" fontId="60" fillId="49" borderId="49" xfId="0" applyFont="1" applyFill="1" applyBorder="1" applyAlignment="1" applyProtection="1">
      <alignment horizontal="center" vertical="center"/>
      <protection/>
    </xf>
    <xf numFmtId="0" fontId="60" fillId="49" borderId="50" xfId="0" applyFont="1" applyFill="1" applyBorder="1" applyAlignment="1" applyProtection="1">
      <alignment horizontal="center" vertical="center"/>
      <protection/>
    </xf>
    <xf numFmtId="0" fontId="60" fillId="49" borderId="43" xfId="0" applyFont="1" applyFill="1" applyBorder="1" applyAlignment="1" applyProtection="1">
      <alignment horizontal="center" vertical="center"/>
      <protection/>
    </xf>
    <xf numFmtId="0" fontId="60" fillId="49" borderId="51" xfId="0" applyFont="1" applyFill="1" applyBorder="1" applyAlignment="1" applyProtection="1">
      <alignment horizontal="center" vertical="center"/>
      <protection/>
    </xf>
    <xf numFmtId="0" fontId="60" fillId="49" borderId="44" xfId="0" applyFont="1" applyFill="1" applyBorder="1" applyAlignment="1" applyProtection="1">
      <alignment horizontal="center" vertical="center"/>
      <protection/>
    </xf>
    <xf numFmtId="0" fontId="25" fillId="44" borderId="1" xfId="0" applyFont="1" applyFill="1" applyBorder="1" applyAlignment="1" applyProtection="1">
      <alignment horizontal="left" vertical="center"/>
      <protection/>
    </xf>
    <xf numFmtId="0" fontId="25" fillId="44" borderId="25" xfId="0" applyFont="1" applyFill="1" applyBorder="1" applyAlignment="1" applyProtection="1">
      <alignment horizontal="left" vertical="center"/>
      <protection/>
    </xf>
    <xf numFmtId="0" fontId="26" fillId="45" borderId="52" xfId="0" applyFont="1" applyFill="1" applyBorder="1" applyAlignment="1" applyProtection="1">
      <alignment horizontal="left" vertical="center"/>
      <protection/>
    </xf>
    <xf numFmtId="0" fontId="26" fillId="45" borderId="53" xfId="0" applyFont="1" applyFill="1" applyBorder="1" applyAlignment="1" applyProtection="1">
      <alignment horizontal="left" vertical="center"/>
      <protection/>
    </xf>
    <xf numFmtId="0" fontId="58" fillId="49" borderId="49" xfId="0" applyFont="1" applyFill="1" applyBorder="1" applyAlignment="1" applyProtection="1">
      <alignment horizontal="center" vertical="center"/>
      <protection/>
    </xf>
    <xf numFmtId="0" fontId="58" fillId="49" borderId="54" xfId="0" applyFont="1" applyFill="1" applyBorder="1" applyAlignment="1" applyProtection="1">
      <alignment horizontal="center" vertical="center"/>
      <protection/>
    </xf>
    <xf numFmtId="0" fontId="58" fillId="49" borderId="50" xfId="0" applyFont="1" applyFill="1" applyBorder="1" applyAlignment="1" applyProtection="1">
      <alignment horizontal="center" vertical="center"/>
      <protection/>
    </xf>
    <xf numFmtId="0" fontId="58" fillId="49" borderId="0" xfId="0" applyFont="1" applyFill="1" applyBorder="1" applyAlignment="1" applyProtection="1">
      <alignment horizontal="center" vertical="center"/>
      <protection/>
    </xf>
    <xf numFmtId="0" fontId="26" fillId="36" borderId="46" xfId="0" applyNumberFormat="1" applyFont="1" applyFill="1" applyBorder="1" applyAlignment="1" applyProtection="1">
      <alignment horizontal="center" vertical="top" wrapText="1"/>
      <protection/>
    </xf>
    <xf numFmtId="0" fontId="26" fillId="36" borderId="47" xfId="0" applyNumberFormat="1" applyFont="1" applyFill="1" applyBorder="1" applyAlignment="1" applyProtection="1">
      <alignment horizontal="center" vertical="top" wrapText="1"/>
      <protection/>
    </xf>
    <xf numFmtId="0" fontId="26" fillId="36" borderId="48" xfId="0" applyNumberFormat="1" applyFont="1" applyFill="1" applyBorder="1" applyAlignment="1" applyProtection="1">
      <alignment horizontal="center" vertical="top" wrapText="1"/>
      <protection/>
    </xf>
    <xf numFmtId="0" fontId="25" fillId="36" borderId="21" xfId="0" applyFont="1" applyFill="1" applyBorder="1" applyAlignment="1" applyProtection="1">
      <alignment horizontal="left"/>
      <protection/>
    </xf>
    <xf numFmtId="0" fontId="25" fillId="36" borderId="1" xfId="0" applyFont="1" applyFill="1" applyBorder="1" applyAlignment="1" applyProtection="1">
      <alignment horizontal="left"/>
      <protection/>
    </xf>
    <xf numFmtId="0" fontId="25" fillId="36" borderId="27" xfId="0" applyFont="1" applyFill="1" applyBorder="1" applyAlignment="1" applyProtection="1">
      <alignment horizontal="left"/>
      <protection/>
    </xf>
    <xf numFmtId="0" fontId="25" fillId="36" borderId="26" xfId="0" applyFont="1" applyFill="1" applyBorder="1" applyAlignment="1" applyProtection="1">
      <alignment horizontal="left"/>
      <protection/>
    </xf>
    <xf numFmtId="0" fontId="58" fillId="49" borderId="55" xfId="0" applyFont="1" applyFill="1" applyBorder="1" applyAlignment="1" applyProtection="1">
      <alignment horizontal="center" vertical="center"/>
      <protection/>
    </xf>
    <xf numFmtId="0" fontId="58" fillId="49" borderId="56" xfId="0" applyFont="1" applyFill="1" applyBorder="1" applyAlignment="1" applyProtection="1">
      <alignment horizontal="center" vertical="center"/>
      <protection/>
    </xf>
    <xf numFmtId="0" fontId="58" fillId="49" borderId="57" xfId="0" applyFont="1" applyFill="1" applyBorder="1" applyAlignment="1" applyProtection="1">
      <alignment horizontal="center" vertical="center"/>
      <protection/>
    </xf>
    <xf numFmtId="0" fontId="25" fillId="36" borderId="0" xfId="0" applyFont="1" applyFill="1" applyAlignment="1" applyProtection="1">
      <alignment horizontal="left" vertical="center" wrapText="1"/>
      <protection/>
    </xf>
    <xf numFmtId="0" fontId="25" fillId="36" borderId="1" xfId="0" applyFont="1" applyFill="1" applyBorder="1" applyAlignment="1" applyProtection="1">
      <alignment horizontal="left"/>
      <protection/>
    </xf>
    <xf numFmtId="0" fontId="25" fillId="36" borderId="58" xfId="0" applyFont="1" applyFill="1" applyBorder="1" applyAlignment="1" applyProtection="1">
      <alignment horizontal="left"/>
      <protection/>
    </xf>
    <xf numFmtId="0" fontId="25" fillId="36" borderId="59" xfId="0" applyFont="1" applyFill="1" applyBorder="1" applyAlignment="1" applyProtection="1">
      <alignment horizontal="left"/>
      <protection/>
    </xf>
    <xf numFmtId="0" fontId="25" fillId="36" borderId="60" xfId="0" applyFont="1" applyFill="1" applyBorder="1" applyAlignment="1" applyProtection="1">
      <alignment horizontal="left"/>
      <protection/>
    </xf>
    <xf numFmtId="0" fontId="26" fillId="45" borderId="58" xfId="0" applyFont="1" applyFill="1" applyBorder="1" applyAlignment="1" applyProtection="1">
      <alignment horizontal="left"/>
      <protection/>
    </xf>
    <xf numFmtId="0" fontId="26" fillId="45" borderId="59" xfId="0" applyFont="1" applyFill="1" applyBorder="1" applyAlignment="1" applyProtection="1">
      <alignment horizontal="left"/>
      <protection/>
    </xf>
    <xf numFmtId="0" fontId="26" fillId="45" borderId="60" xfId="0" applyFont="1" applyFill="1" applyBorder="1" applyAlignment="1" applyProtection="1">
      <alignment horizontal="left"/>
      <protection/>
    </xf>
    <xf numFmtId="0" fontId="30" fillId="36" borderId="0" xfId="0" applyFont="1" applyFill="1" applyAlignment="1" applyProtection="1">
      <alignment horizontal="left" wrapText="1"/>
      <protection/>
    </xf>
    <xf numFmtId="0" fontId="61" fillId="49" borderId="55" xfId="0" applyFont="1" applyFill="1" applyBorder="1" applyAlignment="1" applyProtection="1">
      <alignment horizontal="center" vertical="center"/>
      <protection/>
    </xf>
    <xf numFmtId="0" fontId="61" fillId="49" borderId="56" xfId="0" applyFont="1" applyFill="1" applyBorder="1" applyAlignment="1" applyProtection="1">
      <alignment horizontal="center" vertical="center"/>
      <protection/>
    </xf>
    <xf numFmtId="0" fontId="61" fillId="49" borderId="57" xfId="0" applyFont="1" applyFill="1" applyBorder="1" applyAlignment="1" applyProtection="1">
      <alignment horizontal="center" vertical="center"/>
      <protection/>
    </xf>
    <xf numFmtId="0" fontId="61" fillId="49" borderId="61" xfId="0" applyFont="1" applyFill="1" applyBorder="1" applyAlignment="1" applyProtection="1">
      <alignment horizontal="center" vertical="center"/>
      <protection/>
    </xf>
    <xf numFmtId="0" fontId="61" fillId="49" borderId="62" xfId="0" applyFont="1" applyFill="1" applyBorder="1" applyAlignment="1" applyProtection="1">
      <alignment horizontal="center" vertical="center"/>
      <protection/>
    </xf>
    <xf numFmtId="0" fontId="61" fillId="49" borderId="63" xfId="0" applyFont="1" applyFill="1" applyBorder="1" applyAlignment="1" applyProtection="1">
      <alignment horizontal="center" vertical="center"/>
      <protection/>
    </xf>
    <xf numFmtId="0" fontId="25" fillId="36" borderId="0" xfId="0" applyFont="1" applyFill="1" applyBorder="1" applyAlignment="1" applyProtection="1">
      <alignment horizontal="left" wrapText="1"/>
      <protection/>
    </xf>
    <xf numFmtId="0" fontId="25" fillId="36" borderId="0" xfId="0" applyFont="1" applyFill="1" applyBorder="1" applyAlignment="1" applyProtection="1">
      <alignment horizontal="left" wrapText="1"/>
      <protection/>
    </xf>
    <xf numFmtId="0" fontId="25" fillId="36" borderId="21" xfId="0" applyFont="1" applyFill="1" applyBorder="1" applyAlignment="1" applyProtection="1">
      <alignment horizontal="left" wrapText="1"/>
      <protection/>
    </xf>
    <xf numFmtId="0" fontId="25" fillId="36" borderId="1" xfId="0" applyFont="1" applyFill="1" applyBorder="1" applyAlignment="1" applyProtection="1">
      <alignment horizontal="left" wrapText="1"/>
      <protection/>
    </xf>
    <xf numFmtId="0" fontId="25" fillId="36" borderId="0" xfId="0" applyFont="1" applyFill="1" applyBorder="1" applyAlignment="1" applyProtection="1">
      <alignment horizontal="left" vertical="center"/>
      <protection/>
    </xf>
    <xf numFmtId="0" fontId="25" fillId="36" borderId="0" xfId="0" applyNumberFormat="1" applyFont="1" applyFill="1" applyAlignment="1" applyProtection="1">
      <alignment horizontal="left" vertical="center" wrapText="1"/>
      <protection/>
    </xf>
    <xf numFmtId="0" fontId="25" fillId="36" borderId="26" xfId="0" applyFont="1" applyFill="1" applyBorder="1" applyAlignment="1" applyProtection="1">
      <alignment horizontal="left"/>
      <protection/>
    </xf>
    <xf numFmtId="0" fontId="26" fillId="45" borderId="59" xfId="0" applyFont="1" applyFill="1" applyBorder="1" applyAlignment="1" applyProtection="1">
      <alignment horizontal="left"/>
      <protection/>
    </xf>
    <xf numFmtId="0" fontId="26" fillId="45" borderId="60" xfId="0" applyFont="1" applyFill="1" applyBorder="1" applyAlignment="1" applyProtection="1">
      <alignment horizontal="left"/>
      <protection/>
    </xf>
    <xf numFmtId="0" fontId="26" fillId="45" borderId="21" xfId="0" applyFont="1" applyFill="1" applyBorder="1" applyAlignment="1" applyProtection="1">
      <alignment horizontal="left"/>
      <protection/>
    </xf>
    <xf numFmtId="0" fontId="26" fillId="45" borderId="1" xfId="0" applyFont="1" applyFill="1" applyBorder="1" applyAlignment="1" applyProtection="1">
      <alignment horizontal="left"/>
      <protection/>
    </xf>
    <xf numFmtId="0" fontId="25" fillId="36" borderId="64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35" xfId="0" applyFont="1" applyFill="1" applyBorder="1" applyAlignment="1">
      <alignment horizontal="center" vertical="center"/>
    </xf>
    <xf numFmtId="0" fontId="26" fillId="52" borderId="29" xfId="0" applyFont="1" applyFill="1" applyBorder="1" applyAlignment="1" applyProtection="1">
      <alignment horizontal="center" wrapText="1"/>
      <protection/>
    </xf>
    <xf numFmtId="0" fontId="26" fillId="52" borderId="41" xfId="0" applyFont="1" applyFill="1" applyBorder="1" applyAlignment="1" applyProtection="1">
      <alignment horizontal="center" wrapText="1"/>
      <protection/>
    </xf>
    <xf numFmtId="2" fontId="26" fillId="44" borderId="65" xfId="0" applyNumberFormat="1" applyFont="1" applyFill="1" applyBorder="1" applyAlignment="1" applyProtection="1">
      <alignment horizontal="center"/>
      <protection/>
    </xf>
    <xf numFmtId="2" fontId="26" fillId="44" borderId="66" xfId="0" applyNumberFormat="1" applyFont="1" applyFill="1" applyBorder="1" applyAlignment="1" applyProtection="1">
      <alignment horizontal="center"/>
      <protection/>
    </xf>
    <xf numFmtId="0" fontId="25" fillId="51" borderId="1" xfId="0" applyFont="1" applyFill="1" applyBorder="1" applyAlignment="1" applyProtection="1">
      <alignment horizontal="center" wrapText="1"/>
      <protection/>
    </xf>
  </cellXfs>
  <cellStyles count="31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Bluebox" xfId="115"/>
    <cellStyle name="Calculation" xfId="116"/>
    <cellStyle name="Calculation 2" xfId="117"/>
    <cellStyle name="Calculation 3" xfId="118"/>
    <cellStyle name="Calculation 4" xfId="119"/>
    <cellStyle name="Check Cell" xfId="120"/>
    <cellStyle name="Check Cell 2" xfId="121"/>
    <cellStyle name="Check Cell 3" xfId="122"/>
    <cellStyle name="Check Cell 4" xfId="123"/>
    <cellStyle name="Comma" xfId="124"/>
    <cellStyle name="Comma [0]" xfId="125"/>
    <cellStyle name="Comma 2" xfId="126"/>
    <cellStyle name="Comma 3" xfId="127"/>
    <cellStyle name="Comma 4" xfId="128"/>
    <cellStyle name="Comma 5" xfId="129"/>
    <cellStyle name="Comma 5 2" xfId="130"/>
    <cellStyle name="Comma 6" xfId="131"/>
    <cellStyle name="Currency" xfId="132"/>
    <cellStyle name="Currency [0]" xfId="133"/>
    <cellStyle name="Currency 10" xfId="134"/>
    <cellStyle name="Currency 10 2" xfId="135"/>
    <cellStyle name="Currency 11" xfId="136"/>
    <cellStyle name="Currency 12" xfId="137"/>
    <cellStyle name="Currency 13" xfId="138"/>
    <cellStyle name="Currency 14" xfId="139"/>
    <cellStyle name="Currency 15" xfId="140"/>
    <cellStyle name="Currency 16" xfId="141"/>
    <cellStyle name="Currency 17" xfId="142"/>
    <cellStyle name="Currency 17 2" xfId="143"/>
    <cellStyle name="Currency 18" xfId="144"/>
    <cellStyle name="Currency 19" xfId="145"/>
    <cellStyle name="Currency 2" xfId="146"/>
    <cellStyle name="Currency 2 2" xfId="147"/>
    <cellStyle name="Currency 20" xfId="148"/>
    <cellStyle name="Currency 21" xfId="149"/>
    <cellStyle name="Currency 22" xfId="150"/>
    <cellStyle name="Currency 23" xfId="151"/>
    <cellStyle name="Currency 24" xfId="152"/>
    <cellStyle name="Currency 25" xfId="153"/>
    <cellStyle name="Currency 26" xfId="154"/>
    <cellStyle name="Currency 27" xfId="155"/>
    <cellStyle name="Currency 27 2" xfId="156"/>
    <cellStyle name="Currency 28" xfId="157"/>
    <cellStyle name="Currency 28 2" xfId="158"/>
    <cellStyle name="Currency 29" xfId="159"/>
    <cellStyle name="Currency 29 2" xfId="160"/>
    <cellStyle name="Currency 3" xfId="161"/>
    <cellStyle name="Currency 3 2" xfId="162"/>
    <cellStyle name="Currency 3 3" xfId="163"/>
    <cellStyle name="Currency 30" xfId="164"/>
    <cellStyle name="Currency 31" xfId="165"/>
    <cellStyle name="Currency 31 2" xfId="166"/>
    <cellStyle name="Currency 31 2 2" xfId="167"/>
    <cellStyle name="Currency 32" xfId="168"/>
    <cellStyle name="Currency 32 2" xfId="169"/>
    <cellStyle name="Currency 33" xfId="170"/>
    <cellStyle name="Currency 33 2" xfId="171"/>
    <cellStyle name="Currency 34" xfId="172"/>
    <cellStyle name="Currency 4" xfId="173"/>
    <cellStyle name="Currency 4 2" xfId="174"/>
    <cellStyle name="Currency 5" xfId="175"/>
    <cellStyle name="Currency 6" xfId="176"/>
    <cellStyle name="Currency 7" xfId="177"/>
    <cellStyle name="Currency 8" xfId="178"/>
    <cellStyle name="Currency 9" xfId="179"/>
    <cellStyle name="Explanatory Text" xfId="180"/>
    <cellStyle name="Explanatory Text 2" xfId="181"/>
    <cellStyle name="Explanatory Text 3" xfId="182"/>
    <cellStyle name="Explanatory Text 4" xfId="183"/>
    <cellStyle name="Followed Hyperlink" xfId="184"/>
    <cellStyle name="Good" xfId="185"/>
    <cellStyle name="Good 2" xfId="186"/>
    <cellStyle name="Good 3" xfId="187"/>
    <cellStyle name="Good 4" xfId="188"/>
    <cellStyle name="Heading 1" xfId="189"/>
    <cellStyle name="Heading 1 2" xfId="190"/>
    <cellStyle name="Heading 1 3" xfId="191"/>
    <cellStyle name="Heading 1 4" xfId="192"/>
    <cellStyle name="Heading 2" xfId="193"/>
    <cellStyle name="Heading 2 2" xfId="194"/>
    <cellStyle name="Heading 2 3" xfId="195"/>
    <cellStyle name="Heading 2 4" xfId="196"/>
    <cellStyle name="Heading 3" xfId="197"/>
    <cellStyle name="Heading 3 2" xfId="198"/>
    <cellStyle name="Heading 3 3" xfId="199"/>
    <cellStyle name="Heading 3 4" xfId="200"/>
    <cellStyle name="Heading 4" xfId="201"/>
    <cellStyle name="Heading 4 2" xfId="202"/>
    <cellStyle name="Heading 4 3" xfId="203"/>
    <cellStyle name="Heading 4 4" xfId="204"/>
    <cellStyle name="Hyperlink" xfId="205"/>
    <cellStyle name="Hyperlink 10" xfId="206"/>
    <cellStyle name="Hyperlink 11" xfId="207"/>
    <cellStyle name="Hyperlink 12" xfId="208"/>
    <cellStyle name="Hyperlink 13" xfId="209"/>
    <cellStyle name="Hyperlink 2" xfId="210"/>
    <cellStyle name="Hyperlink 2 2" xfId="211"/>
    <cellStyle name="Hyperlink 3" xfId="212"/>
    <cellStyle name="Hyperlink 3 2" xfId="213"/>
    <cellStyle name="Hyperlink 4" xfId="214"/>
    <cellStyle name="Hyperlink 4 2" xfId="215"/>
    <cellStyle name="Hyperlink 5" xfId="216"/>
    <cellStyle name="Hyperlink 5 2" xfId="217"/>
    <cellStyle name="Hyperlink 6" xfId="218"/>
    <cellStyle name="Hyperlink 7" xfId="219"/>
    <cellStyle name="Hyperlink 8" xfId="220"/>
    <cellStyle name="Hyperlink 9" xfId="221"/>
    <cellStyle name="Input" xfId="222"/>
    <cellStyle name="Input 2" xfId="223"/>
    <cellStyle name="Input 3" xfId="224"/>
    <cellStyle name="Input 4" xfId="225"/>
    <cellStyle name="Linked Cell" xfId="226"/>
    <cellStyle name="Linked Cell 2" xfId="227"/>
    <cellStyle name="Linked Cell 3" xfId="228"/>
    <cellStyle name="Linked Cell 4" xfId="229"/>
    <cellStyle name="Neutral" xfId="230"/>
    <cellStyle name="Neutral 2" xfId="231"/>
    <cellStyle name="Neutral 3" xfId="232"/>
    <cellStyle name="Neutral 4" xfId="233"/>
    <cellStyle name="Normal 10" xfId="234"/>
    <cellStyle name="Normal 11" xfId="235"/>
    <cellStyle name="Normal 12" xfId="236"/>
    <cellStyle name="Normal 12 2" xfId="237"/>
    <cellStyle name="Normal 2" xfId="238"/>
    <cellStyle name="Normal 2 2" xfId="239"/>
    <cellStyle name="Normal 2 3" xfId="240"/>
    <cellStyle name="Normal 3" xfId="241"/>
    <cellStyle name="Normal 3 2" xfId="242"/>
    <cellStyle name="Normal 3 2 2" xfId="243"/>
    <cellStyle name="Normal 3 3" xfId="244"/>
    <cellStyle name="Normal 4" xfId="245"/>
    <cellStyle name="Normal 4 2" xfId="246"/>
    <cellStyle name="Normal 5" xfId="247"/>
    <cellStyle name="Normal 5 2" xfId="248"/>
    <cellStyle name="Normal 5 2 2" xfId="249"/>
    <cellStyle name="Normal 5 2 3" xfId="250"/>
    <cellStyle name="Normal 5 3" xfId="251"/>
    <cellStyle name="Normal 5 4" xfId="252"/>
    <cellStyle name="Normal 6" xfId="253"/>
    <cellStyle name="Normal 6 2" xfId="254"/>
    <cellStyle name="Normal 6 2 2" xfId="255"/>
    <cellStyle name="Normal 6 2 3" xfId="256"/>
    <cellStyle name="Normal 6 3" xfId="257"/>
    <cellStyle name="Normal 6 4" xfId="258"/>
    <cellStyle name="Normal 7" xfId="259"/>
    <cellStyle name="Normal 8" xfId="260"/>
    <cellStyle name="Normal 9" xfId="261"/>
    <cellStyle name="Note" xfId="262"/>
    <cellStyle name="Note 2" xfId="263"/>
    <cellStyle name="Note 3" xfId="264"/>
    <cellStyle name="Note 4" xfId="265"/>
    <cellStyle name="Output" xfId="266"/>
    <cellStyle name="Output 2" xfId="267"/>
    <cellStyle name="Output 3" xfId="268"/>
    <cellStyle name="Output 4" xfId="269"/>
    <cellStyle name="Percent" xfId="270"/>
    <cellStyle name="Percent 10" xfId="271"/>
    <cellStyle name="Percent 10 2" xfId="272"/>
    <cellStyle name="Percent 10 3" xfId="273"/>
    <cellStyle name="Percent 11" xfId="274"/>
    <cellStyle name="Percent 12" xfId="275"/>
    <cellStyle name="Percent 13" xfId="276"/>
    <cellStyle name="Percent 14" xfId="277"/>
    <cellStyle name="Percent 15" xfId="278"/>
    <cellStyle name="Percent 16" xfId="279"/>
    <cellStyle name="Percent 17" xfId="280"/>
    <cellStyle name="Percent 17 2" xfId="281"/>
    <cellStyle name="Percent 18" xfId="282"/>
    <cellStyle name="Percent 19" xfId="283"/>
    <cellStyle name="Percent 2" xfId="284"/>
    <cellStyle name="Percent 2 2" xfId="285"/>
    <cellStyle name="Percent 2 3" xfId="286"/>
    <cellStyle name="Percent 20" xfId="287"/>
    <cellStyle name="Percent 21" xfId="288"/>
    <cellStyle name="Percent 21 2" xfId="289"/>
    <cellStyle name="Percent 22" xfId="290"/>
    <cellStyle name="Percent 23" xfId="291"/>
    <cellStyle name="Percent 24" xfId="292"/>
    <cellStyle name="Percent 24 2" xfId="293"/>
    <cellStyle name="Percent 25" xfId="294"/>
    <cellStyle name="Percent 25 2" xfId="295"/>
    <cellStyle name="Percent 26" xfId="296"/>
    <cellStyle name="Percent 27" xfId="297"/>
    <cellStyle name="Percent 28" xfId="298"/>
    <cellStyle name="Percent 28 2" xfId="299"/>
    <cellStyle name="Percent 29" xfId="300"/>
    <cellStyle name="Percent 29 2" xfId="301"/>
    <cellStyle name="Percent 3" xfId="302"/>
    <cellStyle name="Percent 30" xfId="303"/>
    <cellStyle name="Percent 31" xfId="304"/>
    <cellStyle name="Percent 31 2" xfId="305"/>
    <cellStyle name="Percent 31 2 2" xfId="306"/>
    <cellStyle name="Percent 32" xfId="307"/>
    <cellStyle name="Percent 32 2" xfId="308"/>
    <cellStyle name="Percent 33" xfId="309"/>
    <cellStyle name="Percent 33 2" xfId="310"/>
    <cellStyle name="Percent 34" xfId="311"/>
    <cellStyle name="Percent 4" xfId="312"/>
    <cellStyle name="Percent 5" xfId="313"/>
    <cellStyle name="Percent 6" xfId="314"/>
    <cellStyle name="Percent 7" xfId="315"/>
    <cellStyle name="Percent 8" xfId="316"/>
    <cellStyle name="Percent 9" xfId="317"/>
    <cellStyle name="Title" xfId="318"/>
    <cellStyle name="Title 2" xfId="319"/>
    <cellStyle name="Title 3" xfId="320"/>
    <cellStyle name="Title 4" xfId="321"/>
    <cellStyle name="Total" xfId="322"/>
    <cellStyle name="Total 2" xfId="323"/>
    <cellStyle name="Total 3" xfId="324"/>
    <cellStyle name="Total 4" xfId="325"/>
    <cellStyle name="Warning Text" xfId="326"/>
    <cellStyle name="Warning Text 2" xfId="327"/>
    <cellStyle name="Warning Text 3" xfId="328"/>
    <cellStyle name="Warning Text 4" xfId="329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sm-inc.com/Users\Isaac%20Kashiwagi\AppData\Local\Microsoft\Windows\Temporary%20Internet%20Files\Content.Outlook\TZMME3BW\(433)Weekly%20Risk%20Report_DT_11073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sm-inc.com/Users\Isaac%20Kashiwagi\AppData\Local\Microsoft\Windows\Temporary%20Internet%20Files\Content.Outlook\TZMME3BW\(432)Weekly%20Risk%20Report_DT_1107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sm-inc.com/Users\Isaac%20Kashiwagi\AppData\Local\Microsoft\Windows\Temporary%20Internet%20Files\Content.Outlook\TZMME3BW\1234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Schedule&amp;Budget"/>
      <sheetName val="Risks"/>
      <sheetName val="RMP"/>
      <sheetName val="Report"/>
      <sheetName val="R.Type"/>
      <sheetName val="Import Data"/>
    </sheetNames>
    <sheetDataSet>
      <sheetData sheetId="6">
        <row r="12">
          <cell r="L12" t="str">
            <v>Contractor (C)</v>
          </cell>
          <cell r="M12" t="str">
            <v>(Select from dropdown)</v>
          </cell>
        </row>
        <row r="13">
          <cell r="L13" t="str">
            <v>Designer (D)</v>
          </cell>
          <cell r="M13" t="str">
            <v>Additional scope of work</v>
          </cell>
        </row>
        <row r="14">
          <cell r="L14" t="str">
            <v>Owner (O)</v>
          </cell>
          <cell r="M14" t="str">
            <v>Change in schedule</v>
          </cell>
        </row>
        <row r="15">
          <cell r="L15" t="str">
            <v>Unforseen (U)</v>
          </cell>
          <cell r="M15" t="str">
            <v>Contractor generated</v>
          </cell>
        </row>
        <row r="16">
          <cell r="M16" t="str">
            <v>Delay in approval</v>
          </cell>
        </row>
        <row r="17">
          <cell r="M17" t="str">
            <v>Early completion (negatives)</v>
          </cell>
        </row>
        <row r="18">
          <cell r="M18" t="str">
            <v>Material</v>
          </cell>
        </row>
        <row r="19">
          <cell r="M19" t="str">
            <v>Modification in design/specs/scope</v>
          </cell>
        </row>
        <row r="20">
          <cell r="M20" t="str">
            <v>Other</v>
          </cell>
        </row>
        <row r="21">
          <cell r="M21" t="str">
            <v>Relocation</v>
          </cell>
        </row>
        <row r="22">
          <cell r="M22" t="str">
            <v>Sub-Contractor</v>
          </cell>
        </row>
        <row r="23">
          <cell r="M23" t="str">
            <v>Unknown Site condition</v>
          </cell>
        </row>
        <row r="24">
          <cell r="M24" t="str">
            <v>Weather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Schedule&amp;Budget"/>
      <sheetName val="Risks"/>
      <sheetName val="RMP"/>
      <sheetName val="Report"/>
      <sheetName val="R.Type"/>
      <sheetName val="Import Data"/>
    </sheetNames>
    <sheetDataSet>
      <sheetData sheetId="6">
        <row r="12">
          <cell r="M12" t="str">
            <v>Contractor (C)</v>
          </cell>
          <cell r="N12" t="str">
            <v>(Select from dropdown)</v>
          </cell>
        </row>
        <row r="13">
          <cell r="M13" t="str">
            <v>Designer (D)</v>
          </cell>
          <cell r="N13" t="str">
            <v>Additional scope of work</v>
          </cell>
        </row>
        <row r="14">
          <cell r="M14" t="str">
            <v>Owner (O)</v>
          </cell>
          <cell r="N14" t="str">
            <v>Change in schedule</v>
          </cell>
        </row>
        <row r="15">
          <cell r="M15" t="str">
            <v>Unforseen (U)</v>
          </cell>
          <cell r="N15" t="str">
            <v>Contractor generated</v>
          </cell>
        </row>
        <row r="16">
          <cell r="N16" t="str">
            <v>Delay in approval</v>
          </cell>
        </row>
        <row r="17">
          <cell r="N17" t="str">
            <v>Early completion (negatives)</v>
          </cell>
        </row>
        <row r="18">
          <cell r="N18" t="str">
            <v>Material</v>
          </cell>
        </row>
        <row r="19">
          <cell r="N19" t="str">
            <v>Modification in design/specs/scope</v>
          </cell>
        </row>
        <row r="20">
          <cell r="N20" t="str">
            <v>Other</v>
          </cell>
        </row>
        <row r="21">
          <cell r="N21" t="str">
            <v>Relocation</v>
          </cell>
        </row>
        <row r="22">
          <cell r="N22" t="str">
            <v>Sub-Contractor</v>
          </cell>
        </row>
        <row r="23">
          <cell r="N23" t="str">
            <v>Unknown Site condition</v>
          </cell>
        </row>
        <row r="24">
          <cell r="N24" t="str">
            <v>Weather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Schedule&amp;Budget"/>
      <sheetName val="Risks"/>
      <sheetName val="All Risk"/>
      <sheetName val="Report"/>
      <sheetName val="RMP"/>
      <sheetName val="Overall"/>
      <sheetName val="Data"/>
      <sheetName val="Import"/>
      <sheetName val="R.Type"/>
      <sheetName val="Impor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K20"/>
  <sheetViews>
    <sheetView zoomScale="85" zoomScaleNormal="85" zoomScalePageLayoutView="0" workbookViewId="0" topLeftCell="A1">
      <selection activeCell="F24" sqref="F24"/>
    </sheetView>
  </sheetViews>
  <sheetFormatPr defaultColWidth="9.140625" defaultRowHeight="12.75"/>
  <cols>
    <col min="1" max="1" width="1.8515625" style="17" customWidth="1"/>
    <col min="2" max="2" width="35.7109375" style="17" customWidth="1"/>
    <col min="3" max="3" width="31.28125" style="17" customWidth="1"/>
    <col min="4" max="4" width="2.28125" style="17" customWidth="1"/>
    <col min="5" max="5" width="26.140625" style="17" bestFit="1" customWidth="1"/>
    <col min="6" max="6" width="26.421875" style="5" customWidth="1"/>
    <col min="7" max="7" width="4.28125" style="17" customWidth="1"/>
    <col min="8" max="8" width="9.28125" style="17" customWidth="1"/>
    <col min="9" max="9" width="26.7109375" style="17" hidden="1" customWidth="1"/>
    <col min="10" max="10" width="48.140625" style="17" hidden="1" customWidth="1"/>
    <col min="11" max="11" width="75.7109375" style="17" hidden="1" customWidth="1"/>
    <col min="12" max="16384" width="9.140625" style="17" customWidth="1"/>
  </cols>
  <sheetData>
    <row r="1" ht="12.75" customHeight="1" thickBot="1"/>
    <row r="2" spans="2:6" ht="18" customHeight="1" thickBot="1">
      <c r="B2" s="261" t="s">
        <v>89</v>
      </c>
      <c r="C2" s="262"/>
      <c r="E2" s="261" t="s">
        <v>0</v>
      </c>
      <c r="F2" s="262"/>
    </row>
    <row r="3" spans="2:11" ht="15" customHeight="1">
      <c r="B3" s="36" t="s">
        <v>67</v>
      </c>
      <c r="C3" s="73"/>
      <c r="E3" s="157" t="s">
        <v>111</v>
      </c>
      <c r="F3" s="120"/>
      <c r="I3" s="121" t="s">
        <v>67</v>
      </c>
      <c r="J3" s="121" t="s">
        <v>88</v>
      </c>
      <c r="K3" s="121" t="s">
        <v>70</v>
      </c>
    </row>
    <row r="4" spans="2:11" ht="14.25">
      <c r="B4" s="265" t="s">
        <v>51</v>
      </c>
      <c r="C4" s="267"/>
      <c r="E4" s="158" t="s">
        <v>86</v>
      </c>
      <c r="F4" s="75"/>
      <c r="I4" s="145"/>
      <c r="J4" s="145"/>
      <c r="K4" s="145"/>
    </row>
    <row r="5" spans="2:11" ht="15" customHeight="1">
      <c r="B5" s="266"/>
      <c r="C5" s="268"/>
      <c r="E5" s="158" t="s">
        <v>87</v>
      </c>
      <c r="F5" s="35"/>
      <c r="I5" s="151"/>
      <c r="J5" s="151"/>
      <c r="K5" s="152"/>
    </row>
    <row r="6" spans="2:11" ht="15" customHeight="1">
      <c r="B6" s="36" t="s">
        <v>68</v>
      </c>
      <c r="C6" s="1"/>
      <c r="E6" s="157" t="s">
        <v>110</v>
      </c>
      <c r="F6" s="120"/>
      <c r="I6" s="151"/>
      <c r="J6" s="151"/>
      <c r="K6" s="151"/>
    </row>
    <row r="7" spans="2:11" ht="14.25">
      <c r="B7" s="36" t="s">
        <v>69</v>
      </c>
      <c r="C7" s="103"/>
      <c r="E7" s="158" t="s">
        <v>86</v>
      </c>
      <c r="F7" s="75"/>
      <c r="I7" s="151"/>
      <c r="J7" s="152"/>
      <c r="K7" s="151"/>
    </row>
    <row r="8" spans="2:11" ht="15" customHeight="1">
      <c r="B8" s="265" t="s">
        <v>114</v>
      </c>
      <c r="C8" s="263"/>
      <c r="E8" s="158" t="s">
        <v>87</v>
      </c>
      <c r="F8" s="35"/>
      <c r="I8" s="151"/>
      <c r="J8" s="151"/>
      <c r="K8" s="151"/>
    </row>
    <row r="9" spans="2:11" ht="15.75" customHeight="1">
      <c r="B9" s="266"/>
      <c r="C9" s="264"/>
      <c r="E9" s="157" t="s">
        <v>114</v>
      </c>
      <c r="F9" s="120"/>
      <c r="I9" s="151"/>
      <c r="J9" s="152"/>
      <c r="K9" s="151"/>
    </row>
    <row r="10" spans="2:11" ht="15" customHeight="1">
      <c r="B10" s="36" t="s">
        <v>73</v>
      </c>
      <c r="C10" s="64"/>
      <c r="E10" s="158" t="s">
        <v>86</v>
      </c>
      <c r="F10" s="75"/>
      <c r="I10" s="151"/>
      <c r="J10" s="152"/>
      <c r="K10" s="151"/>
    </row>
    <row r="11" spans="2:11" ht="15" customHeight="1">
      <c r="B11" s="36" t="s">
        <v>71</v>
      </c>
      <c r="C11" s="104"/>
      <c r="E11" s="158" t="s">
        <v>87</v>
      </c>
      <c r="F11" s="35"/>
      <c r="I11" s="151"/>
      <c r="J11" s="151"/>
      <c r="K11" s="151"/>
    </row>
    <row r="12" spans="2:11" ht="15" customHeight="1">
      <c r="B12" s="36" t="s">
        <v>72</v>
      </c>
      <c r="C12" s="74">
        <f>C14-C13</f>
        <v>0</v>
      </c>
      <c r="E12" s="157" t="s">
        <v>114</v>
      </c>
      <c r="F12" s="120"/>
      <c r="I12" s="151"/>
      <c r="J12" s="152"/>
      <c r="K12" s="151"/>
    </row>
    <row r="13" spans="2:11" ht="15" customHeight="1">
      <c r="B13" s="36" t="s">
        <v>83</v>
      </c>
      <c r="C13" s="64"/>
      <c r="E13" s="158" t="s">
        <v>86</v>
      </c>
      <c r="F13" s="75"/>
      <c r="I13" s="152"/>
      <c r="J13" s="152"/>
      <c r="K13" s="152"/>
    </row>
    <row r="14" spans="2:11" ht="15" customHeight="1" thickBot="1">
      <c r="B14" s="63" t="s">
        <v>82</v>
      </c>
      <c r="C14" s="105"/>
      <c r="E14" s="158" t="s">
        <v>87</v>
      </c>
      <c r="F14" s="35"/>
      <c r="I14" s="152"/>
      <c r="J14" s="151"/>
      <c r="K14" s="152"/>
    </row>
    <row r="15" spans="5:11" ht="15" customHeight="1">
      <c r="E15" s="157" t="s">
        <v>114</v>
      </c>
      <c r="F15" s="120"/>
      <c r="I15" s="152"/>
      <c r="J15" s="151"/>
      <c r="K15" s="152"/>
    </row>
    <row r="16" spans="2:11" ht="14.25">
      <c r="B16" s="153"/>
      <c r="E16" s="158" t="s">
        <v>86</v>
      </c>
      <c r="F16" s="75"/>
      <c r="I16" s="152"/>
      <c r="J16" s="152"/>
      <c r="K16" s="152"/>
    </row>
    <row r="17" spans="5:11" ht="15" customHeight="1" thickBot="1">
      <c r="E17" s="158" t="s">
        <v>87</v>
      </c>
      <c r="F17" s="35"/>
      <c r="I17" s="154"/>
      <c r="J17" s="155"/>
      <c r="K17" s="154"/>
    </row>
    <row r="18" spans="5:6" ht="15" customHeight="1">
      <c r="E18" s="236" t="s">
        <v>161</v>
      </c>
      <c r="F18" s="150"/>
    </row>
    <row r="19" spans="5:6" ht="15" customHeight="1">
      <c r="E19" s="36" t="s">
        <v>86</v>
      </c>
      <c r="F19" s="149"/>
    </row>
    <row r="20" spans="5:6" ht="15" thickBot="1">
      <c r="E20" s="63" t="s">
        <v>87</v>
      </c>
      <c r="F20" s="156"/>
    </row>
  </sheetData>
  <sheetProtection formatColumns="0" formatRows="0"/>
  <mergeCells count="6">
    <mergeCell ref="E2:F2"/>
    <mergeCell ref="B2:C2"/>
    <mergeCell ref="C8:C9"/>
    <mergeCell ref="B8:B9"/>
    <mergeCell ref="C4:C5"/>
    <mergeCell ref="B4:B5"/>
  </mergeCells>
  <dataValidations count="3">
    <dataValidation type="list" allowBlank="1" showInputMessage="1" showErrorMessage="1" sqref="C3">
      <formula1>$I$4:$I$6</formula1>
    </dataValidation>
    <dataValidation type="list" allowBlank="1" showInputMessage="1" showErrorMessage="1" sqref="C4:C5">
      <formula1>$J$4:$J$17</formula1>
    </dataValidation>
    <dataValidation type="list" allowBlank="1" showInputMessage="1" showErrorMessage="1" sqref="C8:C9">
      <formula1>$K$4:$K$9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205"/>
  <sheetViews>
    <sheetView zoomScale="85" zoomScaleNormal="85" zoomScalePageLayoutView="0" workbookViewId="0" topLeftCell="A1">
      <selection activeCell="D16" sqref="D16"/>
    </sheetView>
  </sheetViews>
  <sheetFormatPr defaultColWidth="9.140625" defaultRowHeight="12.75"/>
  <cols>
    <col min="1" max="1" width="2.140625" style="93" bestFit="1" customWidth="1"/>
    <col min="2" max="2" width="3.140625" style="51" customWidth="1"/>
    <col min="3" max="3" width="45.57421875" style="51" bestFit="1" customWidth="1"/>
    <col min="4" max="4" width="11.8515625" style="51" bestFit="1" customWidth="1"/>
    <col min="5" max="5" width="13.421875" style="98" customWidth="1"/>
    <col min="6" max="6" width="14.421875" style="51" customWidth="1"/>
    <col min="7" max="7" width="9.421875" style="51" bestFit="1" customWidth="1"/>
    <col min="8" max="8" width="2.140625" style="77" bestFit="1" customWidth="1"/>
    <col min="9" max="9" width="3.140625" style="78" bestFit="1" customWidth="1"/>
    <col min="10" max="10" width="34.421875" style="51" bestFit="1" customWidth="1"/>
    <col min="11" max="11" width="13.57421875" style="51" customWidth="1"/>
    <col min="12" max="12" width="13.140625" style="51" customWidth="1"/>
    <col min="13" max="13" width="19.57421875" style="51" customWidth="1"/>
    <col min="14" max="14" width="12.8515625" style="51" customWidth="1"/>
    <col min="15" max="15" width="10.28125" style="51" bestFit="1" customWidth="1"/>
    <col min="16" max="20" width="9.140625" style="51" customWidth="1"/>
    <col min="21" max="16384" width="9.140625" style="52" customWidth="1"/>
  </cols>
  <sheetData>
    <row r="1" spans="1:30" ht="13.5" customHeight="1" thickBot="1">
      <c r="A1" s="76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6.5" customHeight="1">
      <c r="A2" s="76"/>
      <c r="C2" s="272" t="s">
        <v>23</v>
      </c>
      <c r="D2" s="273"/>
      <c r="E2" s="99"/>
      <c r="F2" s="78"/>
      <c r="G2" s="40"/>
      <c r="H2" s="76"/>
      <c r="I2" s="51"/>
      <c r="J2" s="274" t="s">
        <v>33</v>
      </c>
      <c r="K2" s="275"/>
      <c r="L2" s="275"/>
      <c r="M2" s="275"/>
      <c r="N2" s="276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5" customHeight="1">
      <c r="A3" s="76"/>
      <c r="C3" s="79" t="s">
        <v>58</v>
      </c>
      <c r="D3" s="41">
        <f>Report!E14</f>
        <v>0</v>
      </c>
      <c r="E3" s="99"/>
      <c r="F3" s="78"/>
      <c r="G3" s="40"/>
      <c r="H3" s="76"/>
      <c r="I3" s="51"/>
      <c r="J3" s="80" t="s">
        <v>34</v>
      </c>
      <c r="K3" s="252">
        <f>SUM(Risks!I:I)</f>
        <v>0</v>
      </c>
      <c r="L3" s="277" t="s">
        <v>35</v>
      </c>
      <c r="M3" s="277"/>
      <c r="N3" s="255">
        <f>SUM(Risks!H:H)</f>
        <v>0</v>
      </c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5.75" customHeight="1" thickBot="1">
      <c r="A4" s="76"/>
      <c r="C4" s="81" t="s">
        <v>59</v>
      </c>
      <c r="D4" s="42">
        <f>Report!E15</f>
        <v>0</v>
      </c>
      <c r="E4" s="99"/>
      <c r="F4" s="78"/>
      <c r="G4" s="43"/>
      <c r="H4" s="76"/>
      <c r="I4" s="51"/>
      <c r="J4" s="82" t="s">
        <v>36</v>
      </c>
      <c r="K4" s="253">
        <f>SUM(N11:N53)</f>
        <v>0</v>
      </c>
      <c r="L4" s="278" t="s">
        <v>37</v>
      </c>
      <c r="M4" s="278"/>
      <c r="N4" s="256">
        <f>SUM(M11:M53)</f>
        <v>0</v>
      </c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5" customHeight="1" thickBot="1">
      <c r="A5" s="76"/>
      <c r="C5" s="79" t="s">
        <v>22</v>
      </c>
      <c r="D5" s="44">
        <f>Report!J14</f>
        <v>0</v>
      </c>
      <c r="E5" s="99"/>
      <c r="F5" s="78"/>
      <c r="G5" s="45"/>
      <c r="H5" s="76"/>
      <c r="I5" s="51"/>
      <c r="J5" s="83" t="s">
        <v>38</v>
      </c>
      <c r="K5" s="254">
        <f>ABS(K3-K4)</f>
        <v>0</v>
      </c>
      <c r="L5" s="279" t="s">
        <v>138</v>
      </c>
      <c r="M5" s="280"/>
      <c r="N5" s="257">
        <f>ABS(N3-N4)</f>
        <v>0</v>
      </c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26" ht="15" customHeight="1" thickBot="1">
      <c r="A6" s="76"/>
      <c r="C6" s="84" t="s">
        <v>21</v>
      </c>
      <c r="D6" s="46">
        <f>Report!J15</f>
        <v>0</v>
      </c>
      <c r="E6" s="99"/>
      <c r="F6" s="78"/>
      <c r="G6" s="45"/>
      <c r="H6" s="76"/>
      <c r="I6" s="51"/>
      <c r="U6" s="51"/>
      <c r="V6" s="51"/>
      <c r="W6" s="51"/>
      <c r="X6" s="51"/>
      <c r="Y6" s="51"/>
      <c r="Z6" s="51"/>
    </row>
    <row r="7" spans="1:30" ht="15" thickBot="1">
      <c r="A7" s="76"/>
      <c r="B7" s="76">
        <f>SUM(A:A)</f>
        <v>1</v>
      </c>
      <c r="C7" s="85"/>
      <c r="D7" s="45"/>
      <c r="F7" s="78"/>
      <c r="G7" s="78"/>
      <c r="H7" s="76"/>
      <c r="I7" s="76">
        <f>SUM(H:H)</f>
        <v>2</v>
      </c>
      <c r="J7" s="76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8.75" customHeight="1" thickBot="1">
      <c r="A8" s="76">
        <f>IF(C8&gt;"",1,0)</f>
        <v>0</v>
      </c>
      <c r="B8" s="281" t="s">
        <v>74</v>
      </c>
      <c r="C8" s="282"/>
      <c r="D8" s="282"/>
      <c r="E8" s="282"/>
      <c r="F8" s="282"/>
      <c r="G8" s="283"/>
      <c r="H8" s="77">
        <f>IF(J8&gt;"",1,0)</f>
        <v>0</v>
      </c>
      <c r="I8" s="269" t="s">
        <v>76</v>
      </c>
      <c r="J8" s="270"/>
      <c r="K8" s="270"/>
      <c r="L8" s="270"/>
      <c r="M8" s="270"/>
      <c r="N8" s="270"/>
      <c r="O8" s="27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ht="28.5">
      <c r="A9" s="76">
        <f>IF(C9&gt;"",1,0)</f>
        <v>1</v>
      </c>
      <c r="B9" s="47" t="s">
        <v>18</v>
      </c>
      <c r="C9" s="48" t="s">
        <v>1</v>
      </c>
      <c r="D9" s="48" t="s">
        <v>17</v>
      </c>
      <c r="E9" s="97" t="s">
        <v>49</v>
      </c>
      <c r="F9" s="48" t="s">
        <v>50</v>
      </c>
      <c r="G9" s="101" t="s">
        <v>29</v>
      </c>
      <c r="H9" s="77">
        <f>IF(J9&gt;"",1,0)</f>
        <v>1</v>
      </c>
      <c r="I9" s="49" t="s">
        <v>18</v>
      </c>
      <c r="J9" s="50" t="s">
        <v>28</v>
      </c>
      <c r="K9" s="50" t="s">
        <v>39</v>
      </c>
      <c r="L9" s="50" t="s">
        <v>40</v>
      </c>
      <c r="M9" s="50" t="s">
        <v>2</v>
      </c>
      <c r="N9" s="50" t="s">
        <v>6</v>
      </c>
      <c r="O9" s="102" t="s">
        <v>29</v>
      </c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ht="14.25" customHeight="1">
      <c r="A10" s="76">
        <f>IF(C10&gt;"",1,0)</f>
        <v>0</v>
      </c>
      <c r="B10" s="86">
        <v>1</v>
      </c>
      <c r="C10" s="239"/>
      <c r="D10" s="240"/>
      <c r="E10" s="241"/>
      <c r="F10" s="241"/>
      <c r="G10" s="242"/>
      <c r="H10" s="77">
        <f aca="true" t="shared" si="0" ref="H10:H42">IF(J10&gt;"",1,0)</f>
        <v>1</v>
      </c>
      <c r="I10" s="106">
        <v>1</v>
      </c>
      <c r="J10" s="107" t="s">
        <v>41</v>
      </c>
      <c r="K10" s="147" t="s">
        <v>20</v>
      </c>
      <c r="L10" s="108"/>
      <c r="M10" s="109"/>
      <c r="N10" s="110"/>
      <c r="O10" s="111" t="s">
        <v>20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ht="15" customHeight="1">
      <c r="A11" s="76">
        <f aca="true" t="shared" si="1" ref="A11:A71">IF(C11&gt;"",1,0)</f>
        <v>0</v>
      </c>
      <c r="B11" s="86">
        <v>2</v>
      </c>
      <c r="C11" s="239"/>
      <c r="D11" s="243"/>
      <c r="E11" s="241"/>
      <c r="F11" s="241"/>
      <c r="G11" s="242"/>
      <c r="H11" s="77">
        <f t="shared" si="0"/>
        <v>0</v>
      </c>
      <c r="I11" s="87">
        <v>2</v>
      </c>
      <c r="J11" s="148"/>
      <c r="K11" s="94"/>
      <c r="L11" s="94"/>
      <c r="M11" s="53"/>
      <c r="N11" s="54"/>
      <c r="O11" s="112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ht="15" customHeight="1">
      <c r="A12" s="76">
        <f t="shared" si="1"/>
        <v>0</v>
      </c>
      <c r="B12" s="86">
        <v>3</v>
      </c>
      <c r="C12" s="239"/>
      <c r="D12" s="243"/>
      <c r="E12" s="241"/>
      <c r="F12" s="241"/>
      <c r="G12" s="242"/>
      <c r="H12" s="77">
        <f t="shared" si="0"/>
        <v>0</v>
      </c>
      <c r="I12" s="87">
        <v>3</v>
      </c>
      <c r="J12" s="148"/>
      <c r="K12" s="94"/>
      <c r="L12" s="94"/>
      <c r="M12" s="53"/>
      <c r="N12" s="54"/>
      <c r="O12" s="112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ht="15" customHeight="1">
      <c r="A13" s="76">
        <f t="shared" si="1"/>
        <v>0</v>
      </c>
      <c r="B13" s="86">
        <v>4</v>
      </c>
      <c r="C13" s="239"/>
      <c r="D13" s="243"/>
      <c r="E13" s="241"/>
      <c r="F13" s="241"/>
      <c r="G13" s="242"/>
      <c r="H13" s="77">
        <f t="shared" si="0"/>
        <v>0</v>
      </c>
      <c r="I13" s="87">
        <v>4</v>
      </c>
      <c r="J13" s="148"/>
      <c r="K13" s="94"/>
      <c r="L13" s="94"/>
      <c r="M13" s="53"/>
      <c r="N13" s="54"/>
      <c r="O13" s="112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ht="15" customHeight="1">
      <c r="A14" s="76">
        <f t="shared" si="1"/>
        <v>0</v>
      </c>
      <c r="B14" s="86">
        <v>5</v>
      </c>
      <c r="C14" s="239"/>
      <c r="D14" s="243"/>
      <c r="E14" s="241"/>
      <c r="F14" s="241"/>
      <c r="G14" s="242"/>
      <c r="H14" s="77">
        <f t="shared" si="0"/>
        <v>0</v>
      </c>
      <c r="I14" s="87">
        <v>5</v>
      </c>
      <c r="J14" s="148"/>
      <c r="K14" s="94"/>
      <c r="L14" s="94"/>
      <c r="M14" s="53"/>
      <c r="N14" s="54"/>
      <c r="O14" s="112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15" customHeight="1">
      <c r="A15" s="76">
        <f t="shared" si="1"/>
        <v>0</v>
      </c>
      <c r="B15" s="86">
        <v>6</v>
      </c>
      <c r="C15" s="239"/>
      <c r="D15" s="243"/>
      <c r="E15" s="241"/>
      <c r="F15" s="241"/>
      <c r="G15" s="244"/>
      <c r="H15" s="77">
        <f t="shared" si="0"/>
        <v>0</v>
      </c>
      <c r="I15" s="87">
        <v>6</v>
      </c>
      <c r="J15" s="148"/>
      <c r="K15" s="94"/>
      <c r="L15" s="94"/>
      <c r="M15" s="53"/>
      <c r="N15" s="55"/>
      <c r="O15" s="113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6.5" customHeight="1">
      <c r="A16" s="76">
        <f t="shared" si="1"/>
        <v>0</v>
      </c>
      <c r="B16" s="86">
        <v>7</v>
      </c>
      <c r="C16" s="239"/>
      <c r="D16" s="243"/>
      <c r="E16" s="241"/>
      <c r="F16" s="241"/>
      <c r="G16" s="244"/>
      <c r="H16" s="77">
        <f t="shared" si="0"/>
        <v>0</v>
      </c>
      <c r="I16" s="87">
        <v>7</v>
      </c>
      <c r="J16" s="148"/>
      <c r="K16" s="94"/>
      <c r="L16" s="94"/>
      <c r="M16" s="53"/>
      <c r="N16" s="55"/>
      <c r="O16" s="113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15" customHeight="1">
      <c r="A17" s="76">
        <f t="shared" si="1"/>
        <v>0</v>
      </c>
      <c r="B17" s="86">
        <v>8</v>
      </c>
      <c r="C17" s="239"/>
      <c r="D17" s="243"/>
      <c r="E17" s="241"/>
      <c r="F17" s="241"/>
      <c r="G17" s="245"/>
      <c r="H17" s="77">
        <f t="shared" si="0"/>
        <v>0</v>
      </c>
      <c r="I17" s="87">
        <v>8</v>
      </c>
      <c r="J17" s="148"/>
      <c r="K17" s="94"/>
      <c r="L17" s="94"/>
      <c r="M17" s="53"/>
      <c r="N17" s="55"/>
      <c r="O17" s="113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5" customHeight="1">
      <c r="A18" s="76">
        <f t="shared" si="1"/>
        <v>0</v>
      </c>
      <c r="B18" s="86">
        <v>9</v>
      </c>
      <c r="C18" s="239"/>
      <c r="D18" s="243"/>
      <c r="E18" s="241"/>
      <c r="F18" s="241"/>
      <c r="G18" s="244"/>
      <c r="H18" s="77">
        <f t="shared" si="0"/>
        <v>0</v>
      </c>
      <c r="I18" s="87">
        <v>9</v>
      </c>
      <c r="J18" s="148"/>
      <c r="K18" s="94"/>
      <c r="L18" s="94"/>
      <c r="M18" s="53"/>
      <c r="N18" s="55"/>
      <c r="O18" s="113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ht="15" customHeight="1">
      <c r="A19" s="76">
        <f t="shared" si="1"/>
        <v>0</v>
      </c>
      <c r="B19" s="86">
        <v>10</v>
      </c>
      <c r="C19" s="239"/>
      <c r="D19" s="243"/>
      <c r="E19" s="241"/>
      <c r="F19" s="241"/>
      <c r="G19" s="244"/>
      <c r="H19" s="77">
        <f t="shared" si="0"/>
        <v>0</v>
      </c>
      <c r="I19" s="87">
        <v>10</v>
      </c>
      <c r="J19" s="148"/>
      <c r="K19" s="94"/>
      <c r="L19" s="94"/>
      <c r="M19" s="53"/>
      <c r="N19" s="55"/>
      <c r="O19" s="113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ht="15" customHeight="1">
      <c r="A20" s="76">
        <f t="shared" si="1"/>
        <v>0</v>
      </c>
      <c r="B20" s="86">
        <v>11</v>
      </c>
      <c r="C20" s="239"/>
      <c r="D20" s="243"/>
      <c r="E20" s="241"/>
      <c r="F20" s="241"/>
      <c r="G20" s="244"/>
      <c r="H20" s="77">
        <f t="shared" si="0"/>
        <v>0</v>
      </c>
      <c r="I20" s="87">
        <v>11</v>
      </c>
      <c r="J20" s="148"/>
      <c r="K20" s="94"/>
      <c r="L20" s="94"/>
      <c r="M20" s="53"/>
      <c r="N20" s="55"/>
      <c r="O20" s="113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ht="15" customHeight="1">
      <c r="A21" s="76">
        <f t="shared" si="1"/>
        <v>0</v>
      </c>
      <c r="B21" s="86">
        <v>12</v>
      </c>
      <c r="C21" s="239"/>
      <c r="D21" s="243"/>
      <c r="E21" s="241"/>
      <c r="F21" s="241"/>
      <c r="G21" s="244"/>
      <c r="H21" s="77">
        <f t="shared" si="0"/>
        <v>0</v>
      </c>
      <c r="I21" s="87">
        <v>12</v>
      </c>
      <c r="J21" s="148"/>
      <c r="K21" s="94"/>
      <c r="L21" s="94"/>
      <c r="M21" s="53"/>
      <c r="N21" s="55"/>
      <c r="O21" s="113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15" customHeight="1">
      <c r="A22" s="76">
        <f t="shared" si="1"/>
        <v>0</v>
      </c>
      <c r="B22" s="86">
        <v>13</v>
      </c>
      <c r="C22" s="239"/>
      <c r="D22" s="243"/>
      <c r="E22" s="241"/>
      <c r="F22" s="241"/>
      <c r="G22" s="244"/>
      <c r="H22" s="77">
        <f t="shared" si="0"/>
        <v>0</v>
      </c>
      <c r="I22" s="87">
        <v>13</v>
      </c>
      <c r="J22" s="148"/>
      <c r="K22" s="94"/>
      <c r="L22" s="94"/>
      <c r="M22" s="53"/>
      <c r="N22" s="55"/>
      <c r="O22" s="113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15" customHeight="1">
      <c r="A23" s="76">
        <f t="shared" si="1"/>
        <v>0</v>
      </c>
      <c r="B23" s="86">
        <v>14</v>
      </c>
      <c r="C23" s="239"/>
      <c r="D23" s="243"/>
      <c r="E23" s="241"/>
      <c r="F23" s="241"/>
      <c r="G23" s="244"/>
      <c r="H23" s="77">
        <f t="shared" si="0"/>
        <v>0</v>
      </c>
      <c r="I23" s="87">
        <v>14</v>
      </c>
      <c r="J23" s="148"/>
      <c r="K23" s="94"/>
      <c r="L23" s="94"/>
      <c r="M23" s="53"/>
      <c r="N23" s="55"/>
      <c r="O23" s="113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1:30" ht="15" customHeight="1">
      <c r="A24" s="76">
        <f t="shared" si="1"/>
        <v>0</v>
      </c>
      <c r="B24" s="86">
        <v>15</v>
      </c>
      <c r="C24" s="239"/>
      <c r="D24" s="243"/>
      <c r="E24" s="241"/>
      <c r="F24" s="241"/>
      <c r="G24" s="245"/>
      <c r="H24" s="77">
        <f t="shared" si="0"/>
        <v>0</v>
      </c>
      <c r="I24" s="87">
        <v>15</v>
      </c>
      <c r="J24" s="148"/>
      <c r="K24" s="94"/>
      <c r="L24" s="94"/>
      <c r="M24" s="56"/>
      <c r="N24" s="57"/>
      <c r="O24" s="114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1:29" ht="17.25" customHeight="1">
      <c r="A25" s="76">
        <f t="shared" si="1"/>
        <v>0</v>
      </c>
      <c r="B25" s="86">
        <v>16</v>
      </c>
      <c r="C25" s="239"/>
      <c r="D25" s="243"/>
      <c r="E25" s="241"/>
      <c r="F25" s="241"/>
      <c r="G25" s="244"/>
      <c r="H25" s="77">
        <f t="shared" si="0"/>
        <v>0</v>
      </c>
      <c r="I25" s="87">
        <v>16</v>
      </c>
      <c r="J25" s="148"/>
      <c r="K25" s="94"/>
      <c r="L25" s="94"/>
      <c r="M25" s="56"/>
      <c r="N25" s="57"/>
      <c r="O25" s="114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ht="15" customHeight="1">
      <c r="A26" s="76">
        <f t="shared" si="1"/>
        <v>0</v>
      </c>
      <c r="B26" s="86">
        <v>17</v>
      </c>
      <c r="C26" s="239"/>
      <c r="D26" s="243"/>
      <c r="E26" s="241"/>
      <c r="F26" s="241"/>
      <c r="G26" s="244"/>
      <c r="H26" s="77">
        <f t="shared" si="0"/>
        <v>0</v>
      </c>
      <c r="I26" s="87">
        <v>17</v>
      </c>
      <c r="J26" s="148"/>
      <c r="K26" s="94"/>
      <c r="L26" s="94"/>
      <c r="M26" s="56"/>
      <c r="N26" s="57"/>
      <c r="O26" s="114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ht="15" customHeight="1">
      <c r="A27" s="76">
        <f t="shared" si="1"/>
        <v>0</v>
      </c>
      <c r="B27" s="86">
        <v>18</v>
      </c>
      <c r="C27" s="239"/>
      <c r="D27" s="243"/>
      <c r="E27" s="241"/>
      <c r="F27" s="241"/>
      <c r="G27" s="244"/>
      <c r="H27" s="77">
        <f t="shared" si="0"/>
        <v>0</v>
      </c>
      <c r="I27" s="87">
        <v>18</v>
      </c>
      <c r="J27" s="148"/>
      <c r="K27" s="94"/>
      <c r="L27" s="94"/>
      <c r="M27" s="56"/>
      <c r="N27" s="57"/>
      <c r="O27" s="114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ht="15" customHeight="1">
      <c r="A28" s="76">
        <f t="shared" si="1"/>
        <v>0</v>
      </c>
      <c r="B28" s="86">
        <v>19</v>
      </c>
      <c r="C28" s="239"/>
      <c r="D28" s="243"/>
      <c r="E28" s="241"/>
      <c r="F28" s="241"/>
      <c r="G28" s="244"/>
      <c r="H28" s="77">
        <f t="shared" si="0"/>
        <v>0</v>
      </c>
      <c r="I28" s="87">
        <v>19</v>
      </c>
      <c r="J28" s="148"/>
      <c r="K28" s="94"/>
      <c r="L28" s="94"/>
      <c r="M28" s="56"/>
      <c r="N28" s="57"/>
      <c r="O28" s="114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ht="15" customHeight="1">
      <c r="A29" s="76">
        <f t="shared" si="1"/>
        <v>0</v>
      </c>
      <c r="B29" s="86">
        <v>20</v>
      </c>
      <c r="C29" s="239"/>
      <c r="D29" s="243"/>
      <c r="E29" s="241"/>
      <c r="F29" s="241"/>
      <c r="G29" s="244"/>
      <c r="H29" s="77">
        <f t="shared" si="0"/>
        <v>0</v>
      </c>
      <c r="I29" s="87">
        <v>20</v>
      </c>
      <c r="J29" s="148"/>
      <c r="K29" s="94"/>
      <c r="L29" s="94"/>
      <c r="M29" s="56"/>
      <c r="N29" s="57"/>
      <c r="O29" s="114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ht="15.75" customHeight="1">
      <c r="A30" s="76">
        <f t="shared" si="1"/>
        <v>0</v>
      </c>
      <c r="B30" s="86">
        <v>21</v>
      </c>
      <c r="C30" s="239"/>
      <c r="D30" s="243"/>
      <c r="E30" s="241"/>
      <c r="F30" s="241"/>
      <c r="G30" s="244"/>
      <c r="H30" s="77">
        <f t="shared" si="0"/>
        <v>0</v>
      </c>
      <c r="I30" s="87">
        <v>21</v>
      </c>
      <c r="J30" s="148"/>
      <c r="K30" s="94"/>
      <c r="L30" s="94"/>
      <c r="M30" s="56"/>
      <c r="N30" s="57"/>
      <c r="O30" s="114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ht="15" customHeight="1">
      <c r="A31" s="76">
        <f t="shared" si="1"/>
        <v>0</v>
      </c>
      <c r="B31" s="86">
        <v>22</v>
      </c>
      <c r="C31" s="239"/>
      <c r="D31" s="243"/>
      <c r="E31" s="241"/>
      <c r="F31" s="241"/>
      <c r="G31" s="244"/>
      <c r="H31" s="77">
        <f t="shared" si="0"/>
        <v>0</v>
      </c>
      <c r="I31" s="87">
        <v>22</v>
      </c>
      <c r="J31" s="148"/>
      <c r="K31" s="94"/>
      <c r="L31" s="94"/>
      <c r="M31" s="56"/>
      <c r="N31" s="57"/>
      <c r="O31" s="114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ht="15.75" customHeight="1">
      <c r="A32" s="76">
        <f t="shared" si="1"/>
        <v>0</v>
      </c>
      <c r="B32" s="86">
        <v>23</v>
      </c>
      <c r="C32" s="239"/>
      <c r="D32" s="243"/>
      <c r="E32" s="241"/>
      <c r="F32" s="241"/>
      <c r="G32" s="244"/>
      <c r="H32" s="77">
        <f t="shared" si="0"/>
        <v>0</v>
      </c>
      <c r="I32" s="87">
        <v>23</v>
      </c>
      <c r="J32" s="148"/>
      <c r="K32" s="94"/>
      <c r="L32" s="94"/>
      <c r="M32" s="56"/>
      <c r="N32" s="57"/>
      <c r="O32" s="114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ht="14.25">
      <c r="A33" s="76">
        <f t="shared" si="1"/>
        <v>0</v>
      </c>
      <c r="B33" s="86">
        <v>24</v>
      </c>
      <c r="C33" s="239"/>
      <c r="D33" s="243"/>
      <c r="E33" s="241"/>
      <c r="F33" s="241"/>
      <c r="G33" s="244"/>
      <c r="H33" s="77">
        <f t="shared" si="0"/>
        <v>0</v>
      </c>
      <c r="I33" s="87">
        <v>24</v>
      </c>
      <c r="J33" s="148"/>
      <c r="K33" s="94"/>
      <c r="L33" s="94"/>
      <c r="M33" s="56"/>
      <c r="N33" s="57"/>
      <c r="O33" s="114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ht="14.25">
      <c r="A34" s="76">
        <f t="shared" si="1"/>
        <v>0</v>
      </c>
      <c r="B34" s="86">
        <v>25</v>
      </c>
      <c r="C34" s="88"/>
      <c r="D34" s="246"/>
      <c r="E34" s="247"/>
      <c r="F34" s="241"/>
      <c r="G34" s="244"/>
      <c r="H34" s="77">
        <f t="shared" si="0"/>
        <v>0</v>
      </c>
      <c r="I34" s="87">
        <v>25</v>
      </c>
      <c r="J34" s="148"/>
      <c r="K34" s="94"/>
      <c r="L34" s="94"/>
      <c r="M34" s="56"/>
      <c r="N34" s="57"/>
      <c r="O34" s="114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ht="14.25">
      <c r="A35" s="76">
        <f t="shared" si="1"/>
        <v>0</v>
      </c>
      <c r="B35" s="86">
        <v>26</v>
      </c>
      <c r="C35" s="88"/>
      <c r="D35" s="246"/>
      <c r="E35" s="247"/>
      <c r="F35" s="247"/>
      <c r="G35" s="244"/>
      <c r="H35" s="77">
        <f t="shared" si="0"/>
        <v>0</v>
      </c>
      <c r="I35" s="87">
        <v>26</v>
      </c>
      <c r="J35" s="148"/>
      <c r="K35" s="94"/>
      <c r="L35" s="94"/>
      <c r="M35" s="56"/>
      <c r="N35" s="57"/>
      <c r="O35" s="114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ht="14.25">
      <c r="A36" s="76">
        <f t="shared" si="1"/>
        <v>0</v>
      </c>
      <c r="B36" s="86">
        <v>27</v>
      </c>
      <c r="C36" s="88"/>
      <c r="D36" s="246"/>
      <c r="E36" s="247"/>
      <c r="F36" s="247"/>
      <c r="G36" s="244"/>
      <c r="H36" s="77">
        <f t="shared" si="0"/>
        <v>0</v>
      </c>
      <c r="I36" s="87">
        <v>27</v>
      </c>
      <c r="J36" s="148"/>
      <c r="K36" s="94"/>
      <c r="L36" s="94"/>
      <c r="M36" s="56"/>
      <c r="N36" s="57"/>
      <c r="O36" s="114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ht="14.25">
      <c r="A37" s="76">
        <f t="shared" si="1"/>
        <v>0</v>
      </c>
      <c r="B37" s="86">
        <v>28</v>
      </c>
      <c r="C37" s="88"/>
      <c r="D37" s="246"/>
      <c r="E37" s="247"/>
      <c r="F37" s="247"/>
      <c r="G37" s="244"/>
      <c r="H37" s="77">
        <f t="shared" si="0"/>
        <v>0</v>
      </c>
      <c r="I37" s="87">
        <v>28</v>
      </c>
      <c r="J37" s="148"/>
      <c r="K37" s="94"/>
      <c r="L37" s="94"/>
      <c r="M37" s="56"/>
      <c r="N37" s="57"/>
      <c r="O37" s="114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ht="14.25">
      <c r="A38" s="76">
        <f t="shared" si="1"/>
        <v>0</v>
      </c>
      <c r="B38" s="86">
        <v>29</v>
      </c>
      <c r="C38" s="88"/>
      <c r="D38" s="246"/>
      <c r="E38" s="247"/>
      <c r="F38" s="247"/>
      <c r="G38" s="244"/>
      <c r="H38" s="77">
        <f t="shared" si="0"/>
        <v>0</v>
      </c>
      <c r="I38" s="87">
        <v>29</v>
      </c>
      <c r="J38" s="148"/>
      <c r="K38" s="94"/>
      <c r="L38" s="94"/>
      <c r="M38" s="56"/>
      <c r="N38" s="57"/>
      <c r="O38" s="114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ht="14.25">
      <c r="A39" s="76">
        <f t="shared" si="1"/>
        <v>0</v>
      </c>
      <c r="B39" s="86">
        <v>30</v>
      </c>
      <c r="C39" s="88"/>
      <c r="D39" s="246"/>
      <c r="E39" s="247"/>
      <c r="F39" s="247"/>
      <c r="G39" s="244"/>
      <c r="H39" s="77">
        <f t="shared" si="0"/>
        <v>0</v>
      </c>
      <c r="I39" s="87">
        <v>30</v>
      </c>
      <c r="J39" s="148"/>
      <c r="K39" s="94"/>
      <c r="L39" s="94"/>
      <c r="M39" s="56"/>
      <c r="N39" s="57"/>
      <c r="O39" s="114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ht="14.25">
      <c r="A40" s="76">
        <f t="shared" si="1"/>
        <v>0</v>
      </c>
      <c r="B40" s="86">
        <v>31</v>
      </c>
      <c r="C40" s="237"/>
      <c r="D40" s="246"/>
      <c r="E40" s="247"/>
      <c r="F40" s="247"/>
      <c r="G40" s="244"/>
      <c r="H40" s="77">
        <f t="shared" si="0"/>
        <v>0</v>
      </c>
      <c r="I40" s="87">
        <v>31</v>
      </c>
      <c r="J40" s="148"/>
      <c r="K40" s="94"/>
      <c r="L40" s="94"/>
      <c r="M40" s="56"/>
      <c r="N40" s="57"/>
      <c r="O40" s="114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ht="14.25">
      <c r="A41" s="76">
        <f t="shared" si="1"/>
        <v>0</v>
      </c>
      <c r="B41" s="86">
        <v>32</v>
      </c>
      <c r="C41" s="88"/>
      <c r="D41" s="246"/>
      <c r="E41" s="247"/>
      <c r="F41" s="247"/>
      <c r="G41" s="244"/>
      <c r="H41" s="77">
        <f t="shared" si="0"/>
        <v>0</v>
      </c>
      <c r="I41" s="87">
        <v>32</v>
      </c>
      <c r="J41" s="148"/>
      <c r="K41" s="94"/>
      <c r="L41" s="94"/>
      <c r="M41" s="56"/>
      <c r="N41" s="57"/>
      <c r="O41" s="114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ht="14.25">
      <c r="A42" s="76">
        <f t="shared" si="1"/>
        <v>0</v>
      </c>
      <c r="B42" s="86">
        <v>33</v>
      </c>
      <c r="C42" s="88"/>
      <c r="D42" s="246"/>
      <c r="E42" s="247"/>
      <c r="F42" s="247"/>
      <c r="G42" s="244"/>
      <c r="H42" s="77">
        <f t="shared" si="0"/>
        <v>0</v>
      </c>
      <c r="I42" s="87">
        <v>33</v>
      </c>
      <c r="J42" s="148"/>
      <c r="K42" s="94"/>
      <c r="L42" s="94"/>
      <c r="M42" s="56"/>
      <c r="N42" s="57"/>
      <c r="O42" s="114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ht="14.25">
      <c r="A43" s="76">
        <f t="shared" si="1"/>
        <v>0</v>
      </c>
      <c r="B43" s="86">
        <v>34</v>
      </c>
      <c r="C43" s="88"/>
      <c r="D43" s="246"/>
      <c r="E43" s="247"/>
      <c r="F43" s="247"/>
      <c r="G43" s="244"/>
      <c r="H43" s="77">
        <f aca="true" t="shared" si="2" ref="H43:H56">IF(J43&gt;"",1,0)</f>
        <v>0</v>
      </c>
      <c r="I43" s="87">
        <v>34</v>
      </c>
      <c r="J43" s="148"/>
      <c r="K43" s="94"/>
      <c r="L43" s="94"/>
      <c r="M43" s="56"/>
      <c r="N43" s="57"/>
      <c r="O43" s="114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ht="14.25">
      <c r="A44" s="76">
        <f t="shared" si="1"/>
        <v>0</v>
      </c>
      <c r="B44" s="86">
        <v>35</v>
      </c>
      <c r="C44" s="88"/>
      <c r="D44" s="246"/>
      <c r="E44" s="247"/>
      <c r="F44" s="247"/>
      <c r="G44" s="244"/>
      <c r="H44" s="77">
        <f t="shared" si="2"/>
        <v>0</v>
      </c>
      <c r="I44" s="87">
        <v>35</v>
      </c>
      <c r="J44" s="148"/>
      <c r="K44" s="94"/>
      <c r="L44" s="94"/>
      <c r="M44" s="56"/>
      <c r="N44" s="57"/>
      <c r="O44" s="114"/>
      <c r="U44" s="51"/>
      <c r="V44" s="51"/>
      <c r="W44" s="51"/>
      <c r="X44" s="51"/>
      <c r="Y44" s="51"/>
      <c r="Z44" s="51"/>
      <c r="AA44" s="51"/>
      <c r="AB44" s="51"/>
      <c r="AC44" s="51"/>
    </row>
    <row r="45" spans="1:30" ht="14.25">
      <c r="A45" s="76">
        <f t="shared" si="1"/>
        <v>0</v>
      </c>
      <c r="B45" s="86">
        <v>36</v>
      </c>
      <c r="C45" s="88"/>
      <c r="D45" s="246"/>
      <c r="E45" s="247"/>
      <c r="F45" s="247"/>
      <c r="G45" s="244"/>
      <c r="H45" s="77">
        <f t="shared" si="2"/>
        <v>0</v>
      </c>
      <c r="I45" s="87">
        <v>36</v>
      </c>
      <c r="J45" s="148"/>
      <c r="K45" s="94"/>
      <c r="L45" s="94"/>
      <c r="M45" s="56"/>
      <c r="N45" s="57"/>
      <c r="O45" s="114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ht="14.25">
      <c r="A46" s="76">
        <f t="shared" si="1"/>
        <v>0</v>
      </c>
      <c r="B46" s="86">
        <v>37</v>
      </c>
      <c r="C46" s="88"/>
      <c r="D46" s="246"/>
      <c r="E46" s="247"/>
      <c r="F46" s="247"/>
      <c r="G46" s="244"/>
      <c r="H46" s="77">
        <f t="shared" si="2"/>
        <v>0</v>
      </c>
      <c r="I46" s="87">
        <v>37</v>
      </c>
      <c r="J46" s="148"/>
      <c r="K46" s="94"/>
      <c r="L46" s="94"/>
      <c r="M46" s="56"/>
      <c r="N46" s="57"/>
      <c r="O46" s="11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4.25">
      <c r="A47" s="76">
        <f t="shared" si="1"/>
        <v>0</v>
      </c>
      <c r="B47" s="86">
        <v>38</v>
      </c>
      <c r="C47" s="88"/>
      <c r="D47" s="246"/>
      <c r="E47" s="247"/>
      <c r="F47" s="247"/>
      <c r="G47" s="244"/>
      <c r="H47" s="77">
        <f t="shared" si="2"/>
        <v>0</v>
      </c>
      <c r="I47" s="87">
        <v>38</v>
      </c>
      <c r="J47" s="148"/>
      <c r="K47" s="94"/>
      <c r="L47" s="94"/>
      <c r="M47" s="56"/>
      <c r="N47" s="57"/>
      <c r="O47" s="114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ht="14.25">
      <c r="A48" s="76">
        <f t="shared" si="1"/>
        <v>0</v>
      </c>
      <c r="B48" s="86">
        <v>39</v>
      </c>
      <c r="C48" s="238"/>
      <c r="D48" s="248"/>
      <c r="E48" s="247"/>
      <c r="F48" s="247"/>
      <c r="G48" s="242"/>
      <c r="H48" s="77">
        <f t="shared" si="2"/>
        <v>0</v>
      </c>
      <c r="I48" s="87">
        <v>39</v>
      </c>
      <c r="J48" s="148"/>
      <c r="K48" s="94"/>
      <c r="L48" s="94"/>
      <c r="M48" s="56"/>
      <c r="N48" s="57"/>
      <c r="O48" s="114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1:30" ht="14.25">
      <c r="A49" s="76">
        <f t="shared" si="1"/>
        <v>0</v>
      </c>
      <c r="B49" s="86">
        <v>40</v>
      </c>
      <c r="C49" s="89"/>
      <c r="D49" s="248"/>
      <c r="E49" s="247"/>
      <c r="F49" s="247"/>
      <c r="G49" s="244"/>
      <c r="H49" s="77">
        <f t="shared" si="2"/>
        <v>0</v>
      </c>
      <c r="I49" s="87">
        <v>40</v>
      </c>
      <c r="J49" s="148"/>
      <c r="K49" s="94"/>
      <c r="L49" s="94"/>
      <c r="M49" s="56"/>
      <c r="N49" s="57"/>
      <c r="O49" s="114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1:30" ht="14.25">
      <c r="A50" s="76">
        <f t="shared" si="1"/>
        <v>0</v>
      </c>
      <c r="B50" s="86">
        <v>41</v>
      </c>
      <c r="C50" s="89"/>
      <c r="D50" s="248"/>
      <c r="E50" s="247"/>
      <c r="F50" s="247"/>
      <c r="G50" s="244"/>
      <c r="H50" s="77">
        <f t="shared" si="2"/>
        <v>0</v>
      </c>
      <c r="I50" s="87">
        <v>41</v>
      </c>
      <c r="J50" s="148"/>
      <c r="K50" s="94"/>
      <c r="L50" s="94"/>
      <c r="M50" s="56"/>
      <c r="N50" s="57"/>
      <c r="O50" s="114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0" ht="14.25">
      <c r="A51" s="76">
        <f t="shared" si="1"/>
        <v>0</v>
      </c>
      <c r="B51" s="86">
        <v>42</v>
      </c>
      <c r="C51" s="89"/>
      <c r="D51" s="248"/>
      <c r="E51" s="247"/>
      <c r="F51" s="247"/>
      <c r="G51" s="244"/>
      <c r="H51" s="77">
        <f t="shared" si="2"/>
        <v>0</v>
      </c>
      <c r="I51" s="87">
        <v>42</v>
      </c>
      <c r="J51" s="148"/>
      <c r="K51" s="94"/>
      <c r="L51" s="94"/>
      <c r="M51" s="56"/>
      <c r="N51" s="57"/>
      <c r="O51" s="114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1:30" ht="14.25">
      <c r="A52" s="76">
        <f t="shared" si="1"/>
        <v>0</v>
      </c>
      <c r="B52" s="86">
        <v>43</v>
      </c>
      <c r="C52" s="89"/>
      <c r="D52" s="248"/>
      <c r="E52" s="247"/>
      <c r="F52" s="247"/>
      <c r="G52" s="244"/>
      <c r="H52" s="77">
        <f t="shared" si="2"/>
        <v>0</v>
      </c>
      <c r="I52" s="87">
        <v>43</v>
      </c>
      <c r="J52" s="148"/>
      <c r="K52" s="94"/>
      <c r="L52" s="94"/>
      <c r="M52" s="56"/>
      <c r="N52" s="57"/>
      <c r="O52" s="114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ht="15" thickBot="1">
      <c r="A53" s="76">
        <f t="shared" si="1"/>
        <v>0</v>
      </c>
      <c r="B53" s="86">
        <v>44</v>
      </c>
      <c r="C53" s="89"/>
      <c r="D53" s="248"/>
      <c r="E53" s="247"/>
      <c r="F53" s="247"/>
      <c r="G53" s="244"/>
      <c r="H53" s="77">
        <f t="shared" si="2"/>
        <v>0</v>
      </c>
      <c r="I53" s="90">
        <v>44</v>
      </c>
      <c r="J53" s="60"/>
      <c r="K53" s="95"/>
      <c r="L53" s="95"/>
      <c r="M53" s="61"/>
      <c r="N53" s="62"/>
      <c r="O53" s="115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1:30" ht="14.25">
      <c r="A54" s="76">
        <f t="shared" si="1"/>
        <v>0</v>
      </c>
      <c r="B54" s="86">
        <v>45</v>
      </c>
      <c r="C54" s="89"/>
      <c r="D54" s="248"/>
      <c r="E54" s="247"/>
      <c r="F54" s="247"/>
      <c r="G54" s="244"/>
      <c r="H54" s="77">
        <f t="shared" si="2"/>
        <v>0</v>
      </c>
      <c r="I54" s="77"/>
      <c r="J54" s="91"/>
      <c r="K54" s="91"/>
      <c r="L54" s="91"/>
      <c r="M54" s="91"/>
      <c r="N54" s="91"/>
      <c r="O54" s="91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1:30" ht="14.25">
      <c r="A55" s="76">
        <f t="shared" si="1"/>
        <v>0</v>
      </c>
      <c r="B55" s="86">
        <v>46</v>
      </c>
      <c r="C55" s="89"/>
      <c r="D55" s="248"/>
      <c r="E55" s="247"/>
      <c r="F55" s="247"/>
      <c r="G55" s="244"/>
      <c r="H55" s="77">
        <f t="shared" si="2"/>
        <v>0</v>
      </c>
      <c r="I55" s="77"/>
      <c r="J55" s="91"/>
      <c r="K55" s="91"/>
      <c r="L55" s="91"/>
      <c r="M55" s="91"/>
      <c r="N55" s="91"/>
      <c r="O55" s="91"/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1:30" ht="14.25">
      <c r="A56" s="76">
        <f t="shared" si="1"/>
        <v>0</v>
      </c>
      <c r="B56" s="86">
        <v>47</v>
      </c>
      <c r="C56" s="89"/>
      <c r="D56" s="248"/>
      <c r="E56" s="247"/>
      <c r="F56" s="247"/>
      <c r="G56" s="244"/>
      <c r="H56" s="77">
        <f t="shared" si="2"/>
        <v>0</v>
      </c>
      <c r="I56" s="77"/>
      <c r="J56" s="91"/>
      <c r="K56" s="91"/>
      <c r="L56" s="91"/>
      <c r="M56" s="91"/>
      <c r="N56" s="91"/>
      <c r="O56" s="9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0" ht="14.25">
      <c r="A57" s="76">
        <f t="shared" si="1"/>
        <v>0</v>
      </c>
      <c r="B57" s="86">
        <v>48</v>
      </c>
      <c r="C57" s="89"/>
      <c r="D57" s="248"/>
      <c r="E57" s="247"/>
      <c r="F57" s="247"/>
      <c r="G57" s="244"/>
      <c r="H57" s="51"/>
      <c r="I57" s="51"/>
      <c r="M57" s="91"/>
      <c r="N57" s="91"/>
      <c r="O57" s="9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1:30" ht="14.25">
      <c r="A58" s="76">
        <f t="shared" si="1"/>
        <v>0</v>
      </c>
      <c r="B58" s="86">
        <v>49</v>
      </c>
      <c r="C58" s="237"/>
      <c r="D58" s="246"/>
      <c r="E58" s="247"/>
      <c r="F58" s="247"/>
      <c r="G58" s="244"/>
      <c r="H58" s="51"/>
      <c r="I58" s="51"/>
      <c r="M58" s="91"/>
      <c r="N58" s="91"/>
      <c r="O58" s="9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1:30" ht="14.25">
      <c r="A59" s="76">
        <f t="shared" si="1"/>
        <v>0</v>
      </c>
      <c r="B59" s="86">
        <v>50</v>
      </c>
      <c r="C59" s="88"/>
      <c r="D59" s="246"/>
      <c r="E59" s="247"/>
      <c r="F59" s="247"/>
      <c r="G59" s="244"/>
      <c r="H59" s="51"/>
      <c r="I59" s="51"/>
      <c r="M59" s="91"/>
      <c r="N59" s="91"/>
      <c r="O59" s="9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1:30" ht="17.25" customHeight="1">
      <c r="A60" s="76">
        <f t="shared" si="1"/>
        <v>0</v>
      </c>
      <c r="B60" s="86">
        <v>51</v>
      </c>
      <c r="C60" s="88"/>
      <c r="D60" s="246"/>
      <c r="E60" s="247"/>
      <c r="F60" s="247"/>
      <c r="G60" s="244"/>
      <c r="H60" s="51"/>
      <c r="I60" s="51"/>
      <c r="M60" s="91"/>
      <c r="N60" s="91"/>
      <c r="O60" s="9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1:30" ht="15" customHeight="1">
      <c r="A61" s="76">
        <f t="shared" si="1"/>
        <v>0</v>
      </c>
      <c r="B61" s="86">
        <v>52</v>
      </c>
      <c r="C61" s="88"/>
      <c r="D61" s="246"/>
      <c r="E61" s="247"/>
      <c r="F61" s="247"/>
      <c r="G61" s="244"/>
      <c r="H61" s="51"/>
      <c r="I61" s="51"/>
      <c r="M61" s="91"/>
      <c r="N61" s="91"/>
      <c r="O61" s="9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1:30" ht="15" customHeight="1">
      <c r="A62" s="76">
        <f t="shared" si="1"/>
        <v>0</v>
      </c>
      <c r="B62" s="86">
        <v>53</v>
      </c>
      <c r="C62" s="88"/>
      <c r="D62" s="246"/>
      <c r="E62" s="247"/>
      <c r="F62" s="247"/>
      <c r="G62" s="244"/>
      <c r="H62" s="51"/>
      <c r="I62" s="51"/>
      <c r="M62" s="91"/>
      <c r="N62" s="91"/>
      <c r="O62" s="9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0" ht="15" customHeight="1">
      <c r="A63" s="76">
        <f t="shared" si="1"/>
        <v>0</v>
      </c>
      <c r="B63" s="86">
        <v>54</v>
      </c>
      <c r="C63" s="88"/>
      <c r="D63" s="246"/>
      <c r="E63" s="247"/>
      <c r="F63" s="247"/>
      <c r="G63" s="244"/>
      <c r="H63" s="51"/>
      <c r="I63" s="51"/>
      <c r="M63" s="91"/>
      <c r="N63" s="91"/>
      <c r="O63" s="9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:30" ht="15" customHeight="1">
      <c r="A64" s="76">
        <f t="shared" si="1"/>
        <v>0</v>
      </c>
      <c r="B64" s="86">
        <v>55</v>
      </c>
      <c r="C64" s="88"/>
      <c r="D64" s="246"/>
      <c r="E64" s="247"/>
      <c r="F64" s="247"/>
      <c r="G64" s="244"/>
      <c r="H64" s="51"/>
      <c r="I64" s="51"/>
      <c r="M64" s="91"/>
      <c r="N64" s="91"/>
      <c r="O64" s="9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1:30" ht="15" customHeight="1">
      <c r="A65" s="76">
        <f t="shared" si="1"/>
        <v>0</v>
      </c>
      <c r="B65" s="86">
        <v>56</v>
      </c>
      <c r="C65" s="88"/>
      <c r="D65" s="246"/>
      <c r="E65" s="247"/>
      <c r="F65" s="247"/>
      <c r="G65" s="244"/>
      <c r="H65" s="51"/>
      <c r="I65" s="51"/>
      <c r="M65" s="91"/>
      <c r="N65" s="91"/>
      <c r="O65" s="9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1:30" ht="15" customHeight="1">
      <c r="A66" s="76">
        <f t="shared" si="1"/>
        <v>0</v>
      </c>
      <c r="B66" s="86">
        <v>57</v>
      </c>
      <c r="C66" s="88"/>
      <c r="D66" s="246"/>
      <c r="E66" s="247"/>
      <c r="F66" s="247"/>
      <c r="G66" s="244"/>
      <c r="H66" s="51"/>
      <c r="I66" s="51"/>
      <c r="M66" s="91"/>
      <c r="N66" s="91"/>
      <c r="O66" s="9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1:30" ht="15" customHeight="1">
      <c r="A67" s="76">
        <f t="shared" si="1"/>
        <v>0</v>
      </c>
      <c r="B67" s="86">
        <v>58</v>
      </c>
      <c r="C67" s="88"/>
      <c r="D67" s="246"/>
      <c r="E67" s="247"/>
      <c r="F67" s="247"/>
      <c r="G67" s="244"/>
      <c r="H67" s="51"/>
      <c r="I67" s="51"/>
      <c r="M67" s="91"/>
      <c r="N67" s="91"/>
      <c r="O67" s="9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1:30" ht="15" customHeight="1">
      <c r="A68" s="76">
        <f t="shared" si="1"/>
        <v>0</v>
      </c>
      <c r="B68" s="86">
        <v>59</v>
      </c>
      <c r="C68" s="237"/>
      <c r="D68" s="246"/>
      <c r="E68" s="247"/>
      <c r="F68" s="247"/>
      <c r="G68" s="244"/>
      <c r="H68" s="51"/>
      <c r="I68" s="51"/>
      <c r="M68" s="91"/>
      <c r="N68" s="91"/>
      <c r="O68" s="9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1:30" ht="15" customHeight="1">
      <c r="A69" s="76">
        <f t="shared" si="1"/>
        <v>0</v>
      </c>
      <c r="B69" s="86">
        <v>60</v>
      </c>
      <c r="C69" s="88"/>
      <c r="D69" s="246"/>
      <c r="E69" s="247"/>
      <c r="F69" s="247"/>
      <c r="G69" s="244"/>
      <c r="H69" s="51"/>
      <c r="I69" s="51"/>
      <c r="M69" s="91"/>
      <c r="N69" s="91"/>
      <c r="O69" s="9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1:30" ht="15" customHeight="1">
      <c r="A70" s="76">
        <f t="shared" si="1"/>
        <v>0</v>
      </c>
      <c r="B70" s="86">
        <v>61</v>
      </c>
      <c r="C70" s="88"/>
      <c r="D70" s="246"/>
      <c r="E70" s="247"/>
      <c r="F70" s="247"/>
      <c r="G70" s="244"/>
      <c r="H70" s="51"/>
      <c r="I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0" ht="15" customHeight="1" thickBot="1">
      <c r="A71" s="76">
        <f t="shared" si="1"/>
        <v>0</v>
      </c>
      <c r="B71" s="96">
        <v>62</v>
      </c>
      <c r="C71" s="92"/>
      <c r="D71" s="249"/>
      <c r="E71" s="250"/>
      <c r="F71" s="250"/>
      <c r="G71" s="251"/>
      <c r="H71" s="51"/>
      <c r="I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1:30" ht="15" customHeight="1">
      <c r="A72" s="51"/>
      <c r="H72" s="51"/>
      <c r="I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1:30" ht="15" customHeight="1">
      <c r="A73" s="51"/>
      <c r="H73" s="51"/>
      <c r="I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ht="15" customHeight="1">
      <c r="A74" s="51"/>
      <c r="H74" s="51"/>
      <c r="I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0" ht="15" customHeight="1">
      <c r="A75" s="51"/>
      <c r="H75" s="51"/>
      <c r="I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ht="14.25">
      <c r="A76" s="51"/>
      <c r="H76" s="51"/>
      <c r="I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9" ht="14.25">
      <c r="A77" s="51"/>
      <c r="H77" s="51"/>
      <c r="I77" s="51"/>
    </row>
    <row r="78" spans="1:9" ht="14.25">
      <c r="A78" s="51"/>
      <c r="H78" s="51"/>
      <c r="I78" s="51"/>
    </row>
    <row r="79" spans="1:9" ht="14.25">
      <c r="A79" s="51"/>
      <c r="H79" s="51"/>
      <c r="I79" s="51"/>
    </row>
    <row r="80" spans="1:9" ht="14.25">
      <c r="A80" s="51"/>
      <c r="H80" s="51"/>
      <c r="I80" s="51"/>
    </row>
    <row r="81" spans="1:9" ht="14.25">
      <c r="A81" s="51"/>
      <c r="H81" s="51"/>
      <c r="I81" s="51"/>
    </row>
    <row r="82" spans="1:9" ht="14.25">
      <c r="A82" s="51"/>
      <c r="H82" s="51"/>
      <c r="I82" s="51"/>
    </row>
    <row r="83" spans="1:9" ht="14.25">
      <c r="A83" s="51"/>
      <c r="H83" s="51"/>
      <c r="I83" s="51"/>
    </row>
    <row r="84" spans="1:9" ht="14.25">
      <c r="A84" s="51"/>
      <c r="H84" s="51"/>
      <c r="I84" s="51"/>
    </row>
    <row r="85" spans="1:9" ht="14.25">
      <c r="A85" s="51"/>
      <c r="H85" s="51"/>
      <c r="I85" s="51"/>
    </row>
    <row r="86" spans="1:9" ht="14.25">
      <c r="A86" s="51"/>
      <c r="H86" s="51"/>
      <c r="I86" s="51"/>
    </row>
    <row r="87" spans="1:9" ht="14.25">
      <c r="A87" s="51"/>
      <c r="H87" s="51"/>
      <c r="I87" s="51"/>
    </row>
    <row r="88" spans="1:9" ht="14.25">
      <c r="A88" s="51"/>
      <c r="H88" s="51"/>
      <c r="I88" s="51"/>
    </row>
    <row r="89" spans="1:9" ht="14.25">
      <c r="A89" s="51"/>
      <c r="H89" s="51"/>
      <c r="I89" s="51"/>
    </row>
    <row r="90" spans="1:9" ht="14.25">
      <c r="A90" s="51"/>
      <c r="H90" s="51"/>
      <c r="I90" s="51"/>
    </row>
    <row r="91" spans="1:9" ht="14.25">
      <c r="A91" s="51"/>
      <c r="H91" s="51"/>
      <c r="I91" s="51"/>
    </row>
    <row r="92" spans="1:9" ht="14.25">
      <c r="A92" s="51"/>
      <c r="H92" s="51"/>
      <c r="I92" s="51"/>
    </row>
    <row r="93" spans="1:9" ht="14.25">
      <c r="A93" s="51"/>
      <c r="H93" s="51"/>
      <c r="I93" s="51"/>
    </row>
    <row r="94" spans="1:9" ht="14.25">
      <c r="A94" s="51"/>
      <c r="H94" s="51"/>
      <c r="I94" s="51"/>
    </row>
    <row r="95" spans="1:9" ht="14.25">
      <c r="A95" s="51"/>
      <c r="H95" s="51"/>
      <c r="I95" s="51"/>
    </row>
    <row r="96" spans="1:9" ht="14.25">
      <c r="A96" s="51"/>
      <c r="H96" s="51"/>
      <c r="I96" s="51"/>
    </row>
    <row r="97" spans="1:9" ht="14.25">
      <c r="A97" s="51"/>
      <c r="H97" s="51"/>
      <c r="I97" s="51"/>
    </row>
    <row r="98" spans="1:9" ht="14.25">
      <c r="A98" s="51"/>
      <c r="H98" s="51"/>
      <c r="I98" s="51"/>
    </row>
    <row r="99" spans="1:9" ht="14.25">
      <c r="A99" s="51"/>
      <c r="H99" s="51"/>
      <c r="I99" s="51"/>
    </row>
    <row r="100" spans="1:9" ht="14.25">
      <c r="A100" s="51"/>
      <c r="H100" s="51"/>
      <c r="I100" s="51"/>
    </row>
    <row r="101" spans="1:9" ht="14.25">
      <c r="A101" s="51"/>
      <c r="H101" s="51"/>
      <c r="I101" s="51"/>
    </row>
    <row r="102" spans="1:9" ht="14.25">
      <c r="A102" s="51"/>
      <c r="H102" s="51"/>
      <c r="I102" s="51"/>
    </row>
    <row r="103" spans="1:9" ht="14.25">
      <c r="A103" s="51"/>
      <c r="H103" s="51"/>
      <c r="I103" s="51"/>
    </row>
    <row r="104" spans="1:9" ht="14.25">
      <c r="A104" s="51"/>
      <c r="H104" s="51"/>
      <c r="I104" s="51"/>
    </row>
    <row r="105" spans="1:9" ht="14.25">
      <c r="A105" s="51"/>
      <c r="H105" s="51"/>
      <c r="I105" s="51"/>
    </row>
    <row r="106" spans="1:9" ht="14.25">
      <c r="A106" s="51"/>
      <c r="H106" s="51"/>
      <c r="I106" s="51"/>
    </row>
    <row r="107" spans="1:9" ht="14.25">
      <c r="A107" s="51"/>
      <c r="H107" s="51"/>
      <c r="I107" s="51"/>
    </row>
    <row r="108" spans="1:9" ht="14.25">
      <c r="A108" s="51"/>
      <c r="H108" s="51"/>
      <c r="I108" s="51"/>
    </row>
    <row r="109" spans="1:9" ht="14.25">
      <c r="A109" s="51"/>
      <c r="H109" s="51"/>
      <c r="I109" s="51"/>
    </row>
    <row r="110" spans="1:9" ht="14.25">
      <c r="A110" s="51"/>
      <c r="H110" s="51"/>
      <c r="I110" s="51"/>
    </row>
    <row r="111" spans="1:9" ht="14.25">
      <c r="A111" s="51"/>
      <c r="H111" s="51"/>
      <c r="I111" s="51"/>
    </row>
    <row r="112" spans="1:9" ht="14.25">
      <c r="A112" s="51"/>
      <c r="H112" s="51"/>
      <c r="I112" s="51"/>
    </row>
    <row r="113" spans="1:9" ht="14.25">
      <c r="A113" s="51"/>
      <c r="H113" s="51"/>
      <c r="I113" s="51"/>
    </row>
    <row r="114" spans="1:9" ht="14.25">
      <c r="A114" s="51"/>
      <c r="H114" s="51"/>
      <c r="I114" s="51"/>
    </row>
    <row r="115" spans="1:9" ht="14.25">
      <c r="A115" s="51"/>
      <c r="H115" s="51"/>
      <c r="I115" s="51"/>
    </row>
    <row r="116" spans="1:9" ht="14.25">
      <c r="A116" s="51"/>
      <c r="H116" s="51"/>
      <c r="I116" s="51"/>
    </row>
    <row r="117" spans="1:9" ht="14.25">
      <c r="A117" s="51"/>
      <c r="H117" s="51"/>
      <c r="I117" s="51"/>
    </row>
    <row r="118" spans="1:9" ht="14.25">
      <c r="A118" s="51"/>
      <c r="H118" s="51"/>
      <c r="I118" s="51"/>
    </row>
    <row r="119" spans="1:9" ht="14.25">
      <c r="A119" s="51"/>
      <c r="H119" s="51"/>
      <c r="I119" s="51"/>
    </row>
    <row r="120" spans="1:9" ht="14.25">
      <c r="A120" s="51"/>
      <c r="H120" s="51"/>
      <c r="I120" s="51"/>
    </row>
    <row r="121" spans="1:9" ht="14.25">
      <c r="A121" s="51"/>
      <c r="H121" s="51"/>
      <c r="I121" s="51"/>
    </row>
    <row r="122" spans="1:9" ht="14.25">
      <c r="A122" s="51"/>
      <c r="H122" s="51"/>
      <c r="I122" s="51"/>
    </row>
    <row r="123" spans="1:9" ht="14.25">
      <c r="A123" s="51"/>
      <c r="H123" s="51"/>
      <c r="I123" s="51"/>
    </row>
    <row r="124" spans="1:9" ht="14.25">
      <c r="A124" s="51"/>
      <c r="H124" s="51"/>
      <c r="I124" s="51"/>
    </row>
    <row r="125" spans="1:9" ht="14.25">
      <c r="A125" s="51"/>
      <c r="H125" s="51"/>
      <c r="I125" s="51"/>
    </row>
    <row r="126" spans="1:9" ht="14.25">
      <c r="A126" s="51"/>
      <c r="H126" s="51"/>
      <c r="I126" s="51"/>
    </row>
    <row r="127" spans="1:9" ht="14.25">
      <c r="A127" s="51"/>
      <c r="H127" s="51"/>
      <c r="I127" s="51"/>
    </row>
    <row r="128" spans="1:9" ht="14.25">
      <c r="A128" s="51"/>
      <c r="H128" s="51"/>
      <c r="I128" s="51"/>
    </row>
    <row r="129" spans="1:9" ht="14.25">
      <c r="A129" s="51"/>
      <c r="H129" s="51"/>
      <c r="I129" s="51"/>
    </row>
    <row r="130" spans="1:9" ht="14.25">
      <c r="A130" s="51"/>
      <c r="H130" s="51"/>
      <c r="I130" s="51"/>
    </row>
    <row r="131" spans="1:9" ht="14.25">
      <c r="A131" s="51"/>
      <c r="H131" s="51"/>
      <c r="I131" s="51"/>
    </row>
    <row r="132" spans="1:9" ht="14.25">
      <c r="A132" s="51"/>
      <c r="H132" s="51"/>
      <c r="I132" s="51"/>
    </row>
    <row r="133" spans="1:9" ht="14.25">
      <c r="A133" s="51"/>
      <c r="H133" s="51"/>
      <c r="I133" s="51"/>
    </row>
    <row r="134" spans="1:9" ht="14.25">
      <c r="A134" s="51"/>
      <c r="H134" s="51"/>
      <c r="I134" s="51"/>
    </row>
    <row r="135" spans="1:9" ht="14.25">
      <c r="A135" s="51"/>
      <c r="H135" s="51"/>
      <c r="I135" s="51"/>
    </row>
    <row r="136" spans="1:9" ht="14.25">
      <c r="A136" s="51"/>
      <c r="H136" s="51"/>
      <c r="I136" s="51"/>
    </row>
    <row r="137" spans="1:9" ht="14.25">
      <c r="A137" s="51"/>
      <c r="H137" s="51"/>
      <c r="I137" s="51"/>
    </row>
    <row r="138" spans="1:9" ht="14.25">
      <c r="A138" s="51"/>
      <c r="H138" s="51"/>
      <c r="I138" s="51"/>
    </row>
    <row r="139" spans="1:9" ht="14.25">
      <c r="A139" s="51"/>
      <c r="H139" s="51"/>
      <c r="I139" s="51"/>
    </row>
    <row r="140" spans="1:9" ht="14.25">
      <c r="A140" s="51"/>
      <c r="H140" s="51"/>
      <c r="I140" s="51"/>
    </row>
    <row r="141" spans="1:9" ht="14.25">
      <c r="A141" s="51"/>
      <c r="H141" s="51"/>
      <c r="I141" s="51"/>
    </row>
    <row r="142" spans="1:9" ht="14.25">
      <c r="A142" s="51"/>
      <c r="H142" s="51"/>
      <c r="I142" s="51"/>
    </row>
    <row r="143" spans="1:9" ht="14.25">
      <c r="A143" s="51"/>
      <c r="H143" s="51"/>
      <c r="I143" s="51"/>
    </row>
    <row r="144" spans="1:9" ht="14.25">
      <c r="A144" s="51"/>
      <c r="H144" s="51"/>
      <c r="I144" s="51"/>
    </row>
    <row r="145" spans="1:9" ht="14.25">
      <c r="A145" s="51"/>
      <c r="H145" s="51"/>
      <c r="I145" s="51"/>
    </row>
    <row r="146" spans="1:9" ht="14.25">
      <c r="A146" s="51"/>
      <c r="H146" s="51"/>
      <c r="I146" s="51"/>
    </row>
    <row r="147" spans="1:9" ht="14.25">
      <c r="A147" s="51"/>
      <c r="H147" s="51"/>
      <c r="I147" s="51"/>
    </row>
    <row r="148" spans="1:9" ht="14.25">
      <c r="A148" s="51"/>
      <c r="H148" s="51"/>
      <c r="I148" s="51"/>
    </row>
    <row r="149" spans="1:9" ht="14.25">
      <c r="A149" s="51"/>
      <c r="H149" s="51"/>
      <c r="I149" s="51"/>
    </row>
    <row r="150" spans="1:9" ht="14.25">
      <c r="A150" s="51"/>
      <c r="H150" s="51"/>
      <c r="I150" s="51"/>
    </row>
    <row r="151" spans="1:9" ht="14.25">
      <c r="A151" s="51"/>
      <c r="H151" s="51"/>
      <c r="I151" s="51"/>
    </row>
    <row r="152" spans="1:9" ht="14.25">
      <c r="A152" s="51"/>
      <c r="H152" s="51"/>
      <c r="I152" s="51"/>
    </row>
    <row r="153" spans="1:9" ht="14.25">
      <c r="A153" s="51"/>
      <c r="H153" s="51"/>
      <c r="I153" s="51"/>
    </row>
    <row r="154" spans="1:9" ht="14.25">
      <c r="A154" s="51"/>
      <c r="H154" s="51"/>
      <c r="I154" s="51"/>
    </row>
    <row r="155" spans="1:9" ht="14.25">
      <c r="A155" s="51"/>
      <c r="H155" s="51"/>
      <c r="I155" s="51"/>
    </row>
    <row r="156" spans="1:9" ht="14.25">
      <c r="A156" s="51"/>
      <c r="H156" s="51"/>
      <c r="I156" s="51"/>
    </row>
    <row r="157" spans="1:9" ht="14.25">
      <c r="A157" s="51"/>
      <c r="H157" s="51"/>
      <c r="I157" s="51"/>
    </row>
    <row r="158" spans="1:9" ht="14.25">
      <c r="A158" s="51"/>
      <c r="H158" s="51"/>
      <c r="I158" s="51"/>
    </row>
    <row r="159" spans="1:9" ht="14.25">
      <c r="A159" s="51"/>
      <c r="H159" s="51"/>
      <c r="I159" s="51"/>
    </row>
    <row r="160" spans="1:9" ht="14.25">
      <c r="A160" s="51"/>
      <c r="H160" s="51"/>
      <c r="I160" s="51"/>
    </row>
    <row r="161" spans="1:9" ht="14.25">
      <c r="A161" s="51"/>
      <c r="H161" s="51"/>
      <c r="I161" s="51"/>
    </row>
    <row r="162" spans="1:9" ht="14.25">
      <c r="A162" s="51"/>
      <c r="H162" s="51"/>
      <c r="I162" s="51"/>
    </row>
    <row r="163" spans="1:9" ht="14.25">
      <c r="A163" s="51"/>
      <c r="H163" s="51"/>
      <c r="I163" s="51"/>
    </row>
    <row r="164" spans="1:9" ht="14.25">
      <c r="A164" s="51"/>
      <c r="H164" s="51"/>
      <c r="I164" s="51"/>
    </row>
    <row r="165" spans="1:9" ht="14.25">
      <c r="A165" s="51"/>
      <c r="H165" s="51"/>
      <c r="I165" s="51"/>
    </row>
    <row r="166" spans="1:9" ht="14.25">
      <c r="A166" s="51"/>
      <c r="H166" s="51"/>
      <c r="I166" s="51"/>
    </row>
    <row r="167" spans="1:9" ht="14.25">
      <c r="A167" s="51"/>
      <c r="H167" s="51"/>
      <c r="I167" s="51"/>
    </row>
    <row r="168" spans="1:9" ht="14.25">
      <c r="A168" s="51"/>
      <c r="H168" s="51"/>
      <c r="I168" s="51"/>
    </row>
    <row r="169" spans="1:9" ht="14.25">
      <c r="A169" s="51"/>
      <c r="H169" s="51"/>
      <c r="I169" s="51"/>
    </row>
    <row r="170" spans="1:9" ht="14.25">
      <c r="A170" s="51"/>
      <c r="H170" s="51"/>
      <c r="I170" s="51"/>
    </row>
    <row r="171" spans="1:9" ht="14.25">
      <c r="A171" s="51"/>
      <c r="H171" s="51"/>
      <c r="I171" s="51"/>
    </row>
    <row r="172" spans="1:9" ht="14.25">
      <c r="A172" s="51"/>
      <c r="H172" s="51"/>
      <c r="I172" s="51"/>
    </row>
    <row r="173" spans="1:9" ht="14.25">
      <c r="A173" s="51"/>
      <c r="H173" s="51"/>
      <c r="I173" s="51"/>
    </row>
    <row r="174" spans="1:9" ht="14.25">
      <c r="A174" s="51"/>
      <c r="H174" s="51"/>
      <c r="I174" s="51"/>
    </row>
    <row r="175" spans="1:9" ht="14.25">
      <c r="A175" s="51"/>
      <c r="H175" s="51"/>
      <c r="I175" s="51"/>
    </row>
    <row r="176" spans="1:9" ht="14.25">
      <c r="A176" s="51"/>
      <c r="H176" s="51"/>
      <c r="I176" s="51"/>
    </row>
    <row r="177" spans="1:9" ht="14.25">
      <c r="A177" s="51"/>
      <c r="H177" s="51"/>
      <c r="I177" s="51"/>
    </row>
    <row r="178" spans="1:9" ht="14.25">
      <c r="A178" s="51"/>
      <c r="H178" s="51"/>
      <c r="I178" s="51"/>
    </row>
    <row r="179" spans="1:9" ht="14.25">
      <c r="A179" s="51"/>
      <c r="H179" s="51"/>
      <c r="I179" s="51"/>
    </row>
    <row r="180" spans="1:9" ht="14.25">
      <c r="A180" s="51"/>
      <c r="H180" s="51"/>
      <c r="I180" s="51"/>
    </row>
    <row r="181" spans="1:9" ht="14.25">
      <c r="A181" s="51"/>
      <c r="H181" s="51"/>
      <c r="I181" s="51"/>
    </row>
    <row r="182" spans="1:9" ht="14.25">
      <c r="A182" s="51"/>
      <c r="H182" s="51"/>
      <c r="I182" s="51"/>
    </row>
    <row r="183" spans="1:9" ht="14.25">
      <c r="A183" s="51"/>
      <c r="H183" s="51"/>
      <c r="I183" s="51"/>
    </row>
    <row r="184" spans="1:9" ht="14.25">
      <c r="A184" s="51"/>
      <c r="H184" s="51"/>
      <c r="I184" s="51"/>
    </row>
    <row r="185" spans="1:9" ht="14.25">
      <c r="A185" s="51"/>
      <c r="H185" s="51"/>
      <c r="I185" s="51"/>
    </row>
    <row r="186" spans="1:9" ht="14.25">
      <c r="A186" s="51"/>
      <c r="H186" s="51"/>
      <c r="I186" s="51"/>
    </row>
    <row r="187" spans="1:9" ht="14.25">
      <c r="A187" s="51"/>
      <c r="H187" s="51"/>
      <c r="I187" s="51"/>
    </row>
    <row r="188" spans="1:9" ht="14.25">
      <c r="A188" s="51"/>
      <c r="H188" s="51"/>
      <c r="I188" s="51"/>
    </row>
    <row r="189" spans="1:9" ht="14.25">
      <c r="A189" s="51"/>
      <c r="H189" s="51"/>
      <c r="I189" s="51"/>
    </row>
    <row r="190" spans="1:9" ht="14.25">
      <c r="A190" s="51"/>
      <c r="H190" s="51"/>
      <c r="I190" s="51"/>
    </row>
    <row r="191" spans="1:9" ht="14.25">
      <c r="A191" s="51"/>
      <c r="H191" s="51"/>
      <c r="I191" s="51"/>
    </row>
    <row r="192" spans="1:9" ht="14.25">
      <c r="A192" s="51"/>
      <c r="H192" s="51"/>
      <c r="I192" s="51"/>
    </row>
    <row r="193" spans="1:9" ht="14.25">
      <c r="A193" s="51"/>
      <c r="H193" s="51"/>
      <c r="I193" s="51"/>
    </row>
    <row r="194" spans="1:9" ht="14.25">
      <c r="A194" s="51"/>
      <c r="H194" s="51"/>
      <c r="I194" s="51"/>
    </row>
    <row r="195" spans="1:9" ht="14.25">
      <c r="A195" s="51"/>
      <c r="H195" s="51"/>
      <c r="I195" s="51"/>
    </row>
    <row r="196" spans="1:9" ht="14.25">
      <c r="A196" s="51"/>
      <c r="H196" s="51"/>
      <c r="I196" s="51"/>
    </row>
    <row r="197" spans="1:9" ht="14.25">
      <c r="A197" s="51"/>
      <c r="H197" s="51"/>
      <c r="I197" s="51"/>
    </row>
    <row r="198" spans="1:9" ht="14.25">
      <c r="A198" s="51"/>
      <c r="H198" s="51"/>
      <c r="I198" s="51"/>
    </row>
    <row r="199" spans="1:9" ht="14.25">
      <c r="A199" s="51"/>
      <c r="H199" s="51"/>
      <c r="I199" s="51"/>
    </row>
    <row r="200" spans="1:9" ht="14.25">
      <c r="A200" s="51"/>
      <c r="H200" s="51"/>
      <c r="I200" s="51"/>
    </row>
    <row r="201" spans="1:9" ht="14.25">
      <c r="A201" s="51"/>
      <c r="H201" s="51"/>
      <c r="I201" s="51"/>
    </row>
    <row r="202" spans="1:9" ht="14.25">
      <c r="A202" s="51"/>
      <c r="H202" s="51"/>
      <c r="I202" s="51"/>
    </row>
    <row r="203" spans="1:9" ht="14.25">
      <c r="A203" s="51"/>
      <c r="H203" s="51"/>
      <c r="I203" s="51"/>
    </row>
    <row r="204" spans="1:9" ht="14.25">
      <c r="A204" s="51"/>
      <c r="H204" s="51"/>
      <c r="I204" s="51"/>
    </row>
    <row r="205" spans="1:9" ht="14.25">
      <c r="A205" s="51"/>
      <c r="H205" s="51"/>
      <c r="I205" s="51"/>
    </row>
  </sheetData>
  <sheetProtection formatCells="0" formatColumns="0" formatRows="0"/>
  <mergeCells count="7">
    <mergeCell ref="I8:O8"/>
    <mergeCell ref="C2:D2"/>
    <mergeCell ref="J2:N2"/>
    <mergeCell ref="L3:M3"/>
    <mergeCell ref="L4:M4"/>
    <mergeCell ref="L5:M5"/>
    <mergeCell ref="B8:G8"/>
  </mergeCells>
  <conditionalFormatting sqref="K5 N5">
    <cfRule type="cellIs" priority="1" dxfId="5" operator="notEqual" stopIfTrue="1">
      <formula>0</formula>
    </cfRule>
  </conditionalFormatting>
  <dataValidations count="5">
    <dataValidation type="date" operator="greaterThan" allowBlank="1" showInputMessage="1" showErrorMessage="1" errorTitle="Invalid Entry" error="Please enter a valid date.&#10;i.e. 01/01/06" sqref="E34:E35 E69:F71 E59:F67 F57 E49:E57 E41:F47 E10:E30 F10:F34">
      <formula1>36892</formula1>
    </dataValidation>
    <dataValidation type="textLength" allowBlank="1" showInputMessage="1" showErrorMessage="1" sqref="C10:C33">
      <formula1>0</formula1>
      <formula2>75</formula2>
    </dataValidation>
    <dataValidation type="date" operator="greaterThan" allowBlank="1" showInputMessage="1" errorTitle="Invalid Entry" error="Please input a date.&#10;i.e. 01/01/06" sqref="K10:L11">
      <formula1>37622</formula1>
    </dataValidation>
    <dataValidation type="date" operator="greaterThan" allowBlank="1" showInputMessage="1" showErrorMessage="1" errorTitle="Invalid Entry" error="Please input a date.&#10;i.e. 01/01/06" sqref="L12:L53">
      <formula1>37622</formula1>
    </dataValidation>
    <dataValidation operator="notEqual" allowBlank="1" showInputMessage="1" errorTitle="Invalid Entry" error="Please enter an amount.&#10;i.e. 485612" sqref="M10:N53"/>
  </dataValidations>
  <printOptions horizontalCentered="1"/>
  <pageMargins left="0" right="0" top="0.5" bottom="0.5" header="0.5" footer="0.5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59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5.57421875" style="3" bestFit="1" customWidth="1"/>
    <col min="2" max="2" width="12.140625" style="212" bestFit="1" customWidth="1"/>
    <col min="3" max="3" width="12.140625" style="229" customWidth="1"/>
    <col min="4" max="4" width="21.28125" style="27" bestFit="1" customWidth="1"/>
    <col min="5" max="5" width="50.00390625" style="27" customWidth="1"/>
    <col min="6" max="6" width="15.8515625" style="212" customWidth="1"/>
    <col min="7" max="7" width="12.140625" style="212" bestFit="1" customWidth="1"/>
    <col min="8" max="8" width="11.28125" style="28" customWidth="1"/>
    <col min="9" max="9" width="12.421875" style="31" customWidth="1"/>
    <col min="10" max="10" width="19.28125" style="31" bestFit="1" customWidth="1"/>
    <col min="11" max="11" width="18.8515625" style="26" bestFit="1" customWidth="1"/>
    <col min="12" max="12" width="14.7109375" style="24" hidden="1" customWidth="1"/>
    <col min="13" max="13" width="14.7109375" style="219" hidden="1" customWidth="1"/>
    <col min="14" max="14" width="14.7109375" style="224" hidden="1" customWidth="1"/>
    <col min="15" max="16" width="9.140625" style="24" customWidth="1"/>
    <col min="17" max="17" width="20.28125" style="24" hidden="1" customWidth="1"/>
    <col min="18" max="30" width="9.140625" style="24" customWidth="1"/>
    <col min="31" max="16384" width="9.140625" style="4" customWidth="1"/>
  </cols>
  <sheetData>
    <row r="1" spans="1:38" s="17" customFormat="1" ht="19.5">
      <c r="A1" s="39">
        <f>COUNTA(L2:L50)</f>
        <v>38</v>
      </c>
      <c r="B1" s="206"/>
      <c r="C1" s="225"/>
      <c r="D1" s="284" t="s">
        <v>140</v>
      </c>
      <c r="E1" s="284"/>
      <c r="F1" s="284"/>
      <c r="G1" s="206"/>
      <c r="K1" s="3"/>
      <c r="L1" s="38"/>
      <c r="M1" s="215"/>
      <c r="N1" s="220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2:38" ht="14.25">
      <c r="B2" s="207"/>
      <c r="C2" s="226"/>
      <c r="D2" s="23"/>
      <c r="E2" s="25"/>
      <c r="F2" s="207"/>
      <c r="G2" s="207"/>
      <c r="H2" s="25"/>
      <c r="I2" s="25"/>
      <c r="L2" s="38"/>
      <c r="M2" s="215"/>
      <c r="N2" s="220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28.5">
      <c r="A3" s="160" t="s">
        <v>14</v>
      </c>
      <c r="B3" s="208" t="s">
        <v>24</v>
      </c>
      <c r="C3" s="227" t="s">
        <v>148</v>
      </c>
      <c r="D3" s="160" t="s">
        <v>57</v>
      </c>
      <c r="E3" s="160" t="s">
        <v>25</v>
      </c>
      <c r="F3" s="208" t="s">
        <v>26</v>
      </c>
      <c r="G3" s="208" t="s">
        <v>27</v>
      </c>
      <c r="H3" s="159" t="s">
        <v>13</v>
      </c>
      <c r="I3" s="159" t="s">
        <v>5</v>
      </c>
      <c r="J3" s="159" t="s">
        <v>16</v>
      </c>
      <c r="K3" s="159" t="s">
        <v>77</v>
      </c>
      <c r="L3" s="66" t="s">
        <v>48</v>
      </c>
      <c r="M3" s="216" t="s">
        <v>149</v>
      </c>
      <c r="N3" s="221" t="s">
        <v>150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ht="57.75">
      <c r="A4" s="37">
        <v>0</v>
      </c>
      <c r="B4" s="209">
        <v>38793</v>
      </c>
      <c r="C4" s="217" t="s">
        <v>158</v>
      </c>
      <c r="D4" s="67" t="s">
        <v>52</v>
      </c>
      <c r="E4" s="58" t="s">
        <v>162</v>
      </c>
      <c r="F4" s="209">
        <v>38793</v>
      </c>
      <c r="G4" s="209">
        <v>38794</v>
      </c>
      <c r="H4" s="37">
        <v>0</v>
      </c>
      <c r="I4" s="59">
        <v>0</v>
      </c>
      <c r="J4" s="67" t="s">
        <v>139</v>
      </c>
      <c r="K4" s="37">
        <v>5</v>
      </c>
      <c r="L4" s="67"/>
      <c r="M4" s="217"/>
      <c r="N4" s="222"/>
      <c r="O4" s="38"/>
      <c r="P4" s="38"/>
      <c r="Q4" s="69" t="s">
        <v>16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ht="14.25">
      <c r="A5" s="146">
        <v>1</v>
      </c>
      <c r="B5" s="211"/>
      <c r="C5" s="228"/>
      <c r="D5" s="116"/>
      <c r="E5" s="117"/>
      <c r="F5" s="210"/>
      <c r="G5" s="211"/>
      <c r="H5" s="65"/>
      <c r="I5" s="118"/>
      <c r="J5" s="119"/>
      <c r="K5" s="65"/>
      <c r="L5" s="68">
        <f aca="true" t="shared" si="0" ref="L5:L41">IF(B5&gt;0,IF(AND(F5&gt;0,G5=0),1,""),"")</f>
      </c>
      <c r="M5" s="218">
        <f>IF(C5&lt;&gt;"",H5,"")</f>
      </c>
      <c r="N5" s="223">
        <f>IF(C5&lt;&gt;"",I5,"")</f>
      </c>
      <c r="O5" s="38"/>
      <c r="P5" s="38"/>
      <c r="Q5" s="70" t="s">
        <v>67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4.25">
      <c r="A6" s="146">
        <v>2</v>
      </c>
      <c r="B6" s="211"/>
      <c r="C6" s="228"/>
      <c r="D6" s="116"/>
      <c r="E6" s="117"/>
      <c r="F6" s="210"/>
      <c r="G6" s="211"/>
      <c r="H6" s="65"/>
      <c r="I6" s="118"/>
      <c r="J6" s="119"/>
      <c r="K6" s="65"/>
      <c r="L6" s="68">
        <f t="shared" si="0"/>
      </c>
      <c r="M6" s="218">
        <f aca="true" t="shared" si="1" ref="M6:M41">IF(C6&lt;&gt;"",H6,"")</f>
      </c>
      <c r="N6" s="223">
        <f aca="true" t="shared" si="2" ref="N6:N41">IF(C6&lt;&gt;"",I6,"")</f>
      </c>
      <c r="O6" s="38"/>
      <c r="P6" s="38"/>
      <c r="Q6" s="70" t="s">
        <v>51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4.25">
      <c r="A7" s="146">
        <v>3</v>
      </c>
      <c r="B7" s="211"/>
      <c r="C7" s="228"/>
      <c r="D7" s="116"/>
      <c r="E7" s="117"/>
      <c r="F7" s="210"/>
      <c r="G7" s="211"/>
      <c r="H7" s="65"/>
      <c r="I7" s="118"/>
      <c r="J7" s="119"/>
      <c r="K7" s="65"/>
      <c r="L7" s="68">
        <f t="shared" si="0"/>
      </c>
      <c r="M7" s="218">
        <f t="shared" si="1"/>
      </c>
      <c r="N7" s="223">
        <f t="shared" si="2"/>
      </c>
      <c r="O7" s="38"/>
      <c r="P7" s="38"/>
      <c r="Q7" s="70" t="s">
        <v>56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4.25">
      <c r="A8" s="146">
        <v>4</v>
      </c>
      <c r="B8" s="211"/>
      <c r="C8" s="228"/>
      <c r="D8" s="116"/>
      <c r="E8" s="117"/>
      <c r="F8" s="210"/>
      <c r="G8" s="211"/>
      <c r="H8" s="65"/>
      <c r="I8" s="118"/>
      <c r="J8" s="119"/>
      <c r="K8" s="65"/>
      <c r="L8" s="68">
        <f t="shared" si="0"/>
      </c>
      <c r="M8" s="218">
        <f t="shared" si="1"/>
      </c>
      <c r="N8" s="223">
        <f t="shared" si="2"/>
      </c>
      <c r="O8" s="38"/>
      <c r="P8" s="38"/>
      <c r="Q8" s="70" t="s">
        <v>114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38" ht="14.25">
      <c r="A9" s="146">
        <v>5</v>
      </c>
      <c r="B9" s="211"/>
      <c r="C9" s="228"/>
      <c r="D9" s="116"/>
      <c r="E9" s="117"/>
      <c r="F9" s="210"/>
      <c r="G9" s="211"/>
      <c r="H9" s="65"/>
      <c r="I9" s="118"/>
      <c r="J9" s="119"/>
      <c r="K9" s="65"/>
      <c r="L9" s="68">
        <f t="shared" si="0"/>
      </c>
      <c r="M9" s="218">
        <f t="shared" si="1"/>
      </c>
      <c r="N9" s="223">
        <f t="shared" si="2"/>
      </c>
      <c r="O9" s="38"/>
      <c r="P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38" ht="14.25">
      <c r="A10" s="146">
        <v>6</v>
      </c>
      <c r="B10" s="211"/>
      <c r="C10" s="228"/>
      <c r="D10" s="116"/>
      <c r="E10" s="117"/>
      <c r="F10" s="210"/>
      <c r="G10" s="211"/>
      <c r="H10" s="65"/>
      <c r="I10" s="118"/>
      <c r="J10" s="119"/>
      <c r="K10" s="65"/>
      <c r="L10" s="68">
        <f t="shared" si="0"/>
      </c>
      <c r="M10" s="218">
        <f t="shared" si="1"/>
      </c>
      <c r="N10" s="223">
        <f t="shared" si="2"/>
      </c>
      <c r="O10" s="38"/>
      <c r="P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38" s="7" customFormat="1" ht="14.25">
      <c r="A11" s="146">
        <v>7</v>
      </c>
      <c r="B11" s="211"/>
      <c r="C11" s="228"/>
      <c r="D11" s="116"/>
      <c r="E11" s="117"/>
      <c r="F11" s="210"/>
      <c r="G11" s="211"/>
      <c r="H11" s="65"/>
      <c r="I11" s="118"/>
      <c r="J11" s="119"/>
      <c r="K11" s="65"/>
      <c r="L11" s="68">
        <f t="shared" si="0"/>
      </c>
      <c r="M11" s="218">
        <f t="shared" si="1"/>
      </c>
      <c r="N11" s="223">
        <f t="shared" si="2"/>
      </c>
      <c r="O11" s="38"/>
      <c r="P11" s="38"/>
      <c r="Q11" s="24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8" s="7" customFormat="1" ht="14.25">
      <c r="A12" s="146">
        <v>8</v>
      </c>
      <c r="B12" s="211"/>
      <c r="C12" s="228"/>
      <c r="D12" s="116"/>
      <c r="E12" s="117"/>
      <c r="F12" s="210"/>
      <c r="G12" s="211"/>
      <c r="H12" s="65"/>
      <c r="I12" s="118"/>
      <c r="J12" s="119"/>
      <c r="K12" s="65"/>
      <c r="L12" s="68">
        <f t="shared" si="0"/>
      </c>
      <c r="M12" s="218">
        <f t="shared" si="1"/>
      </c>
      <c r="N12" s="223">
        <f t="shared" si="2"/>
      </c>
      <c r="O12" s="38"/>
      <c r="P12" s="38"/>
      <c r="Q12" s="24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38" s="7" customFormat="1" ht="14.25">
      <c r="A13" s="146">
        <v>9</v>
      </c>
      <c r="B13" s="211"/>
      <c r="C13" s="228"/>
      <c r="D13" s="116"/>
      <c r="E13" s="117"/>
      <c r="F13" s="210"/>
      <c r="G13" s="211"/>
      <c r="H13" s="65"/>
      <c r="I13" s="118"/>
      <c r="J13" s="119"/>
      <c r="K13" s="65"/>
      <c r="L13" s="68">
        <f t="shared" si="0"/>
      </c>
      <c r="M13" s="218">
        <f t="shared" si="1"/>
      </c>
      <c r="N13" s="223">
        <f t="shared" si="2"/>
      </c>
      <c r="O13" s="38"/>
      <c r="P13" s="38"/>
      <c r="Q13" s="24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4.25">
      <c r="A14" s="146">
        <v>10</v>
      </c>
      <c r="B14" s="211"/>
      <c r="C14" s="228"/>
      <c r="D14" s="116"/>
      <c r="E14" s="117"/>
      <c r="F14" s="210"/>
      <c r="G14" s="211"/>
      <c r="H14" s="65"/>
      <c r="I14" s="118"/>
      <c r="J14" s="119"/>
      <c r="K14" s="65"/>
      <c r="L14" s="68">
        <f t="shared" si="0"/>
      </c>
      <c r="M14" s="218">
        <f t="shared" si="1"/>
      </c>
      <c r="N14" s="223">
        <f t="shared" si="2"/>
      </c>
      <c r="O14" s="38"/>
      <c r="P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s="7" customFormat="1" ht="14.25">
      <c r="A15" s="146">
        <v>11</v>
      </c>
      <c r="B15" s="211"/>
      <c r="C15" s="228"/>
      <c r="D15" s="116"/>
      <c r="E15" s="117"/>
      <c r="F15" s="210"/>
      <c r="G15" s="211"/>
      <c r="H15" s="65"/>
      <c r="I15" s="118"/>
      <c r="J15" s="119"/>
      <c r="K15" s="65"/>
      <c r="L15" s="68">
        <f t="shared" si="0"/>
      </c>
      <c r="M15" s="218">
        <f t="shared" si="1"/>
      </c>
      <c r="N15" s="223">
        <f t="shared" si="2"/>
      </c>
      <c r="O15" s="38"/>
      <c r="P15" s="38"/>
      <c r="Q15" s="24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7" customFormat="1" ht="14.25">
      <c r="A16" s="146">
        <v>12</v>
      </c>
      <c r="B16" s="211"/>
      <c r="C16" s="228"/>
      <c r="D16" s="116"/>
      <c r="E16" s="117"/>
      <c r="F16" s="210"/>
      <c r="G16" s="211"/>
      <c r="H16" s="65"/>
      <c r="I16" s="118"/>
      <c r="J16" s="119"/>
      <c r="K16" s="65"/>
      <c r="L16" s="68">
        <f t="shared" si="0"/>
      </c>
      <c r="M16" s="218">
        <f t="shared" si="1"/>
      </c>
      <c r="N16" s="223">
        <f t="shared" si="2"/>
      </c>
      <c r="O16" s="38"/>
      <c r="P16" s="38"/>
      <c r="Q16" s="24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7" customFormat="1" ht="14.25">
      <c r="A17" s="146">
        <v>13</v>
      </c>
      <c r="B17" s="211"/>
      <c r="C17" s="228"/>
      <c r="D17" s="116"/>
      <c r="E17" s="117"/>
      <c r="F17" s="210"/>
      <c r="G17" s="211"/>
      <c r="H17" s="65"/>
      <c r="I17" s="118"/>
      <c r="J17" s="119"/>
      <c r="K17" s="65"/>
      <c r="L17" s="68">
        <f t="shared" si="0"/>
      </c>
      <c r="M17" s="218">
        <f t="shared" si="1"/>
      </c>
      <c r="N17" s="223">
        <f t="shared" si="2"/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ht="14.25">
      <c r="A18" s="146">
        <v>14</v>
      </c>
      <c r="B18" s="211"/>
      <c r="C18" s="228"/>
      <c r="D18" s="116"/>
      <c r="E18" s="117"/>
      <c r="F18" s="210"/>
      <c r="G18" s="211"/>
      <c r="H18" s="65"/>
      <c r="I18" s="118"/>
      <c r="J18" s="119"/>
      <c r="K18" s="65"/>
      <c r="L18" s="68">
        <f t="shared" si="0"/>
      </c>
      <c r="M18" s="218">
        <f t="shared" si="1"/>
      </c>
      <c r="N18" s="223">
        <f t="shared" si="2"/>
      </c>
      <c r="O18" s="38"/>
      <c r="P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7" customFormat="1" ht="14.25">
      <c r="A19" s="146">
        <v>15</v>
      </c>
      <c r="B19" s="211"/>
      <c r="C19" s="228"/>
      <c r="D19" s="116"/>
      <c r="E19" s="117"/>
      <c r="F19" s="210"/>
      <c r="G19" s="211"/>
      <c r="H19" s="65"/>
      <c r="I19" s="118"/>
      <c r="J19" s="119"/>
      <c r="K19" s="65"/>
      <c r="L19" s="68">
        <f t="shared" si="0"/>
      </c>
      <c r="M19" s="218">
        <f t="shared" si="1"/>
      </c>
      <c r="N19" s="223">
        <f t="shared" si="2"/>
      </c>
      <c r="O19" s="38"/>
      <c r="P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7" customFormat="1" ht="14.25">
      <c r="A20" s="146">
        <v>16</v>
      </c>
      <c r="B20" s="211"/>
      <c r="C20" s="228"/>
      <c r="D20" s="116"/>
      <c r="E20" s="117"/>
      <c r="F20" s="210"/>
      <c r="G20" s="211"/>
      <c r="H20" s="65"/>
      <c r="I20" s="118"/>
      <c r="J20" s="119"/>
      <c r="K20" s="65"/>
      <c r="L20" s="68">
        <f t="shared" si="0"/>
      </c>
      <c r="M20" s="218">
        <f t="shared" si="1"/>
      </c>
      <c r="N20" s="223">
        <f t="shared" si="2"/>
      </c>
      <c r="O20" s="38"/>
      <c r="P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7" customFormat="1" ht="14.25">
      <c r="A21" s="146">
        <v>17</v>
      </c>
      <c r="B21" s="211"/>
      <c r="C21" s="228"/>
      <c r="D21" s="116"/>
      <c r="E21" s="117"/>
      <c r="F21" s="210"/>
      <c r="G21" s="211"/>
      <c r="H21" s="65"/>
      <c r="I21" s="118"/>
      <c r="J21" s="119"/>
      <c r="K21" s="65"/>
      <c r="L21" s="68">
        <f t="shared" si="0"/>
      </c>
      <c r="M21" s="218">
        <f t="shared" si="1"/>
      </c>
      <c r="N21" s="223">
        <f t="shared" si="2"/>
      </c>
      <c r="O21" s="38"/>
      <c r="P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ht="14.25">
      <c r="A22" s="146">
        <v>18</v>
      </c>
      <c r="B22" s="211"/>
      <c r="C22" s="228"/>
      <c r="D22" s="116"/>
      <c r="E22" s="117"/>
      <c r="F22" s="210"/>
      <c r="G22" s="211"/>
      <c r="H22" s="65"/>
      <c r="I22" s="118"/>
      <c r="J22" s="119"/>
      <c r="K22" s="65"/>
      <c r="L22" s="68">
        <f t="shared" si="0"/>
      </c>
      <c r="M22" s="218">
        <f t="shared" si="1"/>
      </c>
      <c r="N22" s="223">
        <f t="shared" si="2"/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ht="14.25">
      <c r="A23" s="146">
        <v>19</v>
      </c>
      <c r="B23" s="211"/>
      <c r="C23" s="228"/>
      <c r="D23" s="116"/>
      <c r="E23" s="117"/>
      <c r="F23" s="210"/>
      <c r="G23" s="211"/>
      <c r="H23" s="65"/>
      <c r="I23" s="118"/>
      <c r="J23" s="119"/>
      <c r="K23" s="65"/>
      <c r="L23" s="68">
        <f t="shared" si="0"/>
      </c>
      <c r="M23" s="218">
        <f t="shared" si="1"/>
      </c>
      <c r="N23" s="223">
        <f t="shared" si="2"/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spans="1:38" ht="14.25">
      <c r="A24" s="146">
        <v>20</v>
      </c>
      <c r="B24" s="211"/>
      <c r="C24" s="228"/>
      <c r="D24" s="116"/>
      <c r="E24" s="117"/>
      <c r="F24" s="210"/>
      <c r="G24" s="211"/>
      <c r="H24" s="65"/>
      <c r="I24" s="118"/>
      <c r="J24" s="119"/>
      <c r="K24" s="65"/>
      <c r="L24" s="68">
        <f t="shared" si="0"/>
      </c>
      <c r="M24" s="218">
        <f t="shared" si="1"/>
      </c>
      <c r="N24" s="223">
        <f t="shared" si="2"/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4.25">
      <c r="A25" s="146">
        <v>21</v>
      </c>
      <c r="B25" s="211"/>
      <c r="C25" s="228"/>
      <c r="D25" s="116"/>
      <c r="E25" s="117"/>
      <c r="F25" s="210"/>
      <c r="G25" s="211"/>
      <c r="H25" s="65"/>
      <c r="I25" s="118"/>
      <c r="J25" s="119"/>
      <c r="K25" s="65"/>
      <c r="L25" s="68">
        <f t="shared" si="0"/>
      </c>
      <c r="M25" s="218">
        <f t="shared" si="1"/>
      </c>
      <c r="N25" s="223">
        <f t="shared" si="2"/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ht="14.25">
      <c r="A26" s="146">
        <v>22</v>
      </c>
      <c r="B26" s="211"/>
      <c r="C26" s="228"/>
      <c r="D26" s="116"/>
      <c r="E26" s="117"/>
      <c r="F26" s="210"/>
      <c r="G26" s="211"/>
      <c r="H26" s="65"/>
      <c r="I26" s="118"/>
      <c r="J26" s="119"/>
      <c r="K26" s="65"/>
      <c r="L26" s="68">
        <f t="shared" si="0"/>
      </c>
      <c r="M26" s="218">
        <f t="shared" si="1"/>
      </c>
      <c r="N26" s="223">
        <f t="shared" si="2"/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4.25">
      <c r="A27" s="146">
        <v>23</v>
      </c>
      <c r="B27" s="211"/>
      <c r="C27" s="228"/>
      <c r="D27" s="116"/>
      <c r="E27" s="117"/>
      <c r="F27" s="210"/>
      <c r="G27" s="211"/>
      <c r="H27" s="65"/>
      <c r="I27" s="118"/>
      <c r="J27" s="119"/>
      <c r="K27" s="65"/>
      <c r="L27" s="68">
        <f t="shared" si="0"/>
      </c>
      <c r="M27" s="218">
        <f t="shared" si="1"/>
      </c>
      <c r="N27" s="223">
        <f t="shared" si="2"/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ht="14.25">
      <c r="A28" s="146">
        <v>24</v>
      </c>
      <c r="B28" s="211"/>
      <c r="C28" s="228"/>
      <c r="D28" s="116"/>
      <c r="E28" s="117"/>
      <c r="F28" s="210"/>
      <c r="G28" s="211"/>
      <c r="H28" s="65"/>
      <c r="I28" s="118"/>
      <c r="J28" s="119"/>
      <c r="K28" s="65"/>
      <c r="L28" s="68">
        <f t="shared" si="0"/>
      </c>
      <c r="M28" s="218">
        <f t="shared" si="1"/>
      </c>
      <c r="N28" s="223">
        <f t="shared" si="2"/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ht="14.25">
      <c r="A29" s="146">
        <v>25</v>
      </c>
      <c r="B29" s="211"/>
      <c r="C29" s="228"/>
      <c r="D29" s="116"/>
      <c r="E29" s="117"/>
      <c r="F29" s="210"/>
      <c r="G29" s="211"/>
      <c r="H29" s="65"/>
      <c r="I29" s="118"/>
      <c r="J29" s="119"/>
      <c r="K29" s="65"/>
      <c r="L29" s="68">
        <f t="shared" si="0"/>
      </c>
      <c r="M29" s="218">
        <f t="shared" si="1"/>
      </c>
      <c r="N29" s="223">
        <f t="shared" si="2"/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</row>
    <row r="30" spans="1:38" ht="14.25">
      <c r="A30" s="146">
        <v>26</v>
      </c>
      <c r="B30" s="211"/>
      <c r="C30" s="228"/>
      <c r="D30" s="116"/>
      <c r="E30" s="117"/>
      <c r="F30" s="210"/>
      <c r="G30" s="211"/>
      <c r="H30" s="65"/>
      <c r="I30" s="118"/>
      <c r="J30" s="119"/>
      <c r="K30" s="65"/>
      <c r="L30" s="68">
        <f t="shared" si="0"/>
      </c>
      <c r="M30" s="218">
        <f t="shared" si="1"/>
      </c>
      <c r="N30" s="223">
        <f t="shared" si="2"/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1:38" ht="14.25">
      <c r="A31" s="146">
        <v>27</v>
      </c>
      <c r="B31" s="211"/>
      <c r="C31" s="228"/>
      <c r="D31" s="116"/>
      <c r="E31" s="117"/>
      <c r="F31" s="210"/>
      <c r="G31" s="211"/>
      <c r="H31" s="65"/>
      <c r="I31" s="118"/>
      <c r="J31" s="119"/>
      <c r="K31" s="65"/>
      <c r="L31" s="68">
        <f t="shared" si="0"/>
      </c>
      <c r="M31" s="218">
        <f t="shared" si="1"/>
      </c>
      <c r="N31" s="223">
        <f t="shared" si="2"/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38" ht="14.25">
      <c r="A32" s="146">
        <v>28</v>
      </c>
      <c r="B32" s="211"/>
      <c r="C32" s="228"/>
      <c r="D32" s="116"/>
      <c r="E32" s="117"/>
      <c r="F32" s="210"/>
      <c r="G32" s="211"/>
      <c r="H32" s="65"/>
      <c r="I32" s="118"/>
      <c r="J32" s="119"/>
      <c r="K32" s="65"/>
      <c r="L32" s="68">
        <f t="shared" si="0"/>
      </c>
      <c r="M32" s="218">
        <f t="shared" si="1"/>
      </c>
      <c r="N32" s="223">
        <f t="shared" si="2"/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38" ht="14.25">
      <c r="A33" s="146">
        <v>29</v>
      </c>
      <c r="B33" s="211"/>
      <c r="C33" s="228"/>
      <c r="D33" s="116"/>
      <c r="E33" s="117"/>
      <c r="F33" s="210"/>
      <c r="G33" s="211"/>
      <c r="H33" s="65"/>
      <c r="I33" s="118"/>
      <c r="J33" s="119"/>
      <c r="K33" s="65"/>
      <c r="L33" s="68">
        <f t="shared" si="0"/>
      </c>
      <c r="M33" s="218">
        <f t="shared" si="1"/>
      </c>
      <c r="N33" s="223">
        <f t="shared" si="2"/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38" ht="14.25">
      <c r="A34" s="146">
        <v>30</v>
      </c>
      <c r="B34" s="211"/>
      <c r="C34" s="228"/>
      <c r="D34" s="116"/>
      <c r="E34" s="117"/>
      <c r="F34" s="210"/>
      <c r="G34" s="211"/>
      <c r="H34" s="65"/>
      <c r="I34" s="118"/>
      <c r="J34" s="119"/>
      <c r="K34" s="65"/>
      <c r="L34" s="68">
        <f t="shared" si="0"/>
      </c>
      <c r="M34" s="218">
        <f t="shared" si="1"/>
      </c>
      <c r="N34" s="223">
        <f t="shared" si="2"/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38" ht="14.25">
      <c r="A35" s="146">
        <v>31</v>
      </c>
      <c r="B35" s="211"/>
      <c r="C35" s="228"/>
      <c r="D35" s="116"/>
      <c r="E35" s="117"/>
      <c r="F35" s="210"/>
      <c r="G35" s="211"/>
      <c r="H35" s="65"/>
      <c r="I35" s="118"/>
      <c r="J35" s="119"/>
      <c r="K35" s="65"/>
      <c r="L35" s="68">
        <f t="shared" si="0"/>
      </c>
      <c r="M35" s="218">
        <f t="shared" si="1"/>
      </c>
      <c r="N35" s="223">
        <f t="shared" si="2"/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14.25">
      <c r="A36" s="146">
        <v>32</v>
      </c>
      <c r="B36" s="211"/>
      <c r="C36" s="228"/>
      <c r="D36" s="116"/>
      <c r="E36" s="117"/>
      <c r="F36" s="210"/>
      <c r="G36" s="211"/>
      <c r="H36" s="65"/>
      <c r="I36" s="118"/>
      <c r="J36" s="119"/>
      <c r="K36" s="65"/>
      <c r="L36" s="68">
        <f t="shared" si="0"/>
      </c>
      <c r="M36" s="218">
        <f t="shared" si="1"/>
      </c>
      <c r="N36" s="223">
        <f t="shared" si="2"/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4.25">
      <c r="A37" s="146">
        <v>33</v>
      </c>
      <c r="B37" s="211"/>
      <c r="C37" s="228"/>
      <c r="D37" s="116"/>
      <c r="E37" s="117"/>
      <c r="F37" s="210"/>
      <c r="G37" s="211"/>
      <c r="H37" s="65"/>
      <c r="I37" s="118"/>
      <c r="J37" s="119"/>
      <c r="K37" s="65"/>
      <c r="L37" s="68">
        <f t="shared" si="0"/>
      </c>
      <c r="M37" s="218">
        <f t="shared" si="1"/>
      </c>
      <c r="N37" s="223">
        <f t="shared" si="2"/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14.25">
      <c r="A38" s="146">
        <v>34</v>
      </c>
      <c r="B38" s="211"/>
      <c r="C38" s="228"/>
      <c r="D38" s="116"/>
      <c r="E38" s="117"/>
      <c r="F38" s="210"/>
      <c r="G38" s="211"/>
      <c r="H38" s="65"/>
      <c r="I38" s="118"/>
      <c r="J38" s="119"/>
      <c r="K38" s="65"/>
      <c r="L38" s="68">
        <f t="shared" si="0"/>
      </c>
      <c r="M38" s="218">
        <f t="shared" si="1"/>
      </c>
      <c r="N38" s="223">
        <f t="shared" si="2"/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38" ht="14.25">
      <c r="A39" s="146">
        <v>35</v>
      </c>
      <c r="B39" s="211"/>
      <c r="C39" s="228"/>
      <c r="D39" s="116"/>
      <c r="E39" s="117"/>
      <c r="F39" s="210"/>
      <c r="G39" s="211"/>
      <c r="H39" s="65"/>
      <c r="I39" s="118"/>
      <c r="J39" s="119"/>
      <c r="K39" s="65"/>
      <c r="L39" s="68">
        <f t="shared" si="0"/>
      </c>
      <c r="M39" s="218">
        <f t="shared" si="1"/>
      </c>
      <c r="N39" s="223">
        <f t="shared" si="2"/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</row>
    <row r="40" spans="1:38" ht="14.25">
      <c r="A40" s="146">
        <v>36</v>
      </c>
      <c r="B40" s="211"/>
      <c r="C40" s="228"/>
      <c r="D40" s="116"/>
      <c r="E40" s="117"/>
      <c r="F40" s="210"/>
      <c r="G40" s="211"/>
      <c r="H40" s="65"/>
      <c r="I40" s="118"/>
      <c r="J40" s="119"/>
      <c r="K40" s="65"/>
      <c r="L40" s="68">
        <f t="shared" si="0"/>
      </c>
      <c r="M40" s="218">
        <f t="shared" si="1"/>
      </c>
      <c r="N40" s="223">
        <f t="shared" si="2"/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14.25">
      <c r="A41" s="146">
        <v>37</v>
      </c>
      <c r="B41" s="211"/>
      <c r="C41" s="228"/>
      <c r="D41" s="116"/>
      <c r="E41" s="117"/>
      <c r="F41" s="210"/>
      <c r="G41" s="211"/>
      <c r="H41" s="65"/>
      <c r="I41" s="118"/>
      <c r="J41" s="119"/>
      <c r="K41" s="65"/>
      <c r="L41" s="68">
        <f t="shared" si="0"/>
      </c>
      <c r="M41" s="218">
        <f t="shared" si="1"/>
      </c>
      <c r="N41" s="223">
        <f t="shared" si="2"/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</row>
    <row r="42" spans="12:38" ht="14.25">
      <c r="L42" s="38"/>
      <c r="M42" s="215"/>
      <c r="N42" s="220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</row>
    <row r="43" spans="12:38" ht="14.25">
      <c r="L43" s="38"/>
      <c r="M43" s="215"/>
      <c r="N43" s="22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</row>
    <row r="44" spans="12:38" ht="14.25">
      <c r="L44" s="38"/>
      <c r="M44" s="215"/>
      <c r="N44" s="220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</row>
    <row r="45" spans="12:38" ht="14.25">
      <c r="L45" s="38"/>
      <c r="M45" s="215"/>
      <c r="N45" s="220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</row>
    <row r="46" spans="4:38" ht="14.25">
      <c r="D46" s="32"/>
      <c r="E46" s="29"/>
      <c r="L46" s="38"/>
      <c r="M46" s="215"/>
      <c r="N46" s="22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12:38" ht="14.25">
      <c r="L47" s="38"/>
      <c r="M47" s="215"/>
      <c r="N47" s="220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2:38" ht="14.25">
      <c r="L48" s="38"/>
      <c r="M48" s="215"/>
      <c r="N48" s="220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2:38" ht="14.25">
      <c r="L49" s="38"/>
      <c r="M49" s="215"/>
      <c r="N49" s="220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12:38" ht="14.25">
      <c r="L50" s="38"/>
      <c r="M50" s="215"/>
      <c r="N50" s="220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12:38" ht="14.25">
      <c r="L51" s="38"/>
      <c r="M51" s="215"/>
      <c r="N51" s="220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2:38" ht="14.25">
      <c r="L52" s="38"/>
      <c r="M52" s="215"/>
      <c r="N52" s="220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12:38" ht="14.25">
      <c r="L53" s="38"/>
      <c r="M53" s="215"/>
      <c r="N53" s="220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12:38" ht="14.25">
      <c r="L54" s="38"/>
      <c r="M54" s="215"/>
      <c r="N54" s="22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12:38" ht="14.25">
      <c r="L55" s="38"/>
      <c r="M55" s="215"/>
      <c r="N55" s="220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</row>
    <row r="56" spans="12:38" ht="14.25">
      <c r="L56" s="38"/>
      <c r="M56" s="215"/>
      <c r="N56" s="220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2:38" ht="14.25">
      <c r="L57" s="38"/>
      <c r="M57" s="215"/>
      <c r="N57" s="220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  <row r="58" spans="12:38" ht="14.25">
      <c r="L58" s="38"/>
      <c r="M58" s="215"/>
      <c r="N58" s="220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12:38" ht="14.25">
      <c r="L59" s="38"/>
      <c r="M59" s="215"/>
      <c r="N59" s="220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</row>
  </sheetData>
  <sheetProtection formatCells="0" formatColumns="0" formatRows="0"/>
  <mergeCells count="1">
    <mergeCell ref="D1:F1"/>
  </mergeCells>
  <conditionalFormatting sqref="A5:K5">
    <cfRule type="expression" priority="20" dxfId="1" stopIfTrue="1">
      <formula>$G5&gt;0</formula>
    </cfRule>
  </conditionalFormatting>
  <conditionalFormatting sqref="B5:C5">
    <cfRule type="expression" priority="13" dxfId="1" stopIfTrue="1">
      <formula>$G5&gt;0</formula>
    </cfRule>
  </conditionalFormatting>
  <conditionalFormatting sqref="A6:K41">
    <cfRule type="expression" priority="2" dxfId="1" stopIfTrue="1">
      <formula>$G6&gt;0</formula>
    </cfRule>
  </conditionalFormatting>
  <conditionalFormatting sqref="B6:C41">
    <cfRule type="expression" priority="1" dxfId="1" stopIfTrue="1">
      <formula>$G6&gt;0</formula>
    </cfRule>
  </conditionalFormatting>
  <dataValidations count="2">
    <dataValidation allowBlank="1" sqref="A3:I41 J3:J4 K3:N41"/>
    <dataValidation type="list" allowBlank="1" showErrorMessage="1" sqref="J5:J41">
      <formula1>$Q$5:$Q$8</formula1>
    </dataValidation>
  </dataValidations>
  <printOptions/>
  <pageMargins left="0.75" right="0.75" top="1" bottom="1" header="0.5" footer="0.5"/>
  <pageSetup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145"/>
  <sheetViews>
    <sheetView showGridLines="0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23.28125" style="187" customWidth="1"/>
    <col min="2" max="2" width="46.00390625" style="187" customWidth="1"/>
    <col min="3" max="3" width="61.7109375" style="187" customWidth="1"/>
    <col min="4" max="4" width="13.140625" style="187" bestFit="1" customWidth="1"/>
    <col min="5" max="5" width="26.140625" style="187" bestFit="1" customWidth="1"/>
    <col min="6" max="6" width="23.00390625" style="187" bestFit="1" customWidth="1"/>
    <col min="7" max="7" width="38.00390625" style="187" bestFit="1" customWidth="1"/>
    <col min="8" max="8" width="25.140625" style="187" bestFit="1" customWidth="1"/>
    <col min="9" max="9" width="39.8515625" style="183" bestFit="1" customWidth="1"/>
    <col min="10" max="10" width="20.421875" style="183" bestFit="1" customWidth="1"/>
    <col min="11" max="11" width="21.140625" style="181" bestFit="1" customWidth="1"/>
    <col min="12" max="16384" width="9.140625" style="181" customWidth="1"/>
  </cols>
  <sheetData>
    <row r="1" spans="1:14" ht="15.7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1" ht="15" thickBot="1">
      <c r="A2" s="285" t="s">
        <v>75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</row>
    <row r="3" spans="1:11" ht="14.25">
      <c r="A3" s="160" t="s">
        <v>30</v>
      </c>
      <c r="B3" s="160" t="s">
        <v>24</v>
      </c>
      <c r="C3" s="160" t="s">
        <v>7</v>
      </c>
      <c r="D3" s="160" t="s">
        <v>43</v>
      </c>
      <c r="E3" s="160" t="s">
        <v>44</v>
      </c>
      <c r="F3" s="160" t="s">
        <v>45</v>
      </c>
      <c r="G3" s="160" t="s">
        <v>47</v>
      </c>
      <c r="H3" s="160" t="s">
        <v>46</v>
      </c>
      <c r="I3" s="160" t="s">
        <v>31</v>
      </c>
      <c r="J3" s="160" t="s">
        <v>5</v>
      </c>
      <c r="K3" s="160" t="s">
        <v>32</v>
      </c>
    </row>
    <row r="4" spans="1:11" ht="42.75" customHeight="1">
      <c r="A4" s="177"/>
      <c r="B4" s="260"/>
      <c r="C4" s="177"/>
      <c r="D4" s="177"/>
      <c r="E4" s="178"/>
      <c r="F4" s="178"/>
      <c r="G4" s="178"/>
      <c r="H4" s="178"/>
      <c r="I4" s="177"/>
      <c r="J4" s="177"/>
      <c r="K4" s="177"/>
    </row>
    <row r="5" spans="1:11" ht="15">
      <c r="A5" s="177"/>
      <c r="B5" s="260"/>
      <c r="C5" s="177"/>
      <c r="D5" s="177"/>
      <c r="E5" s="178"/>
      <c r="F5" s="178"/>
      <c r="G5" s="178"/>
      <c r="H5" s="178"/>
      <c r="I5" s="177"/>
      <c r="J5" s="177"/>
      <c r="K5" s="177"/>
    </row>
    <row r="6" spans="1:11" ht="15">
      <c r="A6" s="177"/>
      <c r="B6" s="260"/>
      <c r="C6" s="177"/>
      <c r="D6" s="177"/>
      <c r="E6" s="178"/>
      <c r="F6" s="178"/>
      <c r="G6" s="178"/>
      <c r="H6" s="178"/>
      <c r="I6" s="177"/>
      <c r="J6" s="177"/>
      <c r="K6" s="177"/>
    </row>
    <row r="7" spans="1:11" ht="15">
      <c r="A7" s="177"/>
      <c r="B7" s="260"/>
      <c r="C7" s="177"/>
      <c r="D7" s="177"/>
      <c r="E7" s="178"/>
      <c r="F7" s="178"/>
      <c r="G7" s="178"/>
      <c r="H7" s="178"/>
      <c r="I7" s="177"/>
      <c r="J7" s="177"/>
      <c r="K7" s="177"/>
    </row>
    <row r="8" spans="1:11" ht="15">
      <c r="A8" s="177"/>
      <c r="B8" s="260"/>
      <c r="C8" s="177"/>
      <c r="D8" s="177"/>
      <c r="E8" s="178"/>
      <c r="F8" s="178"/>
      <c r="G8" s="178"/>
      <c r="H8" s="178"/>
      <c r="I8" s="177"/>
      <c r="J8" s="177"/>
      <c r="K8" s="177"/>
    </row>
    <row r="9" spans="1:11" ht="15">
      <c r="A9" s="177"/>
      <c r="B9" s="260"/>
      <c r="C9" s="177"/>
      <c r="D9" s="177"/>
      <c r="E9" s="178"/>
      <c r="F9" s="178"/>
      <c r="G9" s="178"/>
      <c r="H9" s="178"/>
      <c r="I9" s="177"/>
      <c r="J9" s="177"/>
      <c r="K9" s="177"/>
    </row>
    <row r="10" spans="1:11" ht="15">
      <c r="A10" s="177"/>
      <c r="B10" s="260"/>
      <c r="C10" s="177"/>
      <c r="D10" s="177"/>
      <c r="E10" s="178"/>
      <c r="F10" s="178"/>
      <c r="G10" s="178"/>
      <c r="H10" s="178"/>
      <c r="I10" s="177"/>
      <c r="J10" s="177"/>
      <c r="K10" s="177"/>
    </row>
    <row r="11" spans="1:11" ht="15">
      <c r="A11" s="177"/>
      <c r="B11" s="260"/>
      <c r="C11" s="177"/>
      <c r="D11" s="177"/>
      <c r="E11" s="178"/>
      <c r="F11" s="178"/>
      <c r="G11" s="178"/>
      <c r="H11" s="178"/>
      <c r="I11" s="177"/>
      <c r="J11" s="177"/>
      <c r="K11" s="177"/>
    </row>
    <row r="12" spans="1:11" ht="15">
      <c r="A12" s="177"/>
      <c r="B12" s="260"/>
      <c r="C12" s="177"/>
      <c r="D12" s="177"/>
      <c r="E12" s="178"/>
      <c r="F12" s="178"/>
      <c r="G12" s="178"/>
      <c r="H12" s="178"/>
      <c r="I12" s="177"/>
      <c r="J12" s="177"/>
      <c r="K12" s="177"/>
    </row>
    <row r="13" spans="1:11" ht="15">
      <c r="A13" s="177"/>
      <c r="B13" s="260"/>
      <c r="C13" s="177"/>
      <c r="D13" s="177"/>
      <c r="E13" s="178"/>
      <c r="F13" s="178"/>
      <c r="G13" s="178"/>
      <c r="H13" s="178"/>
      <c r="I13" s="177"/>
      <c r="J13" s="177"/>
      <c r="K13" s="177"/>
    </row>
    <row r="14" spans="1:11" ht="15">
      <c r="A14" s="177"/>
      <c r="B14" s="260"/>
      <c r="C14" s="177"/>
      <c r="D14" s="177"/>
      <c r="E14" s="178"/>
      <c r="F14" s="178"/>
      <c r="G14" s="178"/>
      <c r="H14" s="178"/>
      <c r="I14" s="177"/>
      <c r="J14" s="177"/>
      <c r="K14" s="177"/>
    </row>
    <row r="15" spans="1:11" ht="15">
      <c r="A15" s="177"/>
      <c r="B15" s="260"/>
      <c r="C15" s="177"/>
      <c r="D15" s="177"/>
      <c r="E15" s="178"/>
      <c r="F15" s="178"/>
      <c r="G15" s="178"/>
      <c r="H15" s="178"/>
      <c r="I15" s="177"/>
      <c r="J15" s="177"/>
      <c r="K15" s="177"/>
    </row>
    <row r="16" spans="1:11" ht="15">
      <c r="A16" s="177"/>
      <c r="B16" s="260"/>
      <c r="C16" s="177"/>
      <c r="D16" s="177"/>
      <c r="E16" s="178"/>
      <c r="F16" s="178"/>
      <c r="G16" s="178"/>
      <c r="H16" s="178"/>
      <c r="I16" s="177"/>
      <c r="J16" s="177"/>
      <c r="K16" s="177"/>
    </row>
    <row r="17" spans="1:12" ht="15">
      <c r="A17" s="177"/>
      <c r="B17" s="260"/>
      <c r="C17" s="177"/>
      <c r="D17" s="177"/>
      <c r="E17" s="178"/>
      <c r="F17" s="178"/>
      <c r="G17" s="178"/>
      <c r="H17" s="178"/>
      <c r="I17" s="177"/>
      <c r="J17" s="177"/>
      <c r="K17" s="177"/>
      <c r="L17" s="183"/>
    </row>
    <row r="18" spans="1:12" ht="15">
      <c r="A18" s="177"/>
      <c r="B18" s="260"/>
      <c r="C18" s="177"/>
      <c r="D18" s="177"/>
      <c r="E18" s="178"/>
      <c r="F18" s="178"/>
      <c r="G18" s="178"/>
      <c r="H18" s="178"/>
      <c r="I18" s="177"/>
      <c r="J18" s="177"/>
      <c r="K18" s="177"/>
      <c r="L18" s="183"/>
    </row>
    <row r="19" spans="1:12" ht="15">
      <c r="A19" s="177"/>
      <c r="B19" s="260"/>
      <c r="C19" s="177"/>
      <c r="D19" s="177"/>
      <c r="E19" s="178"/>
      <c r="F19" s="178"/>
      <c r="G19" s="178"/>
      <c r="H19" s="178"/>
      <c r="I19" s="177"/>
      <c r="J19" s="177"/>
      <c r="K19" s="177"/>
      <c r="L19" s="183"/>
    </row>
    <row r="20" spans="1:12" ht="15">
      <c r="A20" s="177"/>
      <c r="B20" s="260"/>
      <c r="C20" s="177"/>
      <c r="D20" s="177"/>
      <c r="E20" s="178"/>
      <c r="F20" s="178"/>
      <c r="G20" s="178"/>
      <c r="H20" s="178"/>
      <c r="I20" s="177"/>
      <c r="J20" s="177"/>
      <c r="K20" s="177"/>
      <c r="L20" s="183"/>
    </row>
    <row r="21" spans="1:12" ht="15">
      <c r="A21" s="177"/>
      <c r="B21" s="260"/>
      <c r="C21" s="177"/>
      <c r="D21" s="177"/>
      <c r="E21" s="178"/>
      <c r="F21" s="178"/>
      <c r="G21" s="178"/>
      <c r="H21" s="178"/>
      <c r="I21" s="177"/>
      <c r="J21" s="177"/>
      <c r="K21" s="177"/>
      <c r="L21" s="183"/>
    </row>
    <row r="22" spans="1:12" ht="15">
      <c r="A22" s="177"/>
      <c r="B22" s="260"/>
      <c r="C22" s="177"/>
      <c r="D22" s="177"/>
      <c r="E22" s="178"/>
      <c r="F22" s="178"/>
      <c r="G22" s="178"/>
      <c r="H22" s="178"/>
      <c r="I22" s="177"/>
      <c r="J22" s="177"/>
      <c r="K22" s="177"/>
      <c r="L22" s="183"/>
    </row>
    <row r="23" spans="1:12" ht="15">
      <c r="A23" s="177"/>
      <c r="B23" s="260"/>
      <c r="C23" s="177"/>
      <c r="D23" s="177"/>
      <c r="E23" s="178"/>
      <c r="F23" s="178"/>
      <c r="G23" s="178"/>
      <c r="H23" s="178"/>
      <c r="I23" s="177"/>
      <c r="J23" s="177"/>
      <c r="K23" s="177"/>
      <c r="L23" s="183"/>
    </row>
    <row r="24" spans="1:12" ht="1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83"/>
    </row>
    <row r="25" spans="1:12" ht="15">
      <c r="A25" s="179"/>
      <c r="B25" s="179"/>
      <c r="C25" s="179"/>
      <c r="D25" s="184"/>
      <c r="E25" s="184"/>
      <c r="F25" s="184"/>
      <c r="G25" s="184"/>
      <c r="H25" s="184"/>
      <c r="I25" s="184"/>
      <c r="J25" s="184"/>
      <c r="K25" s="184"/>
      <c r="L25" s="183"/>
    </row>
    <row r="26" spans="1:12" ht="15">
      <c r="A26" s="179"/>
      <c r="B26" s="179"/>
      <c r="C26" s="179"/>
      <c r="D26" s="184"/>
      <c r="E26" s="184"/>
      <c r="F26" s="184"/>
      <c r="G26" s="184"/>
      <c r="H26" s="184"/>
      <c r="I26" s="184"/>
      <c r="J26" s="184"/>
      <c r="K26" s="184"/>
      <c r="L26" s="183"/>
    </row>
    <row r="27" spans="1:12" ht="15">
      <c r="A27" s="179"/>
      <c r="B27" s="179"/>
      <c r="C27" s="179"/>
      <c r="D27" s="186"/>
      <c r="E27" s="179"/>
      <c r="F27" s="179"/>
      <c r="G27" s="179"/>
      <c r="H27" s="179"/>
      <c r="I27" s="179"/>
      <c r="J27" s="179"/>
      <c r="K27" s="179"/>
      <c r="L27" s="183"/>
    </row>
    <row r="28" spans="1:12" ht="15">
      <c r="A28" s="179"/>
      <c r="B28" s="179"/>
      <c r="C28" s="179"/>
      <c r="D28" s="186"/>
      <c r="E28" s="179"/>
      <c r="F28" s="179"/>
      <c r="G28" s="179"/>
      <c r="H28" s="179"/>
      <c r="I28" s="179"/>
      <c r="J28" s="179"/>
      <c r="K28" s="179"/>
      <c r="L28" s="183"/>
    </row>
    <row r="29" spans="1:12" ht="15">
      <c r="A29" s="179"/>
      <c r="B29" s="179"/>
      <c r="C29" s="179"/>
      <c r="D29" s="186"/>
      <c r="E29" s="179"/>
      <c r="F29" s="179"/>
      <c r="G29" s="179"/>
      <c r="H29" s="179"/>
      <c r="I29" s="179"/>
      <c r="J29" s="179"/>
      <c r="K29" s="179"/>
      <c r="L29" s="183"/>
    </row>
    <row r="30" spans="1:12" ht="15">
      <c r="A30" s="179"/>
      <c r="B30" s="179"/>
      <c r="C30" s="179"/>
      <c r="D30" s="186"/>
      <c r="E30" s="179"/>
      <c r="F30" s="179"/>
      <c r="G30" s="179"/>
      <c r="H30" s="179"/>
      <c r="I30" s="179"/>
      <c r="J30" s="179"/>
      <c r="K30" s="179"/>
      <c r="L30" s="183"/>
    </row>
    <row r="31" spans="1:12" ht="15">
      <c r="A31" s="179"/>
      <c r="B31" s="179"/>
      <c r="C31" s="179"/>
      <c r="D31" s="186"/>
      <c r="E31" s="179"/>
      <c r="F31" s="179"/>
      <c r="G31" s="179"/>
      <c r="H31" s="179"/>
      <c r="I31" s="179"/>
      <c r="J31" s="179"/>
      <c r="K31" s="179"/>
      <c r="L31" s="183"/>
    </row>
    <row r="32" spans="1:12" ht="15">
      <c r="A32" s="179"/>
      <c r="B32" s="179"/>
      <c r="C32" s="179"/>
      <c r="D32" s="186"/>
      <c r="E32" s="179"/>
      <c r="F32" s="179"/>
      <c r="G32" s="179"/>
      <c r="H32" s="179"/>
      <c r="I32" s="179"/>
      <c r="J32" s="179"/>
      <c r="K32" s="179"/>
      <c r="L32" s="183"/>
    </row>
    <row r="33" spans="1:12" ht="15">
      <c r="A33" s="179"/>
      <c r="B33" s="179"/>
      <c r="C33" s="179"/>
      <c r="D33" s="186"/>
      <c r="E33" s="179"/>
      <c r="F33" s="179"/>
      <c r="G33" s="179"/>
      <c r="H33" s="179"/>
      <c r="I33" s="179"/>
      <c r="J33" s="179"/>
      <c r="K33" s="179"/>
      <c r="L33" s="183"/>
    </row>
    <row r="34" spans="1:12" ht="15">
      <c r="A34" s="179"/>
      <c r="B34" s="179"/>
      <c r="C34" s="179"/>
      <c r="D34" s="186"/>
      <c r="E34" s="179"/>
      <c r="F34" s="179"/>
      <c r="G34" s="179"/>
      <c r="H34" s="179"/>
      <c r="I34" s="179"/>
      <c r="J34" s="179"/>
      <c r="K34" s="179"/>
      <c r="L34" s="183"/>
    </row>
    <row r="35" spans="1:12" ht="15">
      <c r="A35" s="179"/>
      <c r="B35" s="179"/>
      <c r="C35" s="179"/>
      <c r="D35" s="186"/>
      <c r="E35" s="179"/>
      <c r="F35" s="179"/>
      <c r="G35" s="179"/>
      <c r="H35" s="179"/>
      <c r="I35" s="179"/>
      <c r="J35" s="179"/>
      <c r="K35" s="179"/>
      <c r="L35" s="183"/>
    </row>
    <row r="36" spans="1:12" ht="15">
      <c r="A36" s="179"/>
      <c r="B36" s="179"/>
      <c r="C36" s="179"/>
      <c r="D36" s="186"/>
      <c r="E36" s="179"/>
      <c r="F36" s="179"/>
      <c r="G36" s="179"/>
      <c r="H36" s="179"/>
      <c r="I36" s="179"/>
      <c r="J36" s="179"/>
      <c r="K36" s="179"/>
      <c r="L36" s="183"/>
    </row>
    <row r="37" spans="1:12" ht="1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83"/>
    </row>
    <row r="38" spans="1:12" ht="1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83"/>
    </row>
    <row r="39" spans="1:12" ht="1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83"/>
    </row>
    <row r="40" spans="1:12" ht="1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83"/>
    </row>
    <row r="41" spans="1:12" ht="15">
      <c r="A41" s="179"/>
      <c r="B41" s="179"/>
      <c r="C41" s="179"/>
      <c r="D41" s="179"/>
      <c r="E41" s="180"/>
      <c r="F41" s="180"/>
      <c r="G41" s="180"/>
      <c r="H41" s="180"/>
      <c r="I41" s="179"/>
      <c r="J41" s="179"/>
      <c r="K41" s="179"/>
      <c r="L41" s="183"/>
    </row>
    <row r="42" spans="1:12" ht="15">
      <c r="A42" s="179"/>
      <c r="B42" s="179"/>
      <c r="C42" s="179"/>
      <c r="D42" s="179"/>
      <c r="E42" s="180"/>
      <c r="F42" s="180"/>
      <c r="G42" s="180"/>
      <c r="H42" s="180"/>
      <c r="I42" s="179"/>
      <c r="J42" s="179"/>
      <c r="K42" s="179"/>
      <c r="L42" s="183"/>
    </row>
    <row r="43" spans="1:12" ht="15">
      <c r="A43" s="179"/>
      <c r="B43" s="179"/>
      <c r="C43" s="179"/>
      <c r="D43" s="179"/>
      <c r="E43" s="180"/>
      <c r="F43" s="180"/>
      <c r="G43" s="180"/>
      <c r="H43" s="180"/>
      <c r="I43" s="179"/>
      <c r="J43" s="179"/>
      <c r="K43" s="179"/>
      <c r="L43" s="183"/>
    </row>
    <row r="44" spans="1:12" ht="15">
      <c r="A44" s="179"/>
      <c r="B44" s="179"/>
      <c r="C44" s="179"/>
      <c r="D44" s="179"/>
      <c r="E44" s="180"/>
      <c r="F44" s="180"/>
      <c r="G44" s="180"/>
      <c r="H44" s="180"/>
      <c r="I44" s="179"/>
      <c r="J44" s="179"/>
      <c r="K44" s="179"/>
      <c r="L44" s="183"/>
    </row>
    <row r="45" spans="1:12" ht="15">
      <c r="A45" s="179"/>
      <c r="B45" s="179"/>
      <c r="C45" s="179"/>
      <c r="D45" s="179"/>
      <c r="E45" s="180"/>
      <c r="F45" s="180"/>
      <c r="G45" s="180"/>
      <c r="H45" s="180"/>
      <c r="I45" s="179"/>
      <c r="J45" s="179"/>
      <c r="K45" s="179"/>
      <c r="L45" s="183"/>
    </row>
    <row r="46" spans="1:12" ht="15">
      <c r="A46" s="179"/>
      <c r="B46" s="179"/>
      <c r="C46" s="179"/>
      <c r="D46" s="179"/>
      <c r="E46" s="180"/>
      <c r="F46" s="180"/>
      <c r="G46" s="180"/>
      <c r="H46" s="180"/>
      <c r="I46" s="179"/>
      <c r="J46" s="179"/>
      <c r="K46" s="179"/>
      <c r="L46" s="183"/>
    </row>
    <row r="47" spans="1:12" ht="15">
      <c r="A47" s="179"/>
      <c r="B47" s="179"/>
      <c r="C47" s="179"/>
      <c r="D47" s="179"/>
      <c r="E47" s="180"/>
      <c r="F47" s="180"/>
      <c r="G47" s="180"/>
      <c r="H47" s="180"/>
      <c r="I47" s="179"/>
      <c r="J47" s="179"/>
      <c r="K47" s="179"/>
      <c r="L47" s="183"/>
    </row>
    <row r="48" spans="1:12" ht="15">
      <c r="A48" s="179"/>
      <c r="B48" s="179"/>
      <c r="C48" s="179"/>
      <c r="D48" s="179"/>
      <c r="E48" s="180"/>
      <c r="F48" s="180"/>
      <c r="G48" s="180"/>
      <c r="H48" s="180"/>
      <c r="I48" s="179"/>
      <c r="J48" s="179"/>
      <c r="K48" s="179"/>
      <c r="L48" s="183"/>
    </row>
    <row r="49" spans="1:12" ht="15">
      <c r="A49" s="179"/>
      <c r="B49" s="179"/>
      <c r="C49" s="179"/>
      <c r="D49" s="179"/>
      <c r="E49" s="180"/>
      <c r="F49" s="180"/>
      <c r="G49" s="180"/>
      <c r="H49" s="180"/>
      <c r="I49" s="179"/>
      <c r="J49" s="179"/>
      <c r="K49" s="179"/>
      <c r="L49" s="183"/>
    </row>
    <row r="50" spans="1:12" ht="15">
      <c r="A50" s="179"/>
      <c r="B50" s="179"/>
      <c r="C50" s="179"/>
      <c r="D50" s="179"/>
      <c r="E50" s="180"/>
      <c r="F50" s="180"/>
      <c r="G50" s="180"/>
      <c r="H50" s="180"/>
      <c r="I50" s="179"/>
      <c r="J50" s="179"/>
      <c r="K50" s="179"/>
      <c r="L50" s="183"/>
    </row>
    <row r="51" spans="1:12" ht="15">
      <c r="A51" s="179"/>
      <c r="B51" s="179"/>
      <c r="C51" s="179"/>
      <c r="D51" s="179"/>
      <c r="E51" s="180"/>
      <c r="F51" s="180"/>
      <c r="G51" s="180"/>
      <c r="H51" s="180"/>
      <c r="I51" s="179"/>
      <c r="J51" s="179"/>
      <c r="K51" s="179"/>
      <c r="L51" s="183"/>
    </row>
    <row r="52" spans="1:12" ht="15">
      <c r="A52" s="179"/>
      <c r="B52" s="179"/>
      <c r="C52" s="179"/>
      <c r="D52" s="179"/>
      <c r="E52" s="180"/>
      <c r="F52" s="180"/>
      <c r="G52" s="180"/>
      <c r="H52" s="180"/>
      <c r="I52" s="179"/>
      <c r="J52" s="179"/>
      <c r="K52" s="179"/>
      <c r="L52" s="183"/>
    </row>
    <row r="53" spans="1:12" ht="15">
      <c r="A53" s="179"/>
      <c r="B53" s="179"/>
      <c r="C53" s="179"/>
      <c r="D53" s="179"/>
      <c r="E53" s="180"/>
      <c r="F53" s="180"/>
      <c r="G53" s="180"/>
      <c r="H53" s="180"/>
      <c r="I53" s="179"/>
      <c r="J53" s="179"/>
      <c r="K53" s="179"/>
      <c r="L53" s="183"/>
    </row>
    <row r="54" spans="1:12" ht="15">
      <c r="A54" s="179"/>
      <c r="B54" s="179"/>
      <c r="C54" s="179"/>
      <c r="D54" s="179"/>
      <c r="E54" s="180"/>
      <c r="F54" s="180"/>
      <c r="G54" s="180"/>
      <c r="H54" s="180"/>
      <c r="I54" s="179"/>
      <c r="J54" s="179"/>
      <c r="K54" s="179"/>
      <c r="L54" s="183"/>
    </row>
    <row r="55" spans="1:12" ht="15">
      <c r="A55" s="179"/>
      <c r="B55" s="179"/>
      <c r="C55" s="179"/>
      <c r="D55" s="179"/>
      <c r="E55" s="180"/>
      <c r="F55" s="180"/>
      <c r="G55" s="180"/>
      <c r="H55" s="180"/>
      <c r="I55" s="179"/>
      <c r="J55" s="179"/>
      <c r="K55" s="179"/>
      <c r="L55" s="183"/>
    </row>
    <row r="56" spans="1:12" ht="15">
      <c r="A56" s="179"/>
      <c r="B56" s="179"/>
      <c r="C56" s="179"/>
      <c r="D56" s="179"/>
      <c r="E56" s="180"/>
      <c r="F56" s="180"/>
      <c r="G56" s="180"/>
      <c r="H56" s="180"/>
      <c r="I56" s="179"/>
      <c r="J56" s="179"/>
      <c r="K56" s="179"/>
      <c r="L56" s="183"/>
    </row>
    <row r="57" spans="1:12" ht="15">
      <c r="A57" s="179"/>
      <c r="B57" s="179"/>
      <c r="C57" s="179"/>
      <c r="D57" s="179"/>
      <c r="E57" s="180"/>
      <c r="F57" s="180"/>
      <c r="G57" s="180"/>
      <c r="H57" s="180"/>
      <c r="I57" s="179"/>
      <c r="J57" s="179"/>
      <c r="K57" s="179"/>
      <c r="L57" s="183"/>
    </row>
    <row r="58" spans="1:12" ht="15">
      <c r="A58" s="179"/>
      <c r="B58" s="179"/>
      <c r="C58" s="179"/>
      <c r="D58" s="179"/>
      <c r="E58" s="180"/>
      <c r="F58" s="180"/>
      <c r="G58" s="180"/>
      <c r="H58" s="180"/>
      <c r="I58" s="179"/>
      <c r="J58" s="179"/>
      <c r="K58" s="179"/>
      <c r="L58" s="183"/>
    </row>
    <row r="59" spans="1:12" ht="15">
      <c r="A59" s="179"/>
      <c r="B59" s="179"/>
      <c r="C59" s="179"/>
      <c r="D59" s="179"/>
      <c r="E59" s="180"/>
      <c r="F59" s="180"/>
      <c r="G59" s="180"/>
      <c r="H59" s="180"/>
      <c r="I59" s="179"/>
      <c r="J59" s="179"/>
      <c r="K59" s="179"/>
      <c r="L59" s="183"/>
    </row>
    <row r="60" spans="1:12" ht="15">
      <c r="A60" s="179"/>
      <c r="B60" s="179"/>
      <c r="C60" s="179"/>
      <c r="D60" s="179"/>
      <c r="E60" s="180"/>
      <c r="F60" s="180"/>
      <c r="G60" s="180"/>
      <c r="H60" s="180"/>
      <c r="I60" s="179"/>
      <c r="J60" s="179"/>
      <c r="K60" s="179"/>
      <c r="L60" s="183"/>
    </row>
    <row r="61" spans="1:12" ht="15">
      <c r="A61" s="179"/>
      <c r="B61" s="179"/>
      <c r="C61" s="179"/>
      <c r="D61" s="180"/>
      <c r="E61" s="180"/>
      <c r="F61" s="180"/>
      <c r="G61" s="180"/>
      <c r="H61" s="180"/>
      <c r="I61" s="179"/>
      <c r="J61" s="179"/>
      <c r="K61" s="179"/>
      <c r="L61" s="183"/>
    </row>
    <row r="62" spans="1:12" ht="15">
      <c r="A62" s="179"/>
      <c r="B62" s="179"/>
      <c r="C62" s="179"/>
      <c r="D62" s="180"/>
      <c r="E62" s="180"/>
      <c r="F62" s="180"/>
      <c r="G62" s="180"/>
      <c r="H62" s="180"/>
      <c r="I62" s="179"/>
      <c r="J62" s="179"/>
      <c r="K62" s="179"/>
      <c r="L62" s="183"/>
    </row>
    <row r="63" spans="1:12" ht="15">
      <c r="A63" s="179"/>
      <c r="B63" s="179"/>
      <c r="C63" s="179"/>
      <c r="D63" s="180"/>
      <c r="E63" s="180"/>
      <c r="F63" s="180"/>
      <c r="G63" s="180"/>
      <c r="H63" s="180"/>
      <c r="I63" s="179"/>
      <c r="J63" s="179"/>
      <c r="K63" s="179"/>
      <c r="L63" s="183"/>
    </row>
    <row r="64" spans="1:12" ht="15">
      <c r="A64" s="179"/>
      <c r="B64" s="179"/>
      <c r="C64" s="179"/>
      <c r="D64" s="180"/>
      <c r="E64" s="180"/>
      <c r="F64" s="180"/>
      <c r="G64" s="180"/>
      <c r="H64" s="180"/>
      <c r="I64" s="179"/>
      <c r="J64" s="179"/>
      <c r="K64" s="179"/>
      <c r="L64" s="183"/>
    </row>
    <row r="65" spans="1:12" ht="15">
      <c r="A65" s="179"/>
      <c r="B65" s="179"/>
      <c r="C65" s="179"/>
      <c r="D65" s="180"/>
      <c r="E65" s="180"/>
      <c r="F65" s="180"/>
      <c r="G65" s="180"/>
      <c r="H65" s="180"/>
      <c r="I65" s="179"/>
      <c r="J65" s="179"/>
      <c r="K65" s="179"/>
      <c r="L65" s="183"/>
    </row>
    <row r="66" spans="1:12" ht="15">
      <c r="A66" s="179"/>
      <c r="B66" s="179"/>
      <c r="C66" s="179"/>
      <c r="D66" s="180"/>
      <c r="E66" s="180"/>
      <c r="F66" s="180"/>
      <c r="G66" s="180"/>
      <c r="H66" s="180"/>
      <c r="I66" s="179"/>
      <c r="J66" s="179"/>
      <c r="K66" s="179"/>
      <c r="L66" s="183"/>
    </row>
    <row r="67" spans="1:12" ht="15">
      <c r="A67" s="179"/>
      <c r="B67" s="179"/>
      <c r="C67" s="179"/>
      <c r="D67" s="180"/>
      <c r="E67" s="180"/>
      <c r="F67" s="180"/>
      <c r="G67" s="180"/>
      <c r="H67" s="180"/>
      <c r="I67" s="179"/>
      <c r="J67" s="179"/>
      <c r="K67" s="179"/>
      <c r="L67" s="183"/>
    </row>
    <row r="68" spans="1:12" ht="15">
      <c r="A68" s="179"/>
      <c r="B68" s="179"/>
      <c r="C68" s="179"/>
      <c r="D68" s="180"/>
      <c r="E68" s="180"/>
      <c r="F68" s="180"/>
      <c r="G68" s="180"/>
      <c r="H68" s="180"/>
      <c r="I68" s="179"/>
      <c r="J68" s="179"/>
      <c r="K68" s="179"/>
      <c r="L68" s="183"/>
    </row>
    <row r="69" spans="1:12" ht="15">
      <c r="A69" s="179"/>
      <c r="B69" s="179"/>
      <c r="C69" s="179"/>
      <c r="D69" s="180"/>
      <c r="E69" s="180"/>
      <c r="F69" s="180"/>
      <c r="G69" s="180"/>
      <c r="H69" s="180"/>
      <c r="I69" s="179"/>
      <c r="J69" s="179"/>
      <c r="K69" s="179"/>
      <c r="L69" s="183"/>
    </row>
    <row r="70" spans="1:12" ht="15">
      <c r="A70" s="179"/>
      <c r="B70" s="179"/>
      <c r="C70" s="179"/>
      <c r="D70" s="180"/>
      <c r="E70" s="180"/>
      <c r="F70" s="180"/>
      <c r="G70" s="180"/>
      <c r="H70" s="180"/>
      <c r="I70" s="179"/>
      <c r="J70" s="179"/>
      <c r="K70" s="179"/>
      <c r="L70" s="183"/>
    </row>
    <row r="71" spans="1:12" ht="15">
      <c r="A71" s="179"/>
      <c r="B71" s="179"/>
      <c r="C71" s="179"/>
      <c r="D71" s="180"/>
      <c r="E71" s="180"/>
      <c r="F71" s="180"/>
      <c r="G71" s="180"/>
      <c r="H71" s="180"/>
      <c r="I71" s="179"/>
      <c r="J71" s="179"/>
      <c r="K71" s="179"/>
      <c r="L71" s="183"/>
    </row>
    <row r="72" spans="1:12" ht="15">
      <c r="A72" s="179"/>
      <c r="B72" s="179"/>
      <c r="C72" s="179"/>
      <c r="D72" s="180"/>
      <c r="E72" s="180"/>
      <c r="F72" s="180"/>
      <c r="G72" s="180"/>
      <c r="H72" s="180"/>
      <c r="I72" s="179"/>
      <c r="J72" s="179"/>
      <c r="K72" s="179"/>
      <c r="L72" s="183"/>
    </row>
    <row r="73" spans="1:12" ht="15">
      <c r="A73" s="179"/>
      <c r="B73" s="179"/>
      <c r="C73" s="179"/>
      <c r="D73" s="180"/>
      <c r="E73" s="180"/>
      <c r="F73" s="180"/>
      <c r="G73" s="180"/>
      <c r="H73" s="180"/>
      <c r="I73" s="179"/>
      <c r="J73" s="179"/>
      <c r="K73" s="179"/>
      <c r="L73" s="183"/>
    </row>
    <row r="74" spans="1:12" ht="15">
      <c r="A74" s="179"/>
      <c r="B74" s="179"/>
      <c r="C74" s="179"/>
      <c r="D74" s="180"/>
      <c r="E74" s="180"/>
      <c r="F74" s="180"/>
      <c r="G74" s="180"/>
      <c r="H74" s="180"/>
      <c r="I74" s="179"/>
      <c r="J74" s="179"/>
      <c r="K74" s="179"/>
      <c r="L74" s="183"/>
    </row>
    <row r="75" spans="1:12" ht="15">
      <c r="A75" s="179"/>
      <c r="B75" s="179"/>
      <c r="C75" s="179"/>
      <c r="D75" s="180"/>
      <c r="E75" s="180"/>
      <c r="F75" s="180"/>
      <c r="G75" s="180"/>
      <c r="H75" s="180"/>
      <c r="I75" s="179"/>
      <c r="J75" s="179"/>
      <c r="K75" s="179"/>
      <c r="L75" s="183"/>
    </row>
    <row r="76" spans="1:12" ht="15">
      <c r="A76" s="179"/>
      <c r="B76" s="179"/>
      <c r="C76" s="179"/>
      <c r="D76" s="180"/>
      <c r="E76" s="180"/>
      <c r="F76" s="180"/>
      <c r="G76" s="180"/>
      <c r="H76" s="180"/>
      <c r="I76" s="179"/>
      <c r="J76" s="179"/>
      <c r="K76" s="179"/>
      <c r="L76" s="183"/>
    </row>
    <row r="77" spans="1:12" ht="15">
      <c r="A77" s="179"/>
      <c r="B77" s="179"/>
      <c r="C77" s="179"/>
      <c r="D77" s="180"/>
      <c r="E77" s="180"/>
      <c r="F77" s="180"/>
      <c r="G77" s="180"/>
      <c r="H77" s="180"/>
      <c r="I77" s="179"/>
      <c r="J77" s="179"/>
      <c r="K77" s="179"/>
      <c r="L77" s="183"/>
    </row>
    <row r="78" spans="1:12" ht="15">
      <c r="A78" s="179"/>
      <c r="B78" s="179"/>
      <c r="C78" s="179"/>
      <c r="D78" s="180"/>
      <c r="E78" s="180"/>
      <c r="F78" s="180"/>
      <c r="G78" s="180"/>
      <c r="H78" s="180"/>
      <c r="I78" s="179"/>
      <c r="J78" s="179"/>
      <c r="K78" s="179"/>
      <c r="L78" s="183"/>
    </row>
    <row r="79" spans="1:12" ht="15">
      <c r="A79" s="179"/>
      <c r="B79" s="179"/>
      <c r="C79" s="179"/>
      <c r="D79" s="180"/>
      <c r="E79" s="180"/>
      <c r="F79" s="180"/>
      <c r="G79" s="180"/>
      <c r="H79" s="180"/>
      <c r="I79" s="179"/>
      <c r="J79" s="179"/>
      <c r="K79" s="179"/>
      <c r="L79" s="183"/>
    </row>
    <row r="80" spans="1:12" ht="15">
      <c r="A80" s="179"/>
      <c r="B80" s="179"/>
      <c r="C80" s="179"/>
      <c r="D80" s="180"/>
      <c r="E80" s="180"/>
      <c r="F80" s="180"/>
      <c r="G80" s="180"/>
      <c r="H80" s="180"/>
      <c r="I80" s="179"/>
      <c r="J80" s="179"/>
      <c r="K80" s="179"/>
      <c r="L80" s="183"/>
    </row>
    <row r="81" spans="1:12" ht="15">
      <c r="A81" s="179"/>
      <c r="B81" s="179"/>
      <c r="C81" s="179"/>
      <c r="D81" s="180"/>
      <c r="E81" s="180"/>
      <c r="F81" s="180"/>
      <c r="G81" s="180"/>
      <c r="H81" s="180"/>
      <c r="I81" s="179"/>
      <c r="J81" s="179"/>
      <c r="K81" s="179"/>
      <c r="L81" s="183"/>
    </row>
    <row r="82" spans="1:12" ht="15">
      <c r="A82" s="179"/>
      <c r="B82" s="179"/>
      <c r="C82" s="179"/>
      <c r="D82" s="180"/>
      <c r="E82" s="180"/>
      <c r="F82" s="180"/>
      <c r="G82" s="180"/>
      <c r="H82" s="180"/>
      <c r="I82" s="179"/>
      <c r="J82" s="179"/>
      <c r="K82" s="179"/>
      <c r="L82" s="183"/>
    </row>
    <row r="83" spans="1:12" ht="15">
      <c r="A83" s="179"/>
      <c r="B83" s="179"/>
      <c r="C83" s="179"/>
      <c r="D83" s="180"/>
      <c r="E83" s="180"/>
      <c r="F83" s="180"/>
      <c r="G83" s="180"/>
      <c r="H83" s="180"/>
      <c r="I83" s="179"/>
      <c r="J83" s="179"/>
      <c r="K83" s="179"/>
      <c r="L83" s="183"/>
    </row>
    <row r="84" spans="1:12" ht="15">
      <c r="A84" s="179"/>
      <c r="B84" s="179"/>
      <c r="C84" s="179"/>
      <c r="D84" s="180"/>
      <c r="E84" s="180"/>
      <c r="F84" s="180"/>
      <c r="G84" s="180"/>
      <c r="H84" s="180"/>
      <c r="I84" s="179"/>
      <c r="J84" s="179"/>
      <c r="K84" s="179"/>
      <c r="L84" s="183"/>
    </row>
    <row r="85" spans="1:12" ht="15">
      <c r="A85" s="179"/>
      <c r="B85" s="179"/>
      <c r="C85" s="179"/>
      <c r="D85" s="180"/>
      <c r="E85" s="180"/>
      <c r="F85" s="180"/>
      <c r="G85" s="180"/>
      <c r="H85" s="180"/>
      <c r="I85" s="179"/>
      <c r="J85" s="179"/>
      <c r="K85" s="179"/>
      <c r="L85" s="183"/>
    </row>
    <row r="86" spans="1:12" ht="15">
      <c r="A86" s="179"/>
      <c r="B86" s="179"/>
      <c r="C86" s="179"/>
      <c r="D86" s="180"/>
      <c r="E86" s="180"/>
      <c r="F86" s="180"/>
      <c r="G86" s="180"/>
      <c r="H86" s="180"/>
      <c r="I86" s="179"/>
      <c r="J86" s="179"/>
      <c r="K86" s="179"/>
      <c r="L86" s="183"/>
    </row>
    <row r="87" spans="1:12" ht="15">
      <c r="A87" s="179"/>
      <c r="B87" s="179"/>
      <c r="C87" s="179"/>
      <c r="D87" s="180"/>
      <c r="E87" s="180"/>
      <c r="F87" s="180"/>
      <c r="G87" s="180"/>
      <c r="H87" s="180"/>
      <c r="I87" s="179"/>
      <c r="J87" s="179"/>
      <c r="K87" s="179"/>
      <c r="L87" s="183"/>
    </row>
    <row r="88" spans="1:12" ht="15">
      <c r="A88" s="179"/>
      <c r="B88" s="179"/>
      <c r="C88" s="179"/>
      <c r="D88" s="180"/>
      <c r="E88" s="180"/>
      <c r="F88" s="180"/>
      <c r="G88" s="180"/>
      <c r="H88" s="180"/>
      <c r="I88" s="179"/>
      <c r="J88" s="179"/>
      <c r="K88" s="179"/>
      <c r="L88" s="183"/>
    </row>
    <row r="89" spans="1:12" ht="15">
      <c r="A89" s="179"/>
      <c r="B89" s="179"/>
      <c r="C89" s="179"/>
      <c r="D89" s="180"/>
      <c r="E89" s="180"/>
      <c r="F89" s="180"/>
      <c r="G89" s="180"/>
      <c r="H89" s="180"/>
      <c r="I89" s="179"/>
      <c r="J89" s="179"/>
      <c r="K89" s="179"/>
      <c r="L89" s="183"/>
    </row>
    <row r="90" spans="1:12" ht="15">
      <c r="A90" s="179"/>
      <c r="B90" s="179"/>
      <c r="C90" s="179"/>
      <c r="D90" s="180"/>
      <c r="E90" s="180"/>
      <c r="F90" s="180"/>
      <c r="G90" s="180"/>
      <c r="H90" s="180"/>
      <c r="I90" s="179"/>
      <c r="J90" s="179"/>
      <c r="K90" s="179"/>
      <c r="L90" s="183"/>
    </row>
    <row r="91" spans="1:12" ht="15">
      <c r="A91" s="179"/>
      <c r="B91" s="179"/>
      <c r="C91" s="179"/>
      <c r="D91" s="180"/>
      <c r="E91" s="180"/>
      <c r="F91" s="180"/>
      <c r="G91" s="180"/>
      <c r="H91" s="180"/>
      <c r="I91" s="179"/>
      <c r="J91" s="179"/>
      <c r="K91" s="179"/>
      <c r="L91" s="183"/>
    </row>
    <row r="92" spans="1:12" ht="15">
      <c r="A92" s="179"/>
      <c r="B92" s="179"/>
      <c r="C92" s="179"/>
      <c r="D92" s="180"/>
      <c r="E92" s="180"/>
      <c r="F92" s="180"/>
      <c r="G92" s="180"/>
      <c r="H92" s="180"/>
      <c r="I92" s="179"/>
      <c r="J92" s="179"/>
      <c r="K92" s="179"/>
      <c r="L92" s="183"/>
    </row>
    <row r="93" spans="1:12" ht="15">
      <c r="A93" s="179"/>
      <c r="B93" s="179"/>
      <c r="C93" s="179"/>
      <c r="D93" s="180"/>
      <c r="E93" s="180"/>
      <c r="F93" s="180"/>
      <c r="G93" s="180"/>
      <c r="H93" s="180"/>
      <c r="I93" s="179"/>
      <c r="J93" s="179"/>
      <c r="K93" s="179"/>
      <c r="L93" s="183"/>
    </row>
    <row r="94" spans="1:12" ht="15">
      <c r="A94" s="179"/>
      <c r="B94" s="179"/>
      <c r="C94" s="179"/>
      <c r="D94" s="180"/>
      <c r="E94" s="180"/>
      <c r="F94" s="180"/>
      <c r="G94" s="180"/>
      <c r="H94" s="180"/>
      <c r="I94" s="179"/>
      <c r="J94" s="179"/>
      <c r="K94" s="179"/>
      <c r="L94" s="183"/>
    </row>
    <row r="95" spans="1:12" ht="15">
      <c r="A95" s="179"/>
      <c r="B95" s="179"/>
      <c r="C95" s="179"/>
      <c r="D95" s="180"/>
      <c r="E95" s="180"/>
      <c r="F95" s="180"/>
      <c r="G95" s="180"/>
      <c r="H95" s="180"/>
      <c r="I95" s="179"/>
      <c r="J95" s="179"/>
      <c r="K95" s="179"/>
      <c r="L95" s="183"/>
    </row>
    <row r="96" spans="1:12" ht="15">
      <c r="A96" s="179"/>
      <c r="B96" s="179"/>
      <c r="C96" s="179"/>
      <c r="D96" s="180"/>
      <c r="E96" s="180"/>
      <c r="F96" s="180"/>
      <c r="G96" s="180"/>
      <c r="H96" s="180"/>
      <c r="I96" s="179"/>
      <c r="J96" s="179"/>
      <c r="K96" s="179"/>
      <c r="L96" s="183"/>
    </row>
    <row r="97" spans="1:12" ht="15">
      <c r="A97" s="179"/>
      <c r="B97" s="179"/>
      <c r="C97" s="179"/>
      <c r="D97" s="180"/>
      <c r="E97" s="180"/>
      <c r="F97" s="180"/>
      <c r="G97" s="180"/>
      <c r="H97" s="180"/>
      <c r="I97" s="179"/>
      <c r="J97" s="179"/>
      <c r="K97" s="179"/>
      <c r="L97" s="183"/>
    </row>
    <row r="98" spans="1:12" ht="15">
      <c r="A98" s="179"/>
      <c r="B98" s="179"/>
      <c r="C98" s="179"/>
      <c r="D98" s="180"/>
      <c r="E98" s="180"/>
      <c r="F98" s="180"/>
      <c r="G98" s="180"/>
      <c r="H98" s="180"/>
      <c r="I98" s="179"/>
      <c r="J98" s="179"/>
      <c r="K98" s="179"/>
      <c r="L98" s="183"/>
    </row>
    <row r="99" spans="1:12" ht="15">
      <c r="A99" s="179"/>
      <c r="B99" s="179"/>
      <c r="C99" s="179"/>
      <c r="D99" s="180"/>
      <c r="E99" s="180"/>
      <c r="F99" s="180"/>
      <c r="G99" s="180"/>
      <c r="H99" s="180"/>
      <c r="I99" s="179"/>
      <c r="J99" s="179"/>
      <c r="K99" s="179"/>
      <c r="L99" s="183"/>
    </row>
    <row r="100" spans="1:12" ht="15">
      <c r="A100" s="179"/>
      <c r="B100" s="179"/>
      <c r="C100" s="179"/>
      <c r="D100" s="180"/>
      <c r="E100" s="180"/>
      <c r="F100" s="180"/>
      <c r="G100" s="180"/>
      <c r="H100" s="180"/>
      <c r="I100" s="179"/>
      <c r="J100" s="179"/>
      <c r="K100" s="179"/>
      <c r="L100" s="183"/>
    </row>
    <row r="101" spans="1:12" ht="15">
      <c r="A101" s="179"/>
      <c r="B101" s="179"/>
      <c r="C101" s="179"/>
      <c r="D101" s="180"/>
      <c r="E101" s="180"/>
      <c r="F101" s="180"/>
      <c r="G101" s="180"/>
      <c r="H101" s="180"/>
      <c r="I101" s="179"/>
      <c r="J101" s="179"/>
      <c r="K101" s="179"/>
      <c r="L101" s="183"/>
    </row>
    <row r="102" spans="1:12" ht="15">
      <c r="A102" s="179"/>
      <c r="B102" s="179"/>
      <c r="C102" s="179"/>
      <c r="D102" s="180"/>
      <c r="E102" s="180"/>
      <c r="F102" s="180"/>
      <c r="G102" s="180"/>
      <c r="H102" s="180"/>
      <c r="I102" s="179"/>
      <c r="J102" s="179"/>
      <c r="K102" s="179"/>
      <c r="L102" s="183"/>
    </row>
    <row r="103" spans="1:12" ht="15">
      <c r="A103" s="179"/>
      <c r="B103" s="179"/>
      <c r="C103" s="179"/>
      <c r="D103" s="180"/>
      <c r="E103" s="180"/>
      <c r="F103" s="180"/>
      <c r="G103" s="180"/>
      <c r="H103" s="180"/>
      <c r="I103" s="179"/>
      <c r="J103" s="179"/>
      <c r="K103" s="179"/>
      <c r="L103" s="183"/>
    </row>
    <row r="104" spans="1:12" ht="15">
      <c r="A104" s="179"/>
      <c r="B104" s="179"/>
      <c r="C104" s="179"/>
      <c r="D104" s="180"/>
      <c r="E104" s="180"/>
      <c r="F104" s="180"/>
      <c r="G104" s="180"/>
      <c r="H104" s="180"/>
      <c r="I104" s="179"/>
      <c r="J104" s="179"/>
      <c r="K104" s="179"/>
      <c r="L104" s="183"/>
    </row>
    <row r="105" spans="1:12" ht="15">
      <c r="A105" s="179"/>
      <c r="B105" s="179"/>
      <c r="C105" s="179"/>
      <c r="D105" s="180"/>
      <c r="E105" s="180"/>
      <c r="F105" s="180"/>
      <c r="G105" s="180"/>
      <c r="H105" s="180"/>
      <c r="I105" s="179"/>
      <c r="J105" s="179"/>
      <c r="K105" s="179"/>
      <c r="L105" s="183"/>
    </row>
    <row r="106" spans="1:12" ht="15">
      <c r="A106" s="179"/>
      <c r="B106" s="179"/>
      <c r="C106" s="179"/>
      <c r="D106" s="180"/>
      <c r="E106" s="180"/>
      <c r="F106" s="180"/>
      <c r="G106" s="180"/>
      <c r="H106" s="180"/>
      <c r="I106" s="179"/>
      <c r="J106" s="179"/>
      <c r="K106" s="179"/>
      <c r="L106" s="183"/>
    </row>
    <row r="107" spans="1:12" ht="15">
      <c r="A107" s="179"/>
      <c r="B107" s="179"/>
      <c r="C107" s="179"/>
      <c r="D107" s="180"/>
      <c r="E107" s="180"/>
      <c r="F107" s="180"/>
      <c r="G107" s="180"/>
      <c r="H107" s="180"/>
      <c r="I107" s="179"/>
      <c r="J107" s="179"/>
      <c r="K107" s="179"/>
      <c r="L107" s="183"/>
    </row>
    <row r="108" spans="1:12" ht="15">
      <c r="A108" s="179"/>
      <c r="B108" s="179"/>
      <c r="C108" s="179"/>
      <c r="D108" s="180"/>
      <c r="E108" s="180"/>
      <c r="F108" s="180"/>
      <c r="G108" s="180"/>
      <c r="H108" s="180"/>
      <c r="I108" s="179"/>
      <c r="J108" s="179"/>
      <c r="K108" s="179"/>
      <c r="L108" s="183"/>
    </row>
    <row r="109" spans="1:12" ht="15">
      <c r="A109" s="179"/>
      <c r="B109" s="179"/>
      <c r="C109" s="179"/>
      <c r="D109" s="180"/>
      <c r="E109" s="180"/>
      <c r="F109" s="180"/>
      <c r="G109" s="180"/>
      <c r="H109" s="180"/>
      <c r="I109" s="179"/>
      <c r="J109" s="179"/>
      <c r="K109" s="179"/>
      <c r="L109" s="183"/>
    </row>
    <row r="110" spans="1:12" ht="15">
      <c r="A110" s="179"/>
      <c r="B110" s="179"/>
      <c r="C110" s="179"/>
      <c r="D110" s="180"/>
      <c r="E110" s="180"/>
      <c r="F110" s="180"/>
      <c r="G110" s="180"/>
      <c r="H110" s="180"/>
      <c r="I110" s="179"/>
      <c r="J110" s="179"/>
      <c r="K110" s="179"/>
      <c r="L110" s="183"/>
    </row>
    <row r="111" spans="1:12" ht="15">
      <c r="A111" s="179"/>
      <c r="B111" s="179"/>
      <c r="C111" s="179"/>
      <c r="D111" s="180"/>
      <c r="E111" s="180"/>
      <c r="F111" s="180"/>
      <c r="G111" s="180"/>
      <c r="H111" s="180"/>
      <c r="I111" s="179"/>
      <c r="J111" s="179"/>
      <c r="K111" s="179"/>
      <c r="L111" s="183"/>
    </row>
    <row r="112" spans="1:12" ht="15">
      <c r="A112" s="179"/>
      <c r="B112" s="179"/>
      <c r="C112" s="179"/>
      <c r="D112" s="180"/>
      <c r="E112" s="180"/>
      <c r="F112" s="180"/>
      <c r="G112" s="180"/>
      <c r="H112" s="180"/>
      <c r="I112" s="179"/>
      <c r="J112" s="179"/>
      <c r="K112" s="179"/>
      <c r="L112" s="183"/>
    </row>
    <row r="113" spans="1:12" ht="15">
      <c r="A113" s="179"/>
      <c r="B113" s="179"/>
      <c r="C113" s="179"/>
      <c r="D113" s="180"/>
      <c r="E113" s="180"/>
      <c r="F113" s="180"/>
      <c r="G113" s="180"/>
      <c r="H113" s="180"/>
      <c r="I113" s="179"/>
      <c r="J113" s="179"/>
      <c r="K113" s="179"/>
      <c r="L113" s="183"/>
    </row>
    <row r="114" spans="1:12" ht="15">
      <c r="A114" s="179"/>
      <c r="B114" s="179"/>
      <c r="C114" s="179"/>
      <c r="D114" s="180"/>
      <c r="E114" s="180"/>
      <c r="F114" s="180"/>
      <c r="G114" s="180"/>
      <c r="H114" s="180"/>
      <c r="I114" s="179"/>
      <c r="J114" s="179"/>
      <c r="K114" s="179"/>
      <c r="L114" s="183"/>
    </row>
    <row r="115" spans="1:12" ht="15">
      <c r="A115" s="179"/>
      <c r="B115" s="179"/>
      <c r="C115" s="179"/>
      <c r="D115" s="180"/>
      <c r="E115" s="180"/>
      <c r="F115" s="180"/>
      <c r="G115" s="180"/>
      <c r="H115" s="180"/>
      <c r="I115" s="179"/>
      <c r="J115" s="179"/>
      <c r="K115" s="179"/>
      <c r="L115" s="183"/>
    </row>
    <row r="116" spans="1:12" ht="15">
      <c r="A116" s="179"/>
      <c r="B116" s="179"/>
      <c r="C116" s="179"/>
      <c r="D116" s="180"/>
      <c r="E116" s="180"/>
      <c r="F116" s="180"/>
      <c r="G116" s="180"/>
      <c r="H116" s="180"/>
      <c r="I116" s="179"/>
      <c r="J116" s="179"/>
      <c r="K116" s="179"/>
      <c r="L116" s="183"/>
    </row>
    <row r="117" spans="1:12" ht="15">
      <c r="A117" s="179"/>
      <c r="B117" s="179"/>
      <c r="C117" s="179"/>
      <c r="D117" s="180"/>
      <c r="E117" s="180"/>
      <c r="F117" s="180"/>
      <c r="G117" s="180"/>
      <c r="H117" s="180"/>
      <c r="I117" s="179"/>
      <c r="J117" s="179"/>
      <c r="K117" s="179"/>
      <c r="L117" s="183"/>
    </row>
    <row r="118" spans="1:12" ht="15">
      <c r="A118" s="179"/>
      <c r="B118" s="179"/>
      <c r="C118" s="179"/>
      <c r="D118" s="180"/>
      <c r="E118" s="180"/>
      <c r="F118" s="180"/>
      <c r="G118" s="180"/>
      <c r="H118" s="180"/>
      <c r="I118" s="179"/>
      <c r="J118" s="179"/>
      <c r="K118" s="179"/>
      <c r="L118" s="183"/>
    </row>
    <row r="119" spans="1:12" ht="15">
      <c r="A119" s="179"/>
      <c r="B119" s="179"/>
      <c r="C119" s="179"/>
      <c r="D119" s="180"/>
      <c r="E119" s="180"/>
      <c r="F119" s="180"/>
      <c r="G119" s="180"/>
      <c r="H119" s="180"/>
      <c r="I119" s="179"/>
      <c r="J119" s="179"/>
      <c r="K119" s="179"/>
      <c r="L119" s="183"/>
    </row>
    <row r="120" spans="1:12" ht="15">
      <c r="A120" s="179"/>
      <c r="B120" s="179"/>
      <c r="C120" s="179"/>
      <c r="D120" s="180"/>
      <c r="E120" s="180"/>
      <c r="F120" s="180"/>
      <c r="G120" s="180"/>
      <c r="H120" s="180"/>
      <c r="I120" s="179"/>
      <c r="J120" s="179"/>
      <c r="K120" s="179"/>
      <c r="L120" s="183"/>
    </row>
    <row r="121" spans="1:12" ht="15">
      <c r="A121" s="179"/>
      <c r="B121" s="179"/>
      <c r="C121" s="179"/>
      <c r="D121" s="180"/>
      <c r="E121" s="180"/>
      <c r="F121" s="180"/>
      <c r="G121" s="180"/>
      <c r="H121" s="180"/>
      <c r="I121" s="179"/>
      <c r="J121" s="179"/>
      <c r="K121" s="179"/>
      <c r="L121" s="183"/>
    </row>
    <row r="122" spans="1:12" ht="15">
      <c r="A122" s="179"/>
      <c r="B122" s="179"/>
      <c r="C122" s="179"/>
      <c r="D122" s="180"/>
      <c r="E122" s="180"/>
      <c r="F122" s="180"/>
      <c r="G122" s="180"/>
      <c r="H122" s="180"/>
      <c r="I122" s="179"/>
      <c r="J122" s="179"/>
      <c r="K122" s="179"/>
      <c r="L122" s="183"/>
    </row>
    <row r="123" spans="1:12" ht="15">
      <c r="A123" s="179"/>
      <c r="B123" s="179"/>
      <c r="C123" s="179"/>
      <c r="D123" s="180"/>
      <c r="E123" s="180"/>
      <c r="F123" s="180"/>
      <c r="G123" s="180"/>
      <c r="H123" s="180"/>
      <c r="I123" s="179"/>
      <c r="J123" s="179"/>
      <c r="K123" s="179"/>
      <c r="L123" s="183"/>
    </row>
    <row r="124" spans="1:12" ht="15">
      <c r="A124" s="179"/>
      <c r="B124" s="179"/>
      <c r="C124" s="179"/>
      <c r="D124" s="180"/>
      <c r="E124" s="180"/>
      <c r="F124" s="180"/>
      <c r="G124" s="180"/>
      <c r="H124" s="180"/>
      <c r="I124" s="179"/>
      <c r="J124" s="179"/>
      <c r="K124" s="179"/>
      <c r="L124" s="183"/>
    </row>
    <row r="125" spans="1:12" ht="15">
      <c r="A125" s="179"/>
      <c r="B125" s="179"/>
      <c r="C125" s="179"/>
      <c r="D125" s="180"/>
      <c r="E125" s="180"/>
      <c r="F125" s="180"/>
      <c r="G125" s="180"/>
      <c r="H125" s="180"/>
      <c r="I125" s="179"/>
      <c r="J125" s="179"/>
      <c r="K125" s="179"/>
      <c r="L125" s="183"/>
    </row>
    <row r="126" spans="1:12" ht="15">
      <c r="A126" s="179"/>
      <c r="B126" s="179"/>
      <c r="C126" s="179"/>
      <c r="D126" s="180"/>
      <c r="E126" s="180"/>
      <c r="F126" s="180"/>
      <c r="G126" s="180"/>
      <c r="H126" s="180"/>
      <c r="I126" s="179"/>
      <c r="J126" s="179"/>
      <c r="K126" s="179"/>
      <c r="L126" s="183"/>
    </row>
    <row r="127" spans="1:12" ht="15">
      <c r="A127" s="179"/>
      <c r="B127" s="179"/>
      <c r="C127" s="179"/>
      <c r="D127" s="180"/>
      <c r="E127" s="180"/>
      <c r="F127" s="180"/>
      <c r="G127" s="180"/>
      <c r="H127" s="180"/>
      <c r="I127" s="179"/>
      <c r="J127" s="179"/>
      <c r="K127" s="179"/>
      <c r="L127" s="183"/>
    </row>
    <row r="128" spans="1:12" ht="15">
      <c r="A128" s="179"/>
      <c r="B128" s="179"/>
      <c r="C128" s="179"/>
      <c r="D128" s="180"/>
      <c r="E128" s="180"/>
      <c r="F128" s="180"/>
      <c r="G128" s="180"/>
      <c r="H128" s="180"/>
      <c r="I128" s="179"/>
      <c r="J128" s="179"/>
      <c r="K128" s="179"/>
      <c r="L128" s="183"/>
    </row>
    <row r="129" spans="1:12" ht="15">
      <c r="A129" s="179"/>
      <c r="B129" s="179"/>
      <c r="C129" s="179"/>
      <c r="D129" s="180"/>
      <c r="E129" s="180"/>
      <c r="F129" s="180"/>
      <c r="G129" s="180"/>
      <c r="H129" s="180"/>
      <c r="I129" s="179"/>
      <c r="J129" s="179"/>
      <c r="K129" s="179"/>
      <c r="L129" s="183"/>
    </row>
    <row r="130" spans="1:12" ht="15">
      <c r="A130" s="179"/>
      <c r="B130" s="179"/>
      <c r="C130" s="179"/>
      <c r="D130" s="180"/>
      <c r="E130" s="180"/>
      <c r="F130" s="180"/>
      <c r="G130" s="180"/>
      <c r="H130" s="180"/>
      <c r="I130" s="179"/>
      <c r="J130" s="179"/>
      <c r="K130" s="179"/>
      <c r="L130" s="183"/>
    </row>
    <row r="131" spans="1:12" ht="15">
      <c r="A131" s="179"/>
      <c r="B131" s="179"/>
      <c r="C131" s="179"/>
      <c r="D131" s="180"/>
      <c r="E131" s="180"/>
      <c r="F131" s="180"/>
      <c r="G131" s="180"/>
      <c r="H131" s="180"/>
      <c r="I131" s="179"/>
      <c r="J131" s="179"/>
      <c r="K131" s="179"/>
      <c r="L131" s="183"/>
    </row>
    <row r="132" spans="1:12" ht="15">
      <c r="A132" s="179"/>
      <c r="B132" s="179"/>
      <c r="C132" s="179"/>
      <c r="D132" s="180"/>
      <c r="E132" s="180"/>
      <c r="F132" s="180"/>
      <c r="G132" s="180"/>
      <c r="H132" s="180"/>
      <c r="I132" s="179"/>
      <c r="J132" s="179"/>
      <c r="K132" s="179"/>
      <c r="L132" s="183"/>
    </row>
    <row r="133" spans="1:12" ht="15">
      <c r="A133" s="179"/>
      <c r="B133" s="179"/>
      <c r="C133" s="179"/>
      <c r="D133" s="180"/>
      <c r="E133" s="180"/>
      <c r="F133" s="180"/>
      <c r="G133" s="180"/>
      <c r="H133" s="180"/>
      <c r="I133" s="179"/>
      <c r="J133" s="179"/>
      <c r="K133" s="179"/>
      <c r="L133" s="183"/>
    </row>
    <row r="134" spans="1:12" ht="15">
      <c r="A134" s="179"/>
      <c r="B134" s="179"/>
      <c r="C134" s="179"/>
      <c r="D134" s="180"/>
      <c r="E134" s="180"/>
      <c r="F134" s="180"/>
      <c r="G134" s="180"/>
      <c r="H134" s="180"/>
      <c r="I134" s="179"/>
      <c r="J134" s="179"/>
      <c r="K134" s="179"/>
      <c r="L134" s="183"/>
    </row>
    <row r="135" spans="1:12" ht="15">
      <c r="A135" s="179"/>
      <c r="B135" s="179"/>
      <c r="C135" s="179"/>
      <c r="D135" s="180"/>
      <c r="E135" s="180"/>
      <c r="F135" s="180"/>
      <c r="G135" s="180"/>
      <c r="H135" s="180"/>
      <c r="I135" s="179"/>
      <c r="J135" s="179"/>
      <c r="K135" s="179"/>
      <c r="L135" s="183"/>
    </row>
    <row r="136" spans="1:12" ht="15">
      <c r="A136" s="179"/>
      <c r="B136" s="179"/>
      <c r="C136" s="179"/>
      <c r="D136" s="180"/>
      <c r="E136" s="180"/>
      <c r="F136" s="180"/>
      <c r="G136" s="180"/>
      <c r="H136" s="180"/>
      <c r="I136" s="179"/>
      <c r="J136" s="179"/>
      <c r="K136" s="179"/>
      <c r="L136" s="183"/>
    </row>
    <row r="137" spans="1:12" ht="15">
      <c r="A137" s="179"/>
      <c r="B137" s="179"/>
      <c r="C137" s="179"/>
      <c r="D137" s="180"/>
      <c r="E137" s="180"/>
      <c r="F137" s="180"/>
      <c r="G137" s="180"/>
      <c r="H137" s="180"/>
      <c r="I137" s="179"/>
      <c r="J137" s="179"/>
      <c r="K137" s="179"/>
      <c r="L137" s="183"/>
    </row>
    <row r="138" spans="1:12" ht="15">
      <c r="A138" s="179"/>
      <c r="B138" s="179"/>
      <c r="C138" s="179"/>
      <c r="D138" s="180"/>
      <c r="E138" s="180"/>
      <c r="F138" s="180"/>
      <c r="G138" s="180"/>
      <c r="H138" s="180"/>
      <c r="I138" s="179"/>
      <c r="J138" s="179"/>
      <c r="K138" s="179"/>
      <c r="L138" s="183"/>
    </row>
    <row r="139" spans="1:12" ht="15">
      <c r="A139" s="179"/>
      <c r="B139" s="179"/>
      <c r="C139" s="179"/>
      <c r="D139" s="180"/>
      <c r="E139" s="180"/>
      <c r="F139" s="180"/>
      <c r="G139" s="180"/>
      <c r="H139" s="180"/>
      <c r="I139" s="179"/>
      <c r="J139" s="179"/>
      <c r="K139" s="179"/>
      <c r="L139" s="183"/>
    </row>
    <row r="140" spans="1:12" ht="15">
      <c r="A140" s="179"/>
      <c r="B140" s="179"/>
      <c r="C140" s="179"/>
      <c r="D140" s="180"/>
      <c r="E140" s="182"/>
      <c r="F140" s="182"/>
      <c r="G140" s="182"/>
      <c r="H140" s="182"/>
      <c r="I140" s="179"/>
      <c r="J140" s="179"/>
      <c r="K140" s="179"/>
      <c r="L140" s="183"/>
    </row>
    <row r="141" spans="1:12" ht="15">
      <c r="A141" s="179"/>
      <c r="B141" s="179"/>
      <c r="C141" s="179"/>
      <c r="D141" s="180"/>
      <c r="E141" s="182"/>
      <c r="F141" s="182"/>
      <c r="G141" s="182"/>
      <c r="H141" s="182"/>
      <c r="I141" s="179"/>
      <c r="J141" s="179"/>
      <c r="K141" s="179"/>
      <c r="L141" s="183"/>
    </row>
    <row r="142" spans="1:12" ht="15">
      <c r="A142" s="179"/>
      <c r="B142" s="179"/>
      <c r="C142" s="179"/>
      <c r="D142" s="180"/>
      <c r="E142" s="182"/>
      <c r="F142" s="182"/>
      <c r="G142" s="182"/>
      <c r="H142" s="182"/>
      <c r="I142" s="179"/>
      <c r="J142" s="179"/>
      <c r="K142" s="179"/>
      <c r="L142" s="183"/>
    </row>
    <row r="143" spans="1:12" ht="15">
      <c r="A143" s="180"/>
      <c r="B143" s="180"/>
      <c r="C143" s="180"/>
      <c r="D143" s="180"/>
      <c r="E143" s="182"/>
      <c r="F143" s="182"/>
      <c r="G143" s="182"/>
      <c r="H143" s="182"/>
      <c r="I143" s="179"/>
      <c r="J143" s="179"/>
      <c r="K143" s="179"/>
      <c r="L143" s="183"/>
    </row>
    <row r="144" spans="1:12" ht="15">
      <c r="A144" s="180"/>
      <c r="B144" s="180"/>
      <c r="C144" s="180"/>
      <c r="D144" s="180"/>
      <c r="E144" s="182"/>
      <c r="F144" s="182"/>
      <c r="G144" s="182"/>
      <c r="H144" s="182"/>
      <c r="I144" s="179"/>
      <c r="J144" s="179"/>
      <c r="K144" s="179"/>
      <c r="L144" s="183"/>
    </row>
    <row r="145" spans="11:12" ht="14.25">
      <c r="K145" s="183"/>
      <c r="L145" s="183"/>
    </row>
  </sheetData>
  <sheetProtection/>
  <mergeCells count="1">
    <mergeCell ref="A2:K2"/>
  </mergeCells>
  <printOptions horizontalCentered="1"/>
  <pageMargins left="0" right="0" top="0.5" bottom="0.5" header="0.5" footer="0.5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E28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1.421875" style="0" customWidth="1"/>
    <col min="2" max="2" width="3.8515625" style="0" bestFit="1" customWidth="1"/>
    <col min="3" max="3" width="60.57421875" style="0" customWidth="1"/>
    <col min="5" max="5" width="9.421875" style="0" customWidth="1"/>
    <col min="6" max="6" width="7.00390625" style="0" customWidth="1"/>
  </cols>
  <sheetData>
    <row r="1" ht="6" customHeight="1"/>
    <row r="2" spans="2:5" ht="13.5">
      <c r="B2" s="100" t="s">
        <v>64</v>
      </c>
      <c r="C2" s="100"/>
      <c r="D2" s="100" t="s">
        <v>65</v>
      </c>
      <c r="E2" s="100" t="s">
        <v>66</v>
      </c>
    </row>
    <row r="3" spans="2:5" ht="12">
      <c r="B3" s="188">
        <v>1</v>
      </c>
      <c r="C3" s="188"/>
      <c r="D3" s="188"/>
      <c r="E3" s="188"/>
    </row>
    <row r="4" spans="2:5" ht="12">
      <c r="B4" s="188">
        <v>2</v>
      </c>
      <c r="C4" s="188"/>
      <c r="D4" s="188"/>
      <c r="E4" s="188"/>
    </row>
    <row r="5" spans="2:5" ht="12">
      <c r="B5" s="188">
        <v>3</v>
      </c>
      <c r="C5" s="188"/>
      <c r="D5" s="188"/>
      <c r="E5" s="188"/>
    </row>
    <row r="6" spans="2:5" ht="15.75" customHeight="1">
      <c r="B6" s="188">
        <v>4</v>
      </c>
      <c r="C6" s="188"/>
      <c r="D6" s="188"/>
      <c r="E6" s="188"/>
    </row>
    <row r="7" spans="2:5" ht="12">
      <c r="B7" s="188">
        <v>5</v>
      </c>
      <c r="C7" s="188"/>
      <c r="D7" s="188"/>
      <c r="E7" s="188"/>
    </row>
    <row r="8" spans="2:5" ht="12">
      <c r="B8" s="188">
        <v>6</v>
      </c>
      <c r="C8" s="188"/>
      <c r="D8" s="188"/>
      <c r="E8" s="188"/>
    </row>
    <row r="9" spans="2:5" ht="12">
      <c r="B9" s="188">
        <v>7</v>
      </c>
      <c r="C9" s="188"/>
      <c r="D9" s="188"/>
      <c r="E9" s="188"/>
    </row>
    <row r="10" spans="2:5" ht="12">
      <c r="B10" s="188">
        <v>8</v>
      </c>
      <c r="C10" s="188"/>
      <c r="D10" s="188"/>
      <c r="E10" s="188"/>
    </row>
    <row r="11" spans="2:5" ht="12">
      <c r="B11" s="188">
        <v>9</v>
      </c>
      <c r="C11" s="188"/>
      <c r="D11" s="188"/>
      <c r="E11" s="188"/>
    </row>
    <row r="12" spans="2:5" ht="12">
      <c r="B12" s="188">
        <v>10</v>
      </c>
      <c r="C12" s="188"/>
      <c r="D12" s="188"/>
      <c r="E12" s="188"/>
    </row>
    <row r="13" spans="2:5" ht="12">
      <c r="B13" s="188">
        <v>11</v>
      </c>
      <c r="C13" s="188"/>
      <c r="D13" s="188"/>
      <c r="E13" s="188"/>
    </row>
    <row r="14" spans="2:5" ht="12">
      <c r="B14" s="188">
        <v>12</v>
      </c>
      <c r="C14" s="188"/>
      <c r="D14" s="188"/>
      <c r="E14" s="188"/>
    </row>
    <row r="15" spans="2:5" ht="12">
      <c r="B15" s="188">
        <v>13</v>
      </c>
      <c r="C15" s="188"/>
      <c r="D15" s="188"/>
      <c r="E15" s="188"/>
    </row>
    <row r="16" spans="2:5" ht="12">
      <c r="B16" s="188">
        <v>14</v>
      </c>
      <c r="C16" s="188"/>
      <c r="D16" s="188"/>
      <c r="E16" s="188"/>
    </row>
    <row r="17" spans="2:5" ht="15.75" customHeight="1">
      <c r="B17" s="188">
        <v>15</v>
      </c>
      <c r="C17" s="188"/>
      <c r="D17" s="188"/>
      <c r="E17" s="188"/>
    </row>
    <row r="18" spans="2:5" ht="15.75" customHeight="1">
      <c r="B18" s="188">
        <v>16</v>
      </c>
      <c r="C18" s="188"/>
      <c r="D18" s="188"/>
      <c r="E18" s="188"/>
    </row>
    <row r="19" spans="2:5" ht="12">
      <c r="B19" s="188">
        <v>17</v>
      </c>
      <c r="C19" s="188"/>
      <c r="D19" s="188"/>
      <c r="E19" s="188"/>
    </row>
    <row r="20" spans="2:5" ht="12">
      <c r="B20" s="188">
        <v>18</v>
      </c>
      <c r="C20" s="188"/>
      <c r="D20" s="188"/>
      <c r="E20" s="188"/>
    </row>
    <row r="21" spans="2:5" ht="12">
      <c r="B21" s="188">
        <v>19</v>
      </c>
      <c r="C21" s="188"/>
      <c r="D21" s="188"/>
      <c r="E21" s="188"/>
    </row>
    <row r="22" spans="2:5" ht="12">
      <c r="B22" s="188">
        <v>20</v>
      </c>
      <c r="C22" s="188"/>
      <c r="D22" s="188"/>
      <c r="E22" s="188"/>
    </row>
    <row r="23" spans="2:5" ht="12">
      <c r="B23" s="188">
        <v>21</v>
      </c>
      <c r="C23" s="188"/>
      <c r="D23" s="188"/>
      <c r="E23" s="188"/>
    </row>
    <row r="24" spans="2:5" ht="12">
      <c r="B24" s="188">
        <v>22</v>
      </c>
      <c r="C24" s="188"/>
      <c r="D24" s="188"/>
      <c r="E24" s="188"/>
    </row>
    <row r="25" spans="2:5" ht="12">
      <c r="B25" s="188">
        <v>23</v>
      </c>
      <c r="C25" s="188"/>
      <c r="D25" s="188"/>
      <c r="E25" s="188"/>
    </row>
    <row r="26" spans="2:5" ht="12">
      <c r="B26" s="188">
        <v>24</v>
      </c>
      <c r="C26" s="188"/>
      <c r="D26" s="188"/>
      <c r="E26" s="188"/>
    </row>
    <row r="27" spans="2:5" ht="12">
      <c r="B27" s="188">
        <v>25</v>
      </c>
      <c r="C27" s="188"/>
      <c r="D27" s="188"/>
      <c r="E27" s="188"/>
    </row>
    <row r="28" spans="2:5" ht="12">
      <c r="B28" s="188">
        <v>26</v>
      </c>
      <c r="C28" s="188"/>
      <c r="D28" s="188"/>
      <c r="E28" s="188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M31"/>
  <sheetViews>
    <sheetView zoomScale="90" zoomScaleNormal="90" zoomScaleSheetLayoutView="85" zoomScalePageLayoutView="70" workbookViewId="0" topLeftCell="A1">
      <selection activeCell="J22" sqref="J22"/>
    </sheetView>
  </sheetViews>
  <sheetFormatPr defaultColWidth="9.140625" defaultRowHeight="12.75"/>
  <cols>
    <col min="1" max="1" width="2.00390625" style="33" customWidth="1"/>
    <col min="2" max="2" width="21.57421875" style="33" bestFit="1" customWidth="1"/>
    <col min="3" max="3" width="6.28125" style="33" customWidth="1"/>
    <col min="4" max="4" width="3.57421875" style="33" customWidth="1"/>
    <col min="5" max="5" width="22.28125" style="33" customWidth="1"/>
    <col min="6" max="6" width="1.8515625" style="33" customWidth="1"/>
    <col min="7" max="7" width="5.00390625" style="33" customWidth="1"/>
    <col min="8" max="8" width="13.421875" style="33" customWidth="1"/>
    <col min="9" max="9" width="10.28125" style="33" customWidth="1"/>
    <col min="10" max="10" width="17.8515625" style="33" customWidth="1"/>
    <col min="11" max="11" width="3.57421875" style="33" customWidth="1"/>
    <col min="12" max="12" width="2.28125" style="33" customWidth="1"/>
    <col min="13" max="13" width="4.57421875" style="33" customWidth="1"/>
    <col min="14" max="14" width="25.8515625" style="33" customWidth="1"/>
    <col min="15" max="15" width="12.140625" style="33" customWidth="1"/>
    <col min="16" max="16" width="13.57421875" style="33" customWidth="1"/>
    <col min="17" max="17" width="11.7109375" style="33" customWidth="1"/>
    <col min="18" max="18" width="14.8515625" style="33" customWidth="1"/>
    <col min="19" max="19" width="2.421875" style="33" customWidth="1"/>
    <col min="20" max="20" width="3.8515625" style="33" customWidth="1"/>
    <col min="21" max="21" width="2.421875" style="33" customWidth="1"/>
    <col min="22" max="22" width="4.00390625" style="33" bestFit="1" customWidth="1"/>
    <col min="23" max="23" width="28.8515625" style="33" customWidth="1"/>
    <col min="24" max="24" width="15.57421875" style="33" customWidth="1"/>
    <col min="25" max="25" width="15.421875" style="33" bestFit="1" customWidth="1"/>
    <col min="26" max="26" width="17.57421875" style="33" bestFit="1" customWidth="1"/>
    <col min="27" max="27" width="2.421875" style="33" customWidth="1"/>
    <col min="28" max="28" width="5.7109375" style="33" customWidth="1"/>
    <col min="29" max="29" width="2.7109375" style="33" customWidth="1"/>
    <col min="30" max="30" width="7.140625" style="33" customWidth="1"/>
    <col min="31" max="31" width="32.57421875" style="33" customWidth="1"/>
    <col min="32" max="32" width="15.421875" style="33" customWidth="1"/>
    <col min="33" max="33" width="16.421875" style="33" customWidth="1"/>
    <col min="34" max="34" width="14.7109375" style="33" customWidth="1"/>
    <col min="35" max="35" width="2.421875" style="33" customWidth="1"/>
    <col min="36" max="16384" width="9.140625" style="33" customWidth="1"/>
  </cols>
  <sheetData>
    <row r="2" ht="14.25">
      <c r="K2" s="39"/>
    </row>
    <row r="3" spans="1:11" ht="15" thickBot="1">
      <c r="A3" s="34"/>
      <c r="K3" s="39"/>
    </row>
    <row r="4" spans="1:11" ht="12.75" customHeight="1">
      <c r="A4" s="34"/>
      <c r="B4" s="304" t="s">
        <v>60</v>
      </c>
      <c r="C4" s="305"/>
      <c r="D4" s="305"/>
      <c r="E4" s="305"/>
      <c r="F4" s="305"/>
      <c r="G4" s="305"/>
      <c r="H4" s="305"/>
      <c r="I4" s="305"/>
      <c r="J4" s="306"/>
      <c r="K4" s="39"/>
    </row>
    <row r="5" spans="2:39" s="34" customFormat="1" ht="15.75" customHeight="1" thickBot="1">
      <c r="B5" s="307"/>
      <c r="C5" s="308"/>
      <c r="D5" s="308"/>
      <c r="E5" s="308"/>
      <c r="F5" s="308"/>
      <c r="G5" s="308"/>
      <c r="H5" s="308"/>
      <c r="I5" s="308"/>
      <c r="J5" s="309"/>
      <c r="K5" s="39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1:39" s="34" customFormat="1" ht="15" customHeight="1">
      <c r="K6" s="39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2:39" s="34" customFormat="1" ht="15" customHeight="1">
      <c r="B7" s="310" t="s">
        <v>115</v>
      </c>
      <c r="C7" s="311"/>
      <c r="D7" s="315">
        <f>'Project Setup'!C7</f>
        <v>0</v>
      </c>
      <c r="E7" s="315"/>
      <c r="F7" s="71"/>
      <c r="G7" s="310" t="s">
        <v>42</v>
      </c>
      <c r="H7" s="310"/>
      <c r="I7" s="310"/>
      <c r="J7" s="202">
        <f>SUM(Risks!L:L)</f>
        <v>0</v>
      </c>
      <c r="K7" s="3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2:39" s="34" customFormat="1" ht="15" customHeight="1">
      <c r="B8" s="310" t="s">
        <v>116</v>
      </c>
      <c r="C8" s="311"/>
      <c r="D8" s="295">
        <f>'Project Setup'!C6</f>
        <v>0</v>
      </c>
      <c r="E8" s="295"/>
      <c r="F8" s="71"/>
      <c r="G8" s="314" t="s">
        <v>135</v>
      </c>
      <c r="H8" s="314"/>
      <c r="I8" s="314"/>
      <c r="J8" s="203" t="e">
        <f>'R.type'!H54</f>
        <v>#DIV/0!</v>
      </c>
      <c r="K8" s="39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2:39" s="34" customFormat="1" ht="36" customHeight="1">
      <c r="B9" s="258" t="s">
        <v>85</v>
      </c>
      <c r="C9" s="259"/>
      <c r="D9" s="295">
        <f>'Project Setup'!C4</f>
        <v>0</v>
      </c>
      <c r="E9" s="295"/>
      <c r="F9" s="71"/>
      <c r="G9" s="303"/>
      <c r="H9" s="303"/>
      <c r="I9" s="303"/>
      <c r="K9" s="3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5:39" s="34" customFormat="1" ht="15" customHeight="1" hidden="1">
      <c r="E10" s="72"/>
      <c r="F10" s="72"/>
      <c r="K10" s="39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3:39" s="34" customFormat="1" ht="15.75" customHeight="1" thickBot="1">
      <c r="C11" s="4"/>
      <c r="D11" s="18"/>
      <c r="E11" s="18"/>
      <c r="F11" s="18"/>
      <c r="G11" s="18"/>
      <c r="H11" s="18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34" customFormat="1" ht="15.75" customHeight="1">
      <c r="B12" s="292" t="s">
        <v>3</v>
      </c>
      <c r="C12" s="293"/>
      <c r="D12" s="293"/>
      <c r="E12" s="294"/>
      <c r="F12" s="161"/>
      <c r="G12" s="292" t="s">
        <v>4</v>
      </c>
      <c r="H12" s="293"/>
      <c r="I12" s="293"/>
      <c r="J12" s="294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34" customFormat="1" ht="15.75" customHeight="1">
      <c r="B13" s="312"/>
      <c r="C13" s="313"/>
      <c r="D13" s="313"/>
      <c r="E13" s="162"/>
      <c r="F13" s="33"/>
      <c r="G13" s="297" t="s">
        <v>84</v>
      </c>
      <c r="H13" s="298"/>
      <c r="I13" s="299"/>
      <c r="J13" s="170">
        <f>'Project Setup'!C13</f>
        <v>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34" customFormat="1" ht="18" customHeight="1">
      <c r="B14" s="297" t="s">
        <v>55</v>
      </c>
      <c r="C14" s="298"/>
      <c r="D14" s="299"/>
      <c r="E14" s="163">
        <f>'Project Setup'!C11</f>
        <v>0</v>
      </c>
      <c r="F14" s="33"/>
      <c r="G14" s="297" t="s">
        <v>81</v>
      </c>
      <c r="H14" s="298"/>
      <c r="I14" s="299"/>
      <c r="J14" s="170">
        <f>'Project Setup'!C14</f>
        <v>0</v>
      </c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34" customFormat="1" ht="16.5" customHeight="1">
      <c r="A15" s="33"/>
      <c r="B15" s="300" t="s">
        <v>15</v>
      </c>
      <c r="C15" s="301"/>
      <c r="D15" s="302"/>
      <c r="E15" s="164">
        <f>E14+E16</f>
        <v>0</v>
      </c>
      <c r="F15" s="33"/>
      <c r="G15" s="300" t="s">
        <v>10</v>
      </c>
      <c r="H15" s="301"/>
      <c r="I15" s="302"/>
      <c r="J15" s="171">
        <f>J14+J16</f>
        <v>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10" ht="14.25">
      <c r="B16" s="300" t="s">
        <v>19</v>
      </c>
      <c r="C16" s="317"/>
      <c r="D16" s="318"/>
      <c r="E16" s="165">
        <f>SUM(Risks!I:I)</f>
        <v>0</v>
      </c>
      <c r="G16" s="300" t="s">
        <v>9</v>
      </c>
      <c r="H16" s="301"/>
      <c r="I16" s="302"/>
      <c r="J16" s="172">
        <f>SUM(Risks!H:H)</f>
        <v>0</v>
      </c>
    </row>
    <row r="17" spans="2:10" ht="14.25">
      <c r="B17" s="297" t="s">
        <v>78</v>
      </c>
      <c r="C17" s="298"/>
      <c r="D17" s="299"/>
      <c r="E17" s="166">
        <f>SUMIF(Risks!J:J,"="&amp;"Client",Risks!I:I)</f>
        <v>0</v>
      </c>
      <c r="G17" s="297" t="s">
        <v>80</v>
      </c>
      <c r="H17" s="298"/>
      <c r="I17" s="299"/>
      <c r="J17" s="173">
        <f>SUMIF(Risks!J:J,"="&amp;"Client",Risks!H:H)</f>
        <v>0</v>
      </c>
    </row>
    <row r="18" spans="2:10" ht="15" customHeight="1">
      <c r="B18" s="288" t="s">
        <v>54</v>
      </c>
      <c r="C18" s="296"/>
      <c r="D18" s="296"/>
      <c r="E18" s="166">
        <f>SUMIF(Risks!J:J,"="&amp;"Vendor",Risks!I:I)</f>
        <v>0</v>
      </c>
      <c r="F18" s="5"/>
      <c r="G18" s="288" t="s">
        <v>63</v>
      </c>
      <c r="H18" s="296"/>
      <c r="I18" s="296"/>
      <c r="J18" s="173">
        <f>SUMIF(Risks!J:J,"="&amp;"Vendor",Risks!H:H)</f>
        <v>0</v>
      </c>
    </row>
    <row r="19" spans="2:10" ht="14.25">
      <c r="B19" s="288" t="s">
        <v>53</v>
      </c>
      <c r="C19" s="296"/>
      <c r="D19" s="296"/>
      <c r="E19" s="166">
        <f>SUMIF(Risks!J:J,"="&amp;"Unforeseen",Risks!I:I)</f>
        <v>0</v>
      </c>
      <c r="G19" s="288" t="s">
        <v>90</v>
      </c>
      <c r="H19" s="296"/>
      <c r="I19" s="296"/>
      <c r="J19" s="173">
        <f>SUMIF(Risks!J:J,"="&amp;"Unforeseen",Risks!H:H)</f>
        <v>0</v>
      </c>
    </row>
    <row r="20" spans="2:10" ht="14.25">
      <c r="B20" s="288" t="s">
        <v>142</v>
      </c>
      <c r="C20" s="296"/>
      <c r="D20" s="296"/>
      <c r="E20" s="166">
        <f>SUMIF(Risks!J:J,"="&amp;"Other",Risks!I:I)</f>
        <v>0</v>
      </c>
      <c r="G20" s="288" t="s">
        <v>143</v>
      </c>
      <c r="H20" s="296"/>
      <c r="I20" s="296"/>
      <c r="J20" s="173">
        <f>SUMIF(Risks!J:J,"="&amp;"Other",Risks!H:H)</f>
        <v>0</v>
      </c>
    </row>
    <row r="21" spans="2:10" ht="14.25">
      <c r="B21" s="300" t="s">
        <v>11</v>
      </c>
      <c r="C21" s="301"/>
      <c r="D21" s="302"/>
      <c r="E21" s="167" t="e">
        <f>E16/$E$14</f>
        <v>#DIV/0!</v>
      </c>
      <c r="G21" s="319" t="s">
        <v>12</v>
      </c>
      <c r="H21" s="320"/>
      <c r="I21" s="320"/>
      <c r="J21" s="174" t="e">
        <f>J16/(J14-J13)</f>
        <v>#DIV/0!</v>
      </c>
    </row>
    <row r="22" spans="2:10" ht="14.25">
      <c r="B22" s="297" t="s">
        <v>79</v>
      </c>
      <c r="C22" s="298"/>
      <c r="D22" s="299"/>
      <c r="E22" s="168" t="e">
        <f>E17/$E$14</f>
        <v>#DIV/0!</v>
      </c>
      <c r="G22" s="297" t="s">
        <v>79</v>
      </c>
      <c r="H22" s="298"/>
      <c r="I22" s="299"/>
      <c r="J22" s="175" t="e">
        <f>J17/($J$14-$J$13)</f>
        <v>#DIV/0!</v>
      </c>
    </row>
    <row r="23" spans="2:10" ht="14.25">
      <c r="B23" s="288" t="s">
        <v>62</v>
      </c>
      <c r="C23" s="296"/>
      <c r="D23" s="296"/>
      <c r="E23" s="168" t="e">
        <f>E18/$E$14</f>
        <v>#DIV/0!</v>
      </c>
      <c r="G23" s="288" t="s">
        <v>62</v>
      </c>
      <c r="H23" s="296"/>
      <c r="I23" s="296"/>
      <c r="J23" s="175" t="e">
        <f>J18/($J$14-$J$13)</f>
        <v>#DIV/0!</v>
      </c>
    </row>
    <row r="24" spans="2:10" ht="14.25">
      <c r="B24" s="288" t="s">
        <v>61</v>
      </c>
      <c r="C24" s="296"/>
      <c r="D24" s="296"/>
      <c r="E24" s="213" t="e">
        <f>E19/$E$14</f>
        <v>#DIV/0!</v>
      </c>
      <c r="G24" s="288" t="s">
        <v>61</v>
      </c>
      <c r="H24" s="296"/>
      <c r="I24" s="296"/>
      <c r="J24" s="214" t="e">
        <f>J19/($J$14-$J$13)</f>
        <v>#DIV/0!</v>
      </c>
    </row>
    <row r="25" spans="2:10" ht="15" thickBot="1">
      <c r="B25" s="290" t="s">
        <v>141</v>
      </c>
      <c r="C25" s="316"/>
      <c r="D25" s="316"/>
      <c r="E25" s="169" t="e">
        <f>E20/$E$14</f>
        <v>#DIV/0!</v>
      </c>
      <c r="G25" s="290" t="s">
        <v>141</v>
      </c>
      <c r="H25" s="316"/>
      <c r="I25" s="316"/>
      <c r="J25" s="176" t="e">
        <f>J20/($J$14-$J$13)</f>
        <v>#DIV/0!</v>
      </c>
    </row>
    <row r="26" ht="13.5" thickBot="1"/>
    <row r="27" spans="2:5" ht="13.5">
      <c r="B27" s="292" t="s">
        <v>157</v>
      </c>
      <c r="C27" s="293"/>
      <c r="D27" s="293"/>
      <c r="E27" s="294"/>
    </row>
    <row r="28" spans="2:6" ht="15" customHeight="1">
      <c r="B28" s="288" t="s">
        <v>155</v>
      </c>
      <c r="C28" s="289"/>
      <c r="D28" s="289"/>
      <c r="E28" s="232">
        <f>SUM(Risks!N:N)</f>
        <v>0</v>
      </c>
      <c r="F28" s="5"/>
    </row>
    <row r="29" spans="2:5" ht="15" customHeight="1">
      <c r="B29" s="288" t="s">
        <v>156</v>
      </c>
      <c r="C29" s="289"/>
      <c r="D29" s="289"/>
      <c r="E29" s="233" t="e">
        <f>E28/E16</f>
        <v>#DIV/0!</v>
      </c>
    </row>
    <row r="30" spans="2:5" ht="15" customHeight="1">
      <c r="B30" s="288" t="s">
        <v>159</v>
      </c>
      <c r="C30" s="289"/>
      <c r="D30" s="289"/>
      <c r="E30" s="234">
        <f>SUM(Risks!M:M)</f>
        <v>0</v>
      </c>
    </row>
    <row r="31" spans="2:5" ht="15" customHeight="1" thickBot="1">
      <c r="B31" s="290" t="s">
        <v>160</v>
      </c>
      <c r="C31" s="291"/>
      <c r="D31" s="291"/>
      <c r="E31" s="235" t="e">
        <f>E30/J16</f>
        <v>#DIV/0!</v>
      </c>
    </row>
    <row r="32" ht="15" customHeight="1"/>
    <row r="33" ht="15" customHeight="1"/>
    <row r="34" ht="15.75" customHeight="1"/>
    <row r="35" ht="15" customHeight="1"/>
  </sheetData>
  <sheetProtection/>
  <mergeCells count="42">
    <mergeCell ref="G24:I24"/>
    <mergeCell ref="G18:I18"/>
    <mergeCell ref="B23:D23"/>
    <mergeCell ref="G23:I23"/>
    <mergeCell ref="B21:D21"/>
    <mergeCell ref="G21:I21"/>
    <mergeCell ref="B20:D20"/>
    <mergeCell ref="D7:E7"/>
    <mergeCell ref="B14:D14"/>
    <mergeCell ref="B25:D25"/>
    <mergeCell ref="G25:I25"/>
    <mergeCell ref="G13:I13"/>
    <mergeCell ref="B15:D15"/>
    <mergeCell ref="B16:D16"/>
    <mergeCell ref="B18:D18"/>
    <mergeCell ref="B17:D17"/>
    <mergeCell ref="G20:I20"/>
    <mergeCell ref="G9:I9"/>
    <mergeCell ref="D9:E9"/>
    <mergeCell ref="B4:J5"/>
    <mergeCell ref="G15:I15"/>
    <mergeCell ref="B12:E12"/>
    <mergeCell ref="B7:C7"/>
    <mergeCell ref="B8:C8"/>
    <mergeCell ref="B13:D13"/>
    <mergeCell ref="G7:I7"/>
    <mergeCell ref="G8:I8"/>
    <mergeCell ref="G17:I17"/>
    <mergeCell ref="G22:I22"/>
    <mergeCell ref="G19:I19"/>
    <mergeCell ref="B22:D22"/>
    <mergeCell ref="G14:I14"/>
    <mergeCell ref="G12:J12"/>
    <mergeCell ref="G16:I16"/>
    <mergeCell ref="B28:D28"/>
    <mergeCell ref="B29:D29"/>
    <mergeCell ref="B30:D30"/>
    <mergeCell ref="B31:D31"/>
    <mergeCell ref="B27:E27"/>
    <mergeCell ref="D8:E8"/>
    <mergeCell ref="B19:D19"/>
    <mergeCell ref="B24:D24"/>
  </mergeCells>
  <printOptions/>
  <pageMargins left="0.2" right="0.2" top="0.75" bottom="0.75" header="0.2" footer="0.2"/>
  <pageSetup fitToHeight="1" fitToWidth="1" horizontalDpi="600" verticalDpi="600" orientation="portrait" scale="99" r:id="rId1"/>
  <headerFooter>
    <oddHeader>&amp;L&amp;"-,Regular"&amp;11&amp;F&amp;C&amp;"-,Regular"&amp;11&amp;D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CG104"/>
  <sheetViews>
    <sheetView zoomScale="130" zoomScaleNormal="130" zoomScalePageLayoutView="0" workbookViewId="0" topLeftCell="A1">
      <selection activeCell="C20" sqref="C20"/>
    </sheetView>
  </sheetViews>
  <sheetFormatPr defaultColWidth="9.140625" defaultRowHeight="12.75"/>
  <cols>
    <col min="1" max="1" width="2.7109375" style="8" customWidth="1"/>
    <col min="2" max="3" width="36.28125" style="8" bestFit="1" customWidth="1"/>
    <col min="4" max="4" width="25.8515625" style="8" bestFit="1" customWidth="1"/>
    <col min="5" max="5" width="39.00390625" style="8" bestFit="1" customWidth="1"/>
    <col min="6" max="6" width="49.7109375" style="8" bestFit="1" customWidth="1"/>
    <col min="7" max="8" width="25.8515625" style="8" bestFit="1" customWidth="1"/>
    <col min="9" max="9" width="26.8515625" style="8" bestFit="1" customWidth="1"/>
    <col min="10" max="10" width="29.7109375" style="8" bestFit="1" customWidth="1"/>
    <col min="11" max="11" width="25.8515625" style="8" bestFit="1" customWidth="1"/>
    <col min="12" max="12" width="25.8515625" style="8" customWidth="1"/>
    <col min="13" max="13" width="25.8515625" style="8" bestFit="1" customWidth="1"/>
    <col min="14" max="14" width="25.8515625" style="8" customWidth="1"/>
    <col min="15" max="15" width="25.8515625" style="8" bestFit="1" customWidth="1"/>
    <col min="16" max="16" width="25.28125" style="8" customWidth="1"/>
    <col min="17" max="17" width="32.140625" style="8" customWidth="1"/>
    <col min="18" max="18" width="13.421875" style="8" bestFit="1" customWidth="1"/>
    <col min="19" max="21" width="14.28125" style="8" bestFit="1" customWidth="1"/>
    <col min="22" max="22" width="17.8515625" style="8" bestFit="1" customWidth="1"/>
    <col min="23" max="23" width="15.57421875" style="8" customWidth="1"/>
    <col min="24" max="24" width="16.00390625" style="8" bestFit="1" customWidth="1"/>
    <col min="25" max="25" width="13.8515625" style="8" bestFit="1" customWidth="1"/>
    <col min="26" max="26" width="14.421875" style="8" bestFit="1" customWidth="1"/>
    <col min="27" max="27" width="12.421875" style="8" customWidth="1"/>
    <col min="28" max="28" width="33.00390625" style="8" bestFit="1" customWidth="1"/>
    <col min="29" max="29" width="38.57421875" style="8" bestFit="1" customWidth="1"/>
    <col min="30" max="30" width="29.140625" style="8" bestFit="1" customWidth="1"/>
    <col min="31" max="31" width="29.140625" style="8" customWidth="1"/>
    <col min="32" max="32" width="36.421875" style="8" bestFit="1" customWidth="1"/>
    <col min="33" max="33" width="35.00390625" style="8" bestFit="1" customWidth="1"/>
    <col min="34" max="34" width="40.57421875" style="8" bestFit="1" customWidth="1"/>
    <col min="35" max="35" width="40.57421875" style="8" customWidth="1"/>
    <col min="36" max="36" width="31.421875" style="8" bestFit="1" customWidth="1"/>
    <col min="37" max="40" width="31.421875" style="8" customWidth="1"/>
    <col min="41" max="41" width="38.28125" style="8" bestFit="1" customWidth="1"/>
    <col min="42" max="42" width="34.421875" style="8" bestFit="1" customWidth="1"/>
    <col min="43" max="43" width="40.00390625" style="8" bestFit="1" customWidth="1"/>
    <col min="44" max="44" width="30.57421875" style="8" bestFit="1" customWidth="1"/>
    <col min="45" max="45" width="37.7109375" style="8" bestFit="1" customWidth="1"/>
    <col min="46" max="46" width="29.28125" style="8" bestFit="1" customWidth="1"/>
    <col min="47" max="47" width="34.8515625" style="8" bestFit="1" customWidth="1"/>
    <col min="48" max="48" width="25.421875" style="8" bestFit="1" customWidth="1"/>
    <col min="49" max="49" width="32.8515625" style="8" bestFit="1" customWidth="1"/>
    <col min="50" max="50" width="14.00390625" style="8" bestFit="1" customWidth="1"/>
    <col min="51" max="51" width="26.7109375" style="8" bestFit="1" customWidth="1"/>
    <col min="52" max="52" width="20.00390625" style="8" bestFit="1" customWidth="1"/>
    <col min="53" max="53" width="26.7109375" style="8" bestFit="1" customWidth="1"/>
    <col min="54" max="54" width="33.140625" style="8" bestFit="1" customWidth="1"/>
    <col min="55" max="55" width="30.28125" style="8" bestFit="1" customWidth="1"/>
    <col min="56" max="59" width="26.7109375" style="8" bestFit="1" customWidth="1"/>
    <col min="60" max="60" width="29.57421875" style="8" bestFit="1" customWidth="1"/>
    <col min="61" max="61" width="21.7109375" style="8" bestFit="1" customWidth="1"/>
    <col min="62" max="62" width="20.28125" style="8" bestFit="1" customWidth="1"/>
    <col min="63" max="63" width="14.00390625" style="8" bestFit="1" customWidth="1"/>
    <col min="64" max="64" width="13.57421875" style="8" bestFit="1" customWidth="1"/>
    <col min="65" max="65" width="14.8515625" style="8" bestFit="1" customWidth="1"/>
    <col min="66" max="66" width="12.57421875" style="8" bestFit="1" customWidth="1"/>
    <col min="67" max="67" width="14.8515625" style="8" bestFit="1" customWidth="1"/>
    <col min="68" max="68" width="14.28125" style="8" bestFit="1" customWidth="1"/>
    <col min="69" max="69" width="11.421875" style="8" bestFit="1" customWidth="1"/>
    <col min="70" max="70" width="38.7109375" style="8" bestFit="1" customWidth="1"/>
    <col min="71" max="71" width="19.28125" style="8" bestFit="1" customWidth="1"/>
    <col min="72" max="72" width="12.8515625" style="8" bestFit="1" customWidth="1"/>
    <col min="73" max="73" width="27.140625" style="8" bestFit="1" customWidth="1"/>
    <col min="74" max="74" width="31.421875" style="8" bestFit="1" customWidth="1"/>
    <col min="75" max="75" width="32.421875" style="8" bestFit="1" customWidth="1"/>
    <col min="76" max="76" width="29.140625" style="8" bestFit="1" customWidth="1"/>
    <col min="77" max="77" width="36.8515625" style="8" bestFit="1" customWidth="1"/>
    <col min="78" max="78" width="34.57421875" style="8" bestFit="1" customWidth="1"/>
    <col min="79" max="79" width="29.7109375" style="8" bestFit="1" customWidth="1"/>
    <col min="80" max="80" width="44.00390625" style="8" bestFit="1" customWidth="1"/>
    <col min="81" max="81" width="29.28125" style="8" bestFit="1" customWidth="1"/>
    <col min="82" max="82" width="44.421875" style="8" bestFit="1" customWidth="1"/>
    <col min="83" max="83" width="22.8515625" style="8" customWidth="1"/>
    <col min="84" max="85" width="23.7109375" style="8" customWidth="1"/>
    <col min="86" max="16384" width="9.140625" style="8" customWidth="1"/>
  </cols>
  <sheetData>
    <row r="1" spans="1:85" s="9" customFormat="1" ht="14.25">
      <c r="A1" s="321"/>
      <c r="B1" s="137" t="s">
        <v>89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35" t="s">
        <v>103</v>
      </c>
      <c r="N1" s="135"/>
      <c r="O1" s="135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5"/>
      <c r="AK1" s="135"/>
      <c r="AL1" s="135"/>
      <c r="AM1" s="135"/>
      <c r="AN1" s="135"/>
      <c r="AO1" s="138" t="s">
        <v>104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35" t="s">
        <v>105</v>
      </c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8" t="s">
        <v>0</v>
      </c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35" t="s">
        <v>106</v>
      </c>
      <c r="CD1" s="134"/>
      <c r="CE1" s="134"/>
      <c r="CF1" s="134"/>
      <c r="CG1" s="134"/>
    </row>
    <row r="2" spans="1:85" s="13" customFormat="1" ht="14.25">
      <c r="A2" s="322"/>
      <c r="B2" s="10"/>
      <c r="C2" s="125"/>
      <c r="D2" s="125"/>
      <c r="E2" s="125"/>
      <c r="F2" s="125"/>
      <c r="G2" s="10"/>
      <c r="H2" s="10"/>
      <c r="I2" s="10"/>
      <c r="J2" s="10"/>
      <c r="K2" s="130"/>
      <c r="L2" s="204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1"/>
      <c r="AP2" s="11"/>
      <c r="AQ2" s="11"/>
      <c r="AR2" s="11"/>
      <c r="AS2" s="11"/>
      <c r="AT2" s="11"/>
      <c r="AU2" s="10"/>
      <c r="AV2" s="10"/>
      <c r="AW2" s="10"/>
      <c r="AX2" s="10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2"/>
      <c r="BZ2" s="12"/>
      <c r="CA2" s="12"/>
      <c r="CB2" s="12"/>
      <c r="CC2" s="139"/>
      <c r="CD2" s="140"/>
      <c r="CE2" s="140"/>
      <c r="CF2" s="140"/>
      <c r="CG2" s="140"/>
    </row>
    <row r="3" spans="1:85" s="13" customFormat="1" ht="29.25" customHeight="1">
      <c r="A3" s="323"/>
      <c r="B3" s="123" t="s">
        <v>8</v>
      </c>
      <c r="C3" s="11" t="s">
        <v>67</v>
      </c>
      <c r="D3" s="11" t="s">
        <v>51</v>
      </c>
      <c r="E3" s="11" t="s">
        <v>68</v>
      </c>
      <c r="F3" s="11" t="s">
        <v>69</v>
      </c>
      <c r="G3" s="11" t="s">
        <v>70</v>
      </c>
      <c r="H3" s="11" t="s">
        <v>73</v>
      </c>
      <c r="I3" s="11" t="s">
        <v>71</v>
      </c>
      <c r="J3" s="131" t="s">
        <v>83</v>
      </c>
      <c r="K3" s="131" t="s">
        <v>82</v>
      </c>
      <c r="L3" s="205" t="s">
        <v>136</v>
      </c>
      <c r="M3" s="136" t="s">
        <v>10</v>
      </c>
      <c r="N3" s="136" t="s">
        <v>137</v>
      </c>
      <c r="O3" s="136" t="s">
        <v>15</v>
      </c>
      <c r="P3" s="136" t="s">
        <v>9</v>
      </c>
      <c r="Q3" s="136" t="s">
        <v>19</v>
      </c>
      <c r="R3" s="136" t="s">
        <v>12</v>
      </c>
      <c r="S3" s="136" t="s">
        <v>11</v>
      </c>
      <c r="T3" s="136" t="s">
        <v>94</v>
      </c>
      <c r="U3" s="136" t="s">
        <v>95</v>
      </c>
      <c r="V3" s="136" t="s">
        <v>96</v>
      </c>
      <c r="W3" s="136" t="s">
        <v>146</v>
      </c>
      <c r="X3" s="136" t="s">
        <v>91</v>
      </c>
      <c r="Y3" s="136" t="s">
        <v>92</v>
      </c>
      <c r="Z3" s="136" t="s">
        <v>93</v>
      </c>
      <c r="AA3" s="136" t="s">
        <v>147</v>
      </c>
      <c r="AB3" s="136" t="s">
        <v>97</v>
      </c>
      <c r="AC3" s="136" t="s">
        <v>98</v>
      </c>
      <c r="AD3" s="136" t="s">
        <v>99</v>
      </c>
      <c r="AE3" s="136" t="s">
        <v>144</v>
      </c>
      <c r="AF3" s="136" t="s">
        <v>100</v>
      </c>
      <c r="AG3" s="136" t="s">
        <v>101</v>
      </c>
      <c r="AH3" s="136" t="s">
        <v>102</v>
      </c>
      <c r="AI3" s="136" t="s">
        <v>145</v>
      </c>
      <c r="AJ3" s="136" t="s">
        <v>42</v>
      </c>
      <c r="AK3" s="136" t="s">
        <v>151</v>
      </c>
      <c r="AL3" s="136" t="s">
        <v>152</v>
      </c>
      <c r="AM3" s="136" t="s">
        <v>153</v>
      </c>
      <c r="AN3" s="136" t="s">
        <v>154</v>
      </c>
      <c r="AO3" s="11">
        <v>1</v>
      </c>
      <c r="AP3" s="11">
        <v>2</v>
      </c>
      <c r="AQ3" s="11">
        <v>3</v>
      </c>
      <c r="AR3" s="11">
        <v>4</v>
      </c>
      <c r="AS3" s="11">
        <v>5</v>
      </c>
      <c r="AT3" s="11">
        <v>6</v>
      </c>
      <c r="AU3" s="11">
        <v>7</v>
      </c>
      <c r="AV3" s="11">
        <v>8</v>
      </c>
      <c r="AW3" s="11">
        <v>9</v>
      </c>
      <c r="AX3" s="11">
        <v>10</v>
      </c>
      <c r="AY3" s="129">
        <v>1</v>
      </c>
      <c r="AZ3" s="129">
        <v>2</v>
      </c>
      <c r="BA3" s="129">
        <v>3</v>
      </c>
      <c r="BB3" s="129">
        <v>4</v>
      </c>
      <c r="BC3" s="129">
        <v>5</v>
      </c>
      <c r="BD3" s="129">
        <v>6</v>
      </c>
      <c r="BE3" s="129">
        <v>7</v>
      </c>
      <c r="BF3" s="129">
        <v>8</v>
      </c>
      <c r="BG3" s="129">
        <v>9</v>
      </c>
      <c r="BH3" s="129">
        <v>10</v>
      </c>
      <c r="BI3" s="129">
        <v>11</v>
      </c>
      <c r="BJ3" s="129">
        <v>12</v>
      </c>
      <c r="BK3" s="129">
        <v>13</v>
      </c>
      <c r="BL3" s="129">
        <v>14</v>
      </c>
      <c r="BM3" s="129">
        <v>15</v>
      </c>
      <c r="BN3" s="123" t="s">
        <v>109</v>
      </c>
      <c r="BO3" s="11" t="s">
        <v>86</v>
      </c>
      <c r="BP3" s="11" t="s">
        <v>87</v>
      </c>
      <c r="BQ3" s="123" t="s">
        <v>109</v>
      </c>
      <c r="BR3" s="11" t="s">
        <v>86</v>
      </c>
      <c r="BS3" s="11" t="s">
        <v>87</v>
      </c>
      <c r="BT3" s="123" t="s">
        <v>110</v>
      </c>
      <c r="BU3" s="11" t="s">
        <v>86</v>
      </c>
      <c r="BV3" s="11" t="s">
        <v>87</v>
      </c>
      <c r="BW3" s="123" t="s">
        <v>112</v>
      </c>
      <c r="BX3" s="11" t="s">
        <v>86</v>
      </c>
      <c r="BY3" s="11" t="s">
        <v>87</v>
      </c>
      <c r="BZ3" s="123" t="s">
        <v>113</v>
      </c>
      <c r="CA3" s="11" t="s">
        <v>86</v>
      </c>
      <c r="CB3" s="11" t="s">
        <v>87</v>
      </c>
      <c r="CC3" s="136" t="s">
        <v>38</v>
      </c>
      <c r="CD3" s="136" t="s">
        <v>38</v>
      </c>
      <c r="CE3" s="136" t="s">
        <v>107</v>
      </c>
      <c r="CF3" s="136" t="s">
        <v>108</v>
      </c>
      <c r="CG3" s="136" t="s">
        <v>135</v>
      </c>
    </row>
    <row r="4" spans="2:85" s="6" customFormat="1" ht="15.75" customHeight="1">
      <c r="B4" s="14" t="str">
        <f ca="1">MID(LEFT(CELL("filename",A1),FIND("]",CELL("filename",A1))-1),FIND("[",CELL("filename",A1))+1,255)</f>
        <v>Attachment J .xls</v>
      </c>
      <c r="C4" s="14">
        <f>'Project Setup'!C3</f>
        <v>0</v>
      </c>
      <c r="D4" s="14">
        <f>'Project Setup'!C4:C5</f>
        <v>0</v>
      </c>
      <c r="E4" s="14">
        <f>'Project Setup'!C6</f>
        <v>0</v>
      </c>
      <c r="F4" s="122">
        <f>'Project Setup'!C7</f>
        <v>0</v>
      </c>
      <c r="G4" s="122">
        <f>'Project Setup'!C8</f>
        <v>0</v>
      </c>
      <c r="H4" s="19">
        <f>'Project Setup'!C10</f>
        <v>0</v>
      </c>
      <c r="I4" s="132">
        <f>'Project Setup'!C11</f>
        <v>0</v>
      </c>
      <c r="J4" s="122">
        <f>'Project Setup'!C13</f>
        <v>0</v>
      </c>
      <c r="K4" s="133">
        <f>'Project Setup'!C14</f>
        <v>0</v>
      </c>
      <c r="L4" s="143">
        <f>K4-J4</f>
        <v>0</v>
      </c>
      <c r="M4" s="122">
        <f>Report!J15</f>
        <v>0</v>
      </c>
      <c r="N4" s="14">
        <f>M4-J4</f>
        <v>0</v>
      </c>
      <c r="O4" s="20">
        <f>Report!E15</f>
        <v>0</v>
      </c>
      <c r="P4" s="142">
        <f>Report!J16</f>
        <v>0</v>
      </c>
      <c r="Q4" s="20">
        <f>Report!E16</f>
        <v>0</v>
      </c>
      <c r="R4" s="22" t="e">
        <f>Report!J21</f>
        <v>#DIV/0!</v>
      </c>
      <c r="S4" s="141" t="e">
        <f>Report!E21</f>
        <v>#DIV/0!</v>
      </c>
      <c r="T4" s="21">
        <f>Report!J17</f>
        <v>0</v>
      </c>
      <c r="U4" s="21">
        <f>Report!J18</f>
        <v>0</v>
      </c>
      <c r="V4" s="21">
        <f>Report!J19</f>
        <v>0</v>
      </c>
      <c r="W4" s="21">
        <f>Report!J20</f>
        <v>0</v>
      </c>
      <c r="X4" s="144">
        <f>Report!E17</f>
        <v>0</v>
      </c>
      <c r="Y4" s="144">
        <f>Report!E18</f>
        <v>0</v>
      </c>
      <c r="Z4" s="144">
        <f>Report!E19</f>
        <v>0</v>
      </c>
      <c r="AA4" s="144">
        <f>Report!E20</f>
        <v>0</v>
      </c>
      <c r="AB4" s="22" t="e">
        <f>Report!J22</f>
        <v>#DIV/0!</v>
      </c>
      <c r="AC4" s="22" t="e">
        <f>Report!J23</f>
        <v>#DIV/0!</v>
      </c>
      <c r="AD4" s="22" t="e">
        <f>Report!J24</f>
        <v>#DIV/0!</v>
      </c>
      <c r="AE4" s="22" t="e">
        <f>Report!J25</f>
        <v>#DIV/0!</v>
      </c>
      <c r="AF4" s="22" t="e">
        <f>Report!E22</f>
        <v>#DIV/0!</v>
      </c>
      <c r="AG4" s="22" t="e">
        <f>Report!E23</f>
        <v>#DIV/0!</v>
      </c>
      <c r="AH4" s="22" t="e">
        <f>Report!E24</f>
        <v>#DIV/0!</v>
      </c>
      <c r="AI4" s="22" t="e">
        <f>Report!E25</f>
        <v>#DIV/0!</v>
      </c>
      <c r="AJ4" s="143">
        <f>Report!J7</f>
        <v>0</v>
      </c>
      <c r="AK4" s="230">
        <f>Report!E30</f>
        <v>0</v>
      </c>
      <c r="AL4" s="143">
        <f>Report!E28</f>
        <v>0</v>
      </c>
      <c r="AM4" s="231" t="e">
        <f>Report!E31</f>
        <v>#DIV/0!</v>
      </c>
      <c r="AN4" s="231" t="e">
        <f>Report!E29</f>
        <v>#DIV/0!</v>
      </c>
      <c r="AO4" s="143">
        <f>'Performance Metrics'!E3</f>
        <v>0</v>
      </c>
      <c r="AP4" s="21">
        <f>'Performance Metrics'!E4</f>
        <v>0</v>
      </c>
      <c r="AQ4" s="21">
        <f>'Performance Metrics'!E5</f>
        <v>0</v>
      </c>
      <c r="AR4" s="21">
        <f>'Performance Metrics'!E6</f>
        <v>0</v>
      </c>
      <c r="AS4" s="21">
        <f>'Performance Metrics'!E7</f>
        <v>0</v>
      </c>
      <c r="AT4" s="21">
        <f>'Performance Metrics'!E8</f>
        <v>0</v>
      </c>
      <c r="AU4" s="21">
        <f>'Performance Metrics'!E9</f>
        <v>0</v>
      </c>
      <c r="AV4" s="21">
        <f>'Performance Metrics'!E10</f>
        <v>0</v>
      </c>
      <c r="AW4" s="21">
        <f>'Performance Metrics'!E11</f>
        <v>0</v>
      </c>
      <c r="AX4" s="14">
        <f>'Performance Metrics'!E12</f>
        <v>0</v>
      </c>
      <c r="AY4" s="14">
        <f>'Performance Metrics'!E14</f>
        <v>0</v>
      </c>
      <c r="AZ4" s="14">
        <f>'Performance Metrics'!E15</f>
        <v>0</v>
      </c>
      <c r="BA4" s="14">
        <f>'Performance Metrics'!E16</f>
        <v>0</v>
      </c>
      <c r="BB4" s="14">
        <f>'Performance Metrics'!E17</f>
        <v>0</v>
      </c>
      <c r="BC4" s="14">
        <f>'Performance Metrics'!E18</f>
        <v>0</v>
      </c>
      <c r="BD4" s="14">
        <f>'Performance Metrics'!E19</f>
        <v>0</v>
      </c>
      <c r="BE4" s="14">
        <f>'Performance Metrics'!E20</f>
        <v>0</v>
      </c>
      <c r="BF4" s="14">
        <f>'Performance Metrics'!E21</f>
        <v>0</v>
      </c>
      <c r="BG4" s="14">
        <f>'Performance Metrics'!E22</f>
        <v>0</v>
      </c>
      <c r="BH4" s="14">
        <f>'Performance Metrics'!E23</f>
        <v>0</v>
      </c>
      <c r="BI4" s="14">
        <f>'Performance Metrics'!E24</f>
        <v>0</v>
      </c>
      <c r="BJ4" s="14">
        <f>'Performance Metrics'!E25</f>
        <v>0</v>
      </c>
      <c r="BK4" s="14">
        <f>'Performance Metrics'!E26</f>
        <v>0</v>
      </c>
      <c r="BL4" s="14">
        <f>'Performance Metrics'!E27</f>
        <v>0</v>
      </c>
      <c r="BM4" s="14">
        <f>'Performance Metrics'!E28</f>
        <v>0</v>
      </c>
      <c r="BN4" s="14">
        <f>'Project Setup'!F3</f>
        <v>0</v>
      </c>
      <c r="BO4" s="14">
        <f>'Project Setup'!F4</f>
        <v>0</v>
      </c>
      <c r="BP4" s="14">
        <f>'Project Setup'!F5</f>
        <v>0</v>
      </c>
      <c r="BQ4" s="14">
        <f>'Project Setup'!F6</f>
        <v>0</v>
      </c>
      <c r="BR4" s="14">
        <f>'Project Setup'!F7</f>
        <v>0</v>
      </c>
      <c r="BS4" s="14">
        <f>'Project Setup'!F8</f>
        <v>0</v>
      </c>
      <c r="BT4" s="19">
        <f>'Project Setup'!F9</f>
        <v>0</v>
      </c>
      <c r="BU4" s="19">
        <f>'Project Setup'!F10</f>
        <v>0</v>
      </c>
      <c r="BV4" s="19">
        <f>'Project Setup'!F11</f>
        <v>0</v>
      </c>
      <c r="BW4" s="19">
        <f>'Project Setup'!F12</f>
        <v>0</v>
      </c>
      <c r="BX4" s="20">
        <f>'Project Setup'!F13</f>
        <v>0</v>
      </c>
      <c r="BY4" s="14">
        <f>'Project Setup'!F14</f>
        <v>0</v>
      </c>
      <c r="BZ4" s="22">
        <f>'Project Setup'!F15</f>
        <v>0</v>
      </c>
      <c r="CA4" s="20">
        <f>'Project Setup'!F16</f>
        <v>0</v>
      </c>
      <c r="CB4" s="22">
        <f>'Project Setup'!F17</f>
        <v>0</v>
      </c>
      <c r="CC4" s="14">
        <f>'Schedule&amp;Budget'!K5</f>
        <v>0</v>
      </c>
      <c r="CD4" s="14">
        <f>'Schedule&amp;Budget'!N5</f>
        <v>0</v>
      </c>
      <c r="CE4" s="141" t="e">
        <f>Report!E21-SUM(Report!E22:E25)+SUM(Report!E17:E20)-Report!E16</f>
        <v>#DIV/0!</v>
      </c>
      <c r="CF4" s="141" t="e">
        <f>Report!J21-SUM(Report!J22:J25)+Report!J16-SUM(Report!J17:J20)</f>
        <v>#DIV/0!</v>
      </c>
      <c r="CG4" s="141" t="e">
        <f>Report!J8</f>
        <v>#DIV/0!</v>
      </c>
    </row>
    <row r="5" spans="2:85" s="15" customFormat="1" ht="14.2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  <c r="AG5" s="15">
        <v>32</v>
      </c>
      <c r="AH5" s="15">
        <v>33</v>
      </c>
      <c r="AI5" s="15">
        <v>34</v>
      </c>
      <c r="AJ5" s="15">
        <v>35</v>
      </c>
      <c r="AK5" s="15">
        <v>36</v>
      </c>
      <c r="AL5" s="15">
        <v>37</v>
      </c>
      <c r="AM5" s="15">
        <v>38</v>
      </c>
      <c r="AN5" s="15">
        <v>39</v>
      </c>
      <c r="AO5" s="15">
        <v>40</v>
      </c>
      <c r="AP5" s="15">
        <v>41</v>
      </c>
      <c r="AQ5" s="15">
        <v>42</v>
      </c>
      <c r="AR5" s="15">
        <v>43</v>
      </c>
      <c r="AS5" s="15">
        <v>44</v>
      </c>
      <c r="AT5" s="15">
        <v>45</v>
      </c>
      <c r="AU5" s="15">
        <v>46</v>
      </c>
      <c r="AV5" s="15">
        <v>47</v>
      </c>
      <c r="AW5" s="15">
        <v>48</v>
      </c>
      <c r="AX5" s="15">
        <v>49</v>
      </c>
      <c r="AY5" s="15">
        <v>50</v>
      </c>
      <c r="AZ5" s="15">
        <v>51</v>
      </c>
      <c r="BA5" s="15">
        <v>52</v>
      </c>
      <c r="BB5" s="15">
        <v>53</v>
      </c>
      <c r="BC5" s="15">
        <v>54</v>
      </c>
      <c r="BD5" s="15">
        <v>55</v>
      </c>
      <c r="BE5" s="15">
        <v>56</v>
      </c>
      <c r="BF5" s="15">
        <v>57</v>
      </c>
      <c r="BG5" s="15">
        <v>58</v>
      </c>
      <c r="BH5" s="15">
        <v>59</v>
      </c>
      <c r="BI5" s="15">
        <v>60</v>
      </c>
      <c r="BJ5" s="15">
        <v>61</v>
      </c>
      <c r="BK5" s="15">
        <v>62</v>
      </c>
      <c r="BL5" s="15">
        <v>63</v>
      </c>
      <c r="BM5" s="15">
        <v>64</v>
      </c>
      <c r="BN5" s="15">
        <v>65</v>
      </c>
      <c r="BO5" s="15">
        <v>66</v>
      </c>
      <c r="BP5" s="15">
        <v>67</v>
      </c>
      <c r="BQ5" s="15">
        <v>68</v>
      </c>
      <c r="BR5" s="15">
        <v>69</v>
      </c>
      <c r="BS5" s="15">
        <v>70</v>
      </c>
      <c r="BT5" s="15">
        <v>71</v>
      </c>
      <c r="BU5" s="15">
        <v>72</v>
      </c>
      <c r="BV5" s="15">
        <v>73</v>
      </c>
      <c r="BW5" s="15">
        <v>74</v>
      </c>
      <c r="BX5" s="15">
        <v>75</v>
      </c>
      <c r="BY5" s="15">
        <v>76</v>
      </c>
      <c r="BZ5" s="15">
        <v>77</v>
      </c>
      <c r="CA5" s="15">
        <v>78</v>
      </c>
      <c r="CB5" s="15">
        <v>79</v>
      </c>
      <c r="CC5" s="15">
        <v>80</v>
      </c>
      <c r="CD5" s="15">
        <v>81</v>
      </c>
      <c r="CE5" s="15">
        <v>82</v>
      </c>
      <c r="CF5" s="15">
        <v>83</v>
      </c>
      <c r="CG5" s="15">
        <v>84</v>
      </c>
    </row>
    <row r="8" spans="2:15" ht="14.25">
      <c r="B8" s="126"/>
      <c r="C8" s="9"/>
      <c r="D8" s="13"/>
      <c r="E8" s="16"/>
      <c r="O8" s="2"/>
    </row>
    <row r="9" spans="2:15" ht="14.25">
      <c r="B9" s="12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4.25">
      <c r="B10" s="12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4.25">
      <c r="B11" s="12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4.25">
      <c r="B12" s="12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4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4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4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4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4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2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4.25">
      <c r="B47" s="2"/>
      <c r="C47" s="2"/>
      <c r="D47" s="2"/>
      <c r="F47" s="2"/>
      <c r="G47" s="2"/>
      <c r="H47" s="2"/>
      <c r="I47" s="2"/>
      <c r="J47" s="2"/>
      <c r="K47" s="2"/>
      <c r="L47" s="2"/>
    </row>
    <row r="48" spans="2:12" ht="14.25">
      <c r="B48" s="2"/>
      <c r="C48" s="2"/>
      <c r="D48" s="2"/>
      <c r="F48" s="2"/>
      <c r="G48" s="2"/>
      <c r="H48" s="2"/>
      <c r="I48" s="2"/>
      <c r="J48" s="2"/>
      <c r="K48" s="2"/>
      <c r="L48" s="2"/>
    </row>
    <row r="49" spans="2:12" ht="14.25">
      <c r="B49" s="2"/>
      <c r="C49" s="2"/>
      <c r="D49" s="2"/>
      <c r="F49" s="2"/>
      <c r="G49" s="2"/>
      <c r="H49" s="2"/>
      <c r="I49" s="2"/>
      <c r="J49" s="2"/>
      <c r="K49" s="2"/>
      <c r="L49" s="2"/>
    </row>
    <row r="50" spans="2:12" ht="14.25">
      <c r="B50" s="2"/>
      <c r="C50" s="2"/>
      <c r="D50" s="16"/>
      <c r="F50" s="2"/>
      <c r="G50" s="2"/>
      <c r="H50" s="2"/>
      <c r="I50" s="2"/>
      <c r="K50" s="2"/>
      <c r="L50" s="2"/>
    </row>
    <row r="51" spans="2:4" ht="14.25">
      <c r="B51" s="2"/>
      <c r="C51" s="2"/>
      <c r="D51" s="16"/>
    </row>
    <row r="52" spans="2:4" ht="14.25">
      <c r="B52" s="13"/>
      <c r="C52" s="13"/>
      <c r="D52" s="16"/>
    </row>
    <row r="53" spans="2:4" ht="14.25">
      <c r="B53" s="13"/>
      <c r="C53" s="13"/>
      <c r="D53" s="16"/>
    </row>
    <row r="54" spans="2:4" ht="14.25">
      <c r="B54" s="13"/>
      <c r="C54" s="13"/>
      <c r="D54" s="16"/>
    </row>
    <row r="55" spans="2:4" ht="14.25">
      <c r="B55" s="13"/>
      <c r="C55" s="13"/>
      <c r="D55" s="16"/>
    </row>
    <row r="56" spans="2:4" ht="14.25">
      <c r="B56" s="13"/>
      <c r="C56" s="13"/>
      <c r="D56" s="16"/>
    </row>
    <row r="57" spans="2:4" ht="14.25">
      <c r="B57" s="13"/>
      <c r="C57" s="13"/>
      <c r="D57" s="16"/>
    </row>
    <row r="58" spans="2:4" ht="14.25">
      <c r="B58" s="13"/>
      <c r="C58" s="13"/>
      <c r="D58" s="16"/>
    </row>
    <row r="59" spans="2:4" ht="14.25">
      <c r="B59" s="13"/>
      <c r="C59" s="13"/>
      <c r="D59" s="16"/>
    </row>
    <row r="60" spans="2:4" ht="14.25">
      <c r="B60" s="13"/>
      <c r="C60" s="13"/>
      <c r="D60" s="16"/>
    </row>
    <row r="61" spans="2:4" ht="14.25">
      <c r="B61" s="13"/>
      <c r="C61" s="13"/>
      <c r="D61" s="16"/>
    </row>
    <row r="62" spans="2:4" ht="14.25">
      <c r="B62" s="13"/>
      <c r="C62" s="13"/>
      <c r="D62" s="16"/>
    </row>
    <row r="63" spans="2:4" ht="14.25">
      <c r="B63" s="13"/>
      <c r="C63" s="13"/>
      <c r="D63" s="16"/>
    </row>
    <row r="64" spans="2:4" ht="14.25">
      <c r="B64" s="13"/>
      <c r="C64" s="13"/>
      <c r="D64" s="16"/>
    </row>
    <row r="65" spans="2:4" ht="14.25">
      <c r="B65" s="13"/>
      <c r="C65" s="13"/>
      <c r="D65" s="16"/>
    </row>
    <row r="66" spans="2:4" ht="14.25">
      <c r="B66" s="13"/>
      <c r="C66" s="13"/>
      <c r="D66" s="16"/>
    </row>
    <row r="67" spans="2:4" ht="14.25">
      <c r="B67" s="13"/>
      <c r="C67" s="13"/>
      <c r="D67" s="16"/>
    </row>
    <row r="68" spans="2:4" ht="14.25">
      <c r="B68" s="13"/>
      <c r="C68" s="13"/>
      <c r="D68" s="16"/>
    </row>
    <row r="69" spans="2:4" ht="14.25">
      <c r="B69" s="13"/>
      <c r="C69" s="13"/>
      <c r="D69" s="16"/>
    </row>
    <row r="70" spans="2:4" ht="14.25">
      <c r="B70" s="13"/>
      <c r="C70" s="13"/>
      <c r="D70" s="16"/>
    </row>
    <row r="71" spans="2:4" ht="14.25">
      <c r="B71" s="13"/>
      <c r="C71" s="13"/>
      <c r="D71" s="16"/>
    </row>
    <row r="72" spans="2:4" ht="14.25">
      <c r="B72" s="13"/>
      <c r="C72" s="13"/>
      <c r="D72" s="16"/>
    </row>
    <row r="73" spans="2:4" ht="14.25">
      <c r="B73" s="13"/>
      <c r="C73" s="13"/>
      <c r="D73" s="16"/>
    </row>
    <row r="74" spans="2:4" ht="14.25">
      <c r="B74" s="13"/>
      <c r="C74" s="13"/>
      <c r="D74" s="16"/>
    </row>
    <row r="75" spans="2:4" ht="14.25">
      <c r="B75" s="13"/>
      <c r="C75" s="13"/>
      <c r="D75" s="16"/>
    </row>
    <row r="76" spans="2:4" ht="14.25">
      <c r="B76" s="13"/>
      <c r="C76" s="13"/>
      <c r="D76" s="16"/>
    </row>
    <row r="77" spans="2:4" ht="14.25">
      <c r="B77" s="13"/>
      <c r="C77" s="13"/>
      <c r="D77" s="16"/>
    </row>
    <row r="78" spans="2:4" ht="14.25">
      <c r="B78" s="13"/>
      <c r="C78" s="13"/>
      <c r="D78" s="16"/>
    </row>
    <row r="79" spans="2:4" ht="14.25">
      <c r="B79" s="13"/>
      <c r="C79" s="13"/>
      <c r="D79" s="16"/>
    </row>
    <row r="80" spans="2:4" ht="14.25">
      <c r="B80" s="13"/>
      <c r="C80" s="13"/>
      <c r="D80" s="16"/>
    </row>
    <row r="81" spans="2:4" ht="14.25">
      <c r="B81" s="13"/>
      <c r="C81" s="13"/>
      <c r="D81" s="16"/>
    </row>
    <row r="82" spans="2:4" ht="14.25">
      <c r="B82" s="13"/>
      <c r="C82" s="13"/>
      <c r="D82" s="16"/>
    </row>
    <row r="83" spans="2:4" ht="14.25">
      <c r="B83" s="13"/>
      <c r="C83" s="13"/>
      <c r="D83" s="16"/>
    </row>
    <row r="84" spans="2:4" ht="14.25">
      <c r="B84" s="13"/>
      <c r="C84" s="13"/>
      <c r="D84" s="16"/>
    </row>
    <row r="85" spans="2:4" ht="14.25">
      <c r="B85" s="13"/>
      <c r="C85" s="13"/>
      <c r="D85" s="16"/>
    </row>
    <row r="86" spans="2:4" ht="14.25">
      <c r="B86" s="13"/>
      <c r="C86" s="13"/>
      <c r="D86" s="16"/>
    </row>
    <row r="87" spans="2:4" ht="14.25">
      <c r="B87" s="13"/>
      <c r="C87" s="13"/>
      <c r="D87" s="16"/>
    </row>
    <row r="88" spans="2:4" ht="14.25">
      <c r="B88" s="13"/>
      <c r="C88" s="13"/>
      <c r="D88" s="16"/>
    </row>
    <row r="89" spans="2:4" ht="14.25">
      <c r="B89" s="13"/>
      <c r="C89" s="13"/>
      <c r="D89" s="16"/>
    </row>
    <row r="90" spans="2:4" ht="14.25">
      <c r="B90" s="13"/>
      <c r="C90" s="13"/>
      <c r="D90" s="16"/>
    </row>
    <row r="91" spans="2:4" ht="14.25">
      <c r="B91" s="13"/>
      <c r="C91" s="13"/>
      <c r="D91" s="16"/>
    </row>
    <row r="92" spans="2:4" ht="14.25">
      <c r="B92" s="13"/>
      <c r="C92" s="13"/>
      <c r="D92" s="16"/>
    </row>
    <row r="93" spans="2:4" ht="14.25">
      <c r="B93" s="13"/>
      <c r="C93" s="13"/>
      <c r="D93" s="16"/>
    </row>
    <row r="94" spans="2:5" ht="14.25">
      <c r="B94" s="13"/>
      <c r="C94" s="13"/>
      <c r="D94" s="16"/>
      <c r="E94" s="16"/>
    </row>
    <row r="95" spans="2:5" ht="14.25">
      <c r="B95" s="13"/>
      <c r="C95" s="13"/>
      <c r="D95" s="16"/>
      <c r="E95" s="16"/>
    </row>
    <row r="96" spans="2:5" ht="14.25">
      <c r="B96" s="13"/>
      <c r="C96" s="13"/>
      <c r="D96" s="16"/>
      <c r="E96" s="16"/>
    </row>
    <row r="97" spans="2:5" ht="14.25">
      <c r="B97" s="13"/>
      <c r="C97" s="13"/>
      <c r="D97" s="13"/>
      <c r="E97" s="16"/>
    </row>
    <row r="98" spans="2:5" ht="14.25">
      <c r="B98" s="13"/>
      <c r="C98" s="13"/>
      <c r="D98" s="13"/>
      <c r="E98" s="16"/>
    </row>
    <row r="99" spans="2:5" ht="14.25">
      <c r="B99" s="9"/>
      <c r="C99" s="9"/>
      <c r="D99" s="13"/>
      <c r="E99" s="16"/>
    </row>
    <row r="100" spans="2:4" ht="14.25">
      <c r="B100" s="9"/>
      <c r="C100" s="9"/>
      <c r="D100" s="13"/>
    </row>
    <row r="101" spans="2:4" ht="14.25">
      <c r="B101" s="9"/>
      <c r="C101" s="9"/>
      <c r="D101" s="13"/>
    </row>
    <row r="102" spans="2:4" ht="14.25">
      <c r="B102" s="9"/>
      <c r="C102" s="9"/>
      <c r="D102" s="13"/>
    </row>
    <row r="103" spans="2:3" ht="14.25">
      <c r="B103" s="9"/>
      <c r="C103" s="9"/>
    </row>
    <row r="104" spans="2:3" ht="14.25">
      <c r="B104" s="9"/>
      <c r="C104" s="9"/>
    </row>
  </sheetData>
  <sheetProtection selectLockedCells="1" selectUnlockedCells="1"/>
  <mergeCells count="1">
    <mergeCell ref="A1:A3"/>
  </mergeCells>
  <conditionalFormatting sqref="I2 J6:J65536 H3 J4">
    <cfRule type="duplicateValues" priority="1" dxfId="0" stopIfTrue="1">
      <formula>AND(COUNTIF($I$2:$I$2,H2)+COUNTIF($J$6:$J$65536,H2)+COUNTIF($H$3:$H$3,H2)+COUNTIF($J$4:$J$4,H2)&gt;1,NOT(ISBLANK(H2)))</formula>
    </cfRule>
  </conditionalFormatting>
  <printOptions/>
  <pageMargins left="0.75" right="0.75" top="1" bottom="1" header="0.5" footer="0.5"/>
  <pageSetup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I55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21.421875" style="0" bestFit="1" customWidth="1"/>
    <col min="2" max="3" width="34.421875" style="0" bestFit="1" customWidth="1"/>
    <col min="4" max="4" width="10.57421875" style="0" bestFit="1" customWidth="1"/>
    <col min="5" max="5" width="21.8515625" style="0" bestFit="1" customWidth="1"/>
    <col min="6" max="6" width="35.28125" style="0" bestFit="1" customWidth="1"/>
    <col min="7" max="7" width="31.7109375" style="0" bestFit="1" customWidth="1"/>
    <col min="8" max="8" width="35.421875" style="0" customWidth="1"/>
    <col min="9" max="9" width="29.28125" style="0" bestFit="1" customWidth="1"/>
  </cols>
  <sheetData>
    <row r="1" spans="1:9" ht="14.25">
      <c r="A1" s="189" t="s">
        <v>117</v>
      </c>
      <c r="B1" s="189" t="s">
        <v>118</v>
      </c>
      <c r="C1" s="189" t="s">
        <v>119</v>
      </c>
      <c r="D1" s="189" t="s">
        <v>120</v>
      </c>
      <c r="E1" s="190" t="s">
        <v>121</v>
      </c>
      <c r="F1" s="190" t="s">
        <v>122</v>
      </c>
      <c r="G1" s="190" t="s">
        <v>123</v>
      </c>
      <c r="H1" s="190" t="s">
        <v>124</v>
      </c>
      <c r="I1" s="190" t="s">
        <v>125</v>
      </c>
    </row>
    <row r="2" spans="1:9" ht="28.5">
      <c r="A2" s="192"/>
      <c r="B2" s="192" t="s">
        <v>126</v>
      </c>
      <c r="C2" s="192" t="s">
        <v>126</v>
      </c>
      <c r="D2" s="192"/>
      <c r="E2" s="193" t="s">
        <v>127</v>
      </c>
      <c r="F2" s="193" t="s">
        <v>128</v>
      </c>
      <c r="G2" s="193" t="s">
        <v>129</v>
      </c>
      <c r="H2" s="193" t="s">
        <v>130</v>
      </c>
      <c r="I2" s="193" t="s">
        <v>131</v>
      </c>
    </row>
    <row r="3" spans="1:9" ht="14.25">
      <c r="A3" s="194">
        <v>1</v>
      </c>
      <c r="B3" s="194">
        <f>IF(AND(Risks!B5&gt;0,Risks!G5=""),Risks!H5,0)</f>
        <v>0</v>
      </c>
      <c r="C3" s="194">
        <f>IF(AND(Risks!B5&gt;0,Risks!G5=""),Risks!I5,0)</f>
        <v>0</v>
      </c>
      <c r="D3" s="195">
        <f>IF(AND(Risks!B5&gt;0,Risks!G5=""),IF(Risks!K5="",10,Risks!$K5),0)</f>
        <v>0</v>
      </c>
      <c r="E3" s="195">
        <f>IF(D3&gt;0,1/D3,0)</f>
        <v>0</v>
      </c>
      <c r="F3" s="196" t="e">
        <f>(B3/'Project Setup'!$C$12)</f>
        <v>#DIV/0!</v>
      </c>
      <c r="G3" s="196" t="e">
        <f>'R.type'!C3/'Project Setup'!$C$11</f>
        <v>#DIV/0!</v>
      </c>
      <c r="H3" s="195" t="e">
        <f>E3*F3</f>
        <v>#DIV/0!</v>
      </c>
      <c r="I3" s="195" t="e">
        <f>G3*E3</f>
        <v>#DIV/0!</v>
      </c>
    </row>
    <row r="4" spans="1:9" ht="14.25">
      <c r="A4" s="194">
        <v>2</v>
      </c>
      <c r="B4" s="194">
        <f>IF(AND(Risks!B6&gt;0,Risks!G6=""),Risks!H6,0)</f>
        <v>0</v>
      </c>
      <c r="C4" s="194">
        <f>IF(AND(Risks!B6&gt;0,Risks!G6=""),Risks!I6,0)</f>
        <v>0</v>
      </c>
      <c r="D4" s="195">
        <f>IF(AND(Risks!B6&gt;0,Risks!G6=""),IF(Risks!K6="",10,Risks!$K6),0)</f>
        <v>0</v>
      </c>
      <c r="E4" s="195">
        <f aca="true" t="shared" si="0" ref="E4:E52">IF(D4&gt;0,1/D4,0)</f>
        <v>0</v>
      </c>
      <c r="F4" s="196" t="e">
        <f>(B4/'Project Setup'!$C$12)</f>
        <v>#DIV/0!</v>
      </c>
      <c r="G4" s="196" t="e">
        <f>'R.type'!C4/'Project Setup'!$C$11</f>
        <v>#DIV/0!</v>
      </c>
      <c r="H4" s="195" t="e">
        <f aca="true" t="shared" si="1" ref="H4:H52">E4*F4</f>
        <v>#DIV/0!</v>
      </c>
      <c r="I4" s="195" t="e">
        <f aca="true" t="shared" si="2" ref="I4:I52">G4*E4</f>
        <v>#DIV/0!</v>
      </c>
    </row>
    <row r="5" spans="1:9" ht="14.25">
      <c r="A5" s="194">
        <v>3</v>
      </c>
      <c r="B5" s="194">
        <f>IF(AND(Risks!B7&gt;0,Risks!G7=""),Risks!H7,0)</f>
        <v>0</v>
      </c>
      <c r="C5" s="194">
        <f>IF(AND(Risks!B7&gt;0,Risks!G7=""),Risks!I7,0)</f>
        <v>0</v>
      </c>
      <c r="D5" s="195">
        <f>IF(AND(Risks!B7&gt;0,Risks!G7=""),IF(Risks!K7="",10,Risks!$K7),0)</f>
        <v>0</v>
      </c>
      <c r="E5" s="195">
        <f t="shared" si="0"/>
        <v>0</v>
      </c>
      <c r="F5" s="196" t="e">
        <f>(B5/'Project Setup'!$C$12)</f>
        <v>#DIV/0!</v>
      </c>
      <c r="G5" s="196" t="e">
        <f>'R.type'!C5/'Project Setup'!$C$11</f>
        <v>#DIV/0!</v>
      </c>
      <c r="H5" s="195" t="e">
        <f t="shared" si="1"/>
        <v>#DIV/0!</v>
      </c>
      <c r="I5" s="195" t="e">
        <f t="shared" si="2"/>
        <v>#DIV/0!</v>
      </c>
    </row>
    <row r="6" spans="1:9" ht="14.25">
      <c r="A6" s="194">
        <v>4</v>
      </c>
      <c r="B6" s="194">
        <f>IF(AND(Risks!B8&gt;0,Risks!G8=""),Risks!H8,0)</f>
        <v>0</v>
      </c>
      <c r="C6" s="194">
        <f>IF(AND(Risks!B8&gt;0,Risks!G8=""),Risks!I8,0)</f>
        <v>0</v>
      </c>
      <c r="D6" s="195">
        <f>IF(AND(Risks!B8&gt;0,Risks!G8=""),IF(Risks!K8="",10,Risks!$K8),0)</f>
        <v>0</v>
      </c>
      <c r="E6" s="195">
        <f t="shared" si="0"/>
        <v>0</v>
      </c>
      <c r="F6" s="196" t="e">
        <f>(B6/'Project Setup'!$C$12)</f>
        <v>#DIV/0!</v>
      </c>
      <c r="G6" s="196" t="e">
        <f>'R.type'!C6/'Project Setup'!$C$11</f>
        <v>#DIV/0!</v>
      </c>
      <c r="H6" s="195" t="e">
        <f t="shared" si="1"/>
        <v>#DIV/0!</v>
      </c>
      <c r="I6" s="195" t="e">
        <f t="shared" si="2"/>
        <v>#DIV/0!</v>
      </c>
    </row>
    <row r="7" spans="1:9" ht="14.25">
      <c r="A7" s="194">
        <v>5</v>
      </c>
      <c r="B7" s="194">
        <f>IF(AND(Risks!B9&gt;0,Risks!G9=""),Risks!H9,0)</f>
        <v>0</v>
      </c>
      <c r="C7" s="194">
        <f>IF(AND(Risks!B9&gt;0,Risks!G9=""),Risks!I9,0)</f>
        <v>0</v>
      </c>
      <c r="D7" s="195">
        <f>IF(AND(Risks!B9&gt;0,Risks!G9=""),IF(Risks!K9="",10,Risks!$K9),0)</f>
        <v>0</v>
      </c>
      <c r="E7" s="195">
        <f t="shared" si="0"/>
        <v>0</v>
      </c>
      <c r="F7" s="196" t="e">
        <f>(B7/'Project Setup'!$C$12)</f>
        <v>#DIV/0!</v>
      </c>
      <c r="G7" s="196" t="e">
        <f>'R.type'!C7/'Project Setup'!$C$11</f>
        <v>#DIV/0!</v>
      </c>
      <c r="H7" s="195" t="e">
        <f t="shared" si="1"/>
        <v>#DIV/0!</v>
      </c>
      <c r="I7" s="195" t="e">
        <f t="shared" si="2"/>
        <v>#DIV/0!</v>
      </c>
    </row>
    <row r="8" spans="1:9" ht="14.25">
      <c r="A8" s="194">
        <v>6</v>
      </c>
      <c r="B8" s="194">
        <f>IF(AND(Risks!B10&gt;0,Risks!G10=""),Risks!H10,0)</f>
        <v>0</v>
      </c>
      <c r="C8" s="194">
        <f>IF(AND(Risks!B10&gt;0,Risks!G10=""),Risks!I10,0)</f>
        <v>0</v>
      </c>
      <c r="D8" s="195">
        <f>IF(AND(Risks!B10&gt;0,Risks!G10=""),IF(Risks!K10="",10,Risks!$K10),0)</f>
        <v>0</v>
      </c>
      <c r="E8" s="195">
        <f t="shared" si="0"/>
        <v>0</v>
      </c>
      <c r="F8" s="196" t="e">
        <f>(B8/'Project Setup'!$C$12)</f>
        <v>#DIV/0!</v>
      </c>
      <c r="G8" s="196" t="e">
        <f>'R.type'!C8/'Project Setup'!$C$11</f>
        <v>#DIV/0!</v>
      </c>
      <c r="H8" s="195" t="e">
        <f t="shared" si="1"/>
        <v>#DIV/0!</v>
      </c>
      <c r="I8" s="195" t="e">
        <f t="shared" si="2"/>
        <v>#DIV/0!</v>
      </c>
    </row>
    <row r="9" spans="1:9" ht="14.25">
      <c r="A9" s="194">
        <v>7</v>
      </c>
      <c r="B9" s="194">
        <f>IF(AND(Risks!B11&gt;0,Risks!G11=""),Risks!H11,0)</f>
        <v>0</v>
      </c>
      <c r="C9" s="194">
        <f>IF(AND(Risks!B11&gt;0,Risks!G11=""),Risks!I11,0)</f>
        <v>0</v>
      </c>
      <c r="D9" s="195">
        <f>IF(AND(Risks!B11&gt;0,Risks!G11=""),IF(Risks!K11="",10,Risks!$K11),0)</f>
        <v>0</v>
      </c>
      <c r="E9" s="195">
        <f t="shared" si="0"/>
        <v>0</v>
      </c>
      <c r="F9" s="196" t="e">
        <f>(B9/'Project Setup'!$C$12)</f>
        <v>#DIV/0!</v>
      </c>
      <c r="G9" s="196" t="e">
        <f>'R.type'!C9/'Project Setup'!$C$11</f>
        <v>#DIV/0!</v>
      </c>
      <c r="H9" s="195" t="e">
        <f t="shared" si="1"/>
        <v>#DIV/0!</v>
      </c>
      <c r="I9" s="195" t="e">
        <f t="shared" si="2"/>
        <v>#DIV/0!</v>
      </c>
    </row>
    <row r="10" spans="1:9" ht="14.25">
      <c r="A10" s="194">
        <v>8</v>
      </c>
      <c r="B10" s="194">
        <f>IF(AND(Risks!B12&gt;0,Risks!G12=""),Risks!H12,0)</f>
        <v>0</v>
      </c>
      <c r="C10" s="194">
        <f>IF(AND(Risks!B12&gt;0,Risks!G12=""),Risks!I12,0)</f>
        <v>0</v>
      </c>
      <c r="D10" s="195">
        <f>IF(AND(Risks!B12&gt;0,Risks!G12=""),IF(Risks!K12="",10,Risks!$K12),0)</f>
        <v>0</v>
      </c>
      <c r="E10" s="195">
        <f t="shared" si="0"/>
        <v>0</v>
      </c>
      <c r="F10" s="196" t="e">
        <f>(B10/'Project Setup'!$C$12)</f>
        <v>#DIV/0!</v>
      </c>
      <c r="G10" s="196" t="e">
        <f>'R.type'!C10/'Project Setup'!$C$11</f>
        <v>#DIV/0!</v>
      </c>
      <c r="H10" s="195" t="e">
        <f t="shared" si="1"/>
        <v>#DIV/0!</v>
      </c>
      <c r="I10" s="195" t="e">
        <f t="shared" si="2"/>
        <v>#DIV/0!</v>
      </c>
    </row>
    <row r="11" spans="1:9" ht="14.25">
      <c r="A11" s="194">
        <v>9</v>
      </c>
      <c r="B11" s="194">
        <f>IF(AND(Risks!B13&gt;0,Risks!G13=""),Risks!H13,0)</f>
        <v>0</v>
      </c>
      <c r="C11" s="194">
        <f>IF(AND(Risks!B13&gt;0,Risks!G13=""),Risks!I13,0)</f>
        <v>0</v>
      </c>
      <c r="D11" s="195">
        <f>IF(AND(Risks!B13&gt;0,Risks!G13=""),IF(Risks!K13="",10,Risks!$K13),0)</f>
        <v>0</v>
      </c>
      <c r="E11" s="195">
        <f t="shared" si="0"/>
        <v>0</v>
      </c>
      <c r="F11" s="196" t="e">
        <f>(B11/'Project Setup'!$C$12)</f>
        <v>#DIV/0!</v>
      </c>
      <c r="G11" s="196" t="e">
        <f>'R.type'!C11/'Project Setup'!$C$11</f>
        <v>#DIV/0!</v>
      </c>
      <c r="H11" s="195" t="e">
        <f t="shared" si="1"/>
        <v>#DIV/0!</v>
      </c>
      <c r="I11" s="195" t="e">
        <f t="shared" si="2"/>
        <v>#DIV/0!</v>
      </c>
    </row>
    <row r="12" spans="1:9" ht="14.25">
      <c r="A12" s="194">
        <v>10</v>
      </c>
      <c r="B12" s="194">
        <f>IF(AND(Risks!B14&gt;0,Risks!G14=""),Risks!H14,0)</f>
        <v>0</v>
      </c>
      <c r="C12" s="194">
        <f>IF(AND(Risks!B14&gt;0,Risks!G14=""),Risks!I14,0)</f>
        <v>0</v>
      </c>
      <c r="D12" s="195">
        <f>IF(AND(Risks!B14&gt;0,Risks!G14=""),IF(Risks!K14="",10,Risks!$K14),0)</f>
        <v>0</v>
      </c>
      <c r="E12" s="195">
        <f t="shared" si="0"/>
        <v>0</v>
      </c>
      <c r="F12" s="196" t="e">
        <f>(B12/'Project Setup'!$C$12)</f>
        <v>#DIV/0!</v>
      </c>
      <c r="G12" s="196" t="e">
        <f>'R.type'!C12/'Project Setup'!$C$11</f>
        <v>#DIV/0!</v>
      </c>
      <c r="H12" s="195" t="e">
        <f t="shared" si="1"/>
        <v>#DIV/0!</v>
      </c>
      <c r="I12" s="195" t="e">
        <f t="shared" si="2"/>
        <v>#DIV/0!</v>
      </c>
    </row>
    <row r="13" spans="1:9" ht="14.25">
      <c r="A13" s="194">
        <v>11</v>
      </c>
      <c r="B13" s="194">
        <f>IF(AND(Risks!B15&gt;0,Risks!G15=""),Risks!H15,0)</f>
        <v>0</v>
      </c>
      <c r="C13" s="194">
        <f>IF(AND(Risks!B15&gt;0,Risks!G15=""),Risks!I15,0)</f>
        <v>0</v>
      </c>
      <c r="D13" s="195">
        <f>IF(AND(Risks!B15&gt;0,Risks!G15=""),IF(Risks!K15="",10,Risks!$K15),0)</f>
        <v>0</v>
      </c>
      <c r="E13" s="195">
        <f t="shared" si="0"/>
        <v>0</v>
      </c>
      <c r="F13" s="196" t="e">
        <f>(B13/'Project Setup'!$C$12)</f>
        <v>#DIV/0!</v>
      </c>
      <c r="G13" s="196" t="e">
        <f>'R.type'!C13/'Project Setup'!$C$11</f>
        <v>#DIV/0!</v>
      </c>
      <c r="H13" s="195" t="e">
        <f t="shared" si="1"/>
        <v>#DIV/0!</v>
      </c>
      <c r="I13" s="195" t="e">
        <f t="shared" si="2"/>
        <v>#DIV/0!</v>
      </c>
    </row>
    <row r="14" spans="1:9" ht="14.25">
      <c r="A14" s="194">
        <v>12</v>
      </c>
      <c r="B14" s="194">
        <f>IF(AND(Risks!B16&gt;0,Risks!G16=""),Risks!H16,0)</f>
        <v>0</v>
      </c>
      <c r="C14" s="194">
        <f>IF(AND(Risks!B16&gt;0,Risks!G16=""),Risks!I16,0)</f>
        <v>0</v>
      </c>
      <c r="D14" s="195">
        <f>IF(AND(Risks!B16&gt;0,Risks!G16=""),IF(Risks!K16="",10,Risks!$K16),0)</f>
        <v>0</v>
      </c>
      <c r="E14" s="195">
        <f t="shared" si="0"/>
        <v>0</v>
      </c>
      <c r="F14" s="196" t="e">
        <f>(B14/'Project Setup'!$C$12)</f>
        <v>#DIV/0!</v>
      </c>
      <c r="G14" s="196" t="e">
        <f>'R.type'!C14/'Project Setup'!$C$11</f>
        <v>#DIV/0!</v>
      </c>
      <c r="H14" s="195" t="e">
        <f t="shared" si="1"/>
        <v>#DIV/0!</v>
      </c>
      <c r="I14" s="195" t="e">
        <f t="shared" si="2"/>
        <v>#DIV/0!</v>
      </c>
    </row>
    <row r="15" spans="1:9" ht="14.25">
      <c r="A15" s="194">
        <v>13</v>
      </c>
      <c r="B15" s="194">
        <f>IF(AND(Risks!B17&gt;0,Risks!G17=""),Risks!H17,0)</f>
        <v>0</v>
      </c>
      <c r="C15" s="194">
        <f>IF(AND(Risks!B17&gt;0,Risks!G17=""),Risks!I17,0)</f>
        <v>0</v>
      </c>
      <c r="D15" s="195">
        <f>IF(AND(Risks!B17&gt;0,Risks!G17=""),IF(Risks!K17="",10,Risks!$K17),0)</f>
        <v>0</v>
      </c>
      <c r="E15" s="195">
        <f t="shared" si="0"/>
        <v>0</v>
      </c>
      <c r="F15" s="196" t="e">
        <f>(B15/'Project Setup'!$C$12)</f>
        <v>#DIV/0!</v>
      </c>
      <c r="G15" s="196" t="e">
        <f>'R.type'!C15/'Project Setup'!$C$11</f>
        <v>#DIV/0!</v>
      </c>
      <c r="H15" s="195" t="e">
        <f t="shared" si="1"/>
        <v>#DIV/0!</v>
      </c>
      <c r="I15" s="195" t="e">
        <f t="shared" si="2"/>
        <v>#DIV/0!</v>
      </c>
    </row>
    <row r="16" spans="1:9" ht="14.25">
      <c r="A16" s="194">
        <v>14</v>
      </c>
      <c r="B16" s="194">
        <f>IF(AND(Risks!B18&gt;0,Risks!G18=""),Risks!H18,0)</f>
        <v>0</v>
      </c>
      <c r="C16" s="194">
        <f>IF(AND(Risks!B18&gt;0,Risks!G18=""),Risks!I18,0)</f>
        <v>0</v>
      </c>
      <c r="D16" s="195">
        <f>IF(AND(Risks!B18&gt;0,Risks!G18=""),IF(Risks!K18="",10,Risks!$K18),0)</f>
        <v>0</v>
      </c>
      <c r="E16" s="195">
        <f t="shared" si="0"/>
        <v>0</v>
      </c>
      <c r="F16" s="196" t="e">
        <f>(B16/'Project Setup'!$C$12)</f>
        <v>#DIV/0!</v>
      </c>
      <c r="G16" s="196" t="e">
        <f>'R.type'!C16/'Project Setup'!$C$11</f>
        <v>#DIV/0!</v>
      </c>
      <c r="H16" s="195" t="e">
        <f t="shared" si="1"/>
        <v>#DIV/0!</v>
      </c>
      <c r="I16" s="195" t="e">
        <f t="shared" si="2"/>
        <v>#DIV/0!</v>
      </c>
    </row>
    <row r="17" spans="1:9" ht="14.25">
      <c r="A17" s="194">
        <v>15</v>
      </c>
      <c r="B17" s="194">
        <f>IF(AND(Risks!B19&gt;0,Risks!G19=""),Risks!H19,0)</f>
        <v>0</v>
      </c>
      <c r="C17" s="194">
        <f>IF(AND(Risks!B19&gt;0,Risks!G19=""),Risks!I19,0)</f>
        <v>0</v>
      </c>
      <c r="D17" s="195">
        <f>IF(AND(Risks!B19&gt;0,Risks!G19=""),IF(Risks!K19="",10,Risks!$K19),0)</f>
        <v>0</v>
      </c>
      <c r="E17" s="195">
        <f t="shared" si="0"/>
        <v>0</v>
      </c>
      <c r="F17" s="196" t="e">
        <f>(B17/'Project Setup'!$C$12)</f>
        <v>#DIV/0!</v>
      </c>
      <c r="G17" s="196" t="e">
        <f>'R.type'!C17/'Project Setup'!$C$11</f>
        <v>#DIV/0!</v>
      </c>
      <c r="H17" s="195" t="e">
        <f t="shared" si="1"/>
        <v>#DIV/0!</v>
      </c>
      <c r="I17" s="195" t="e">
        <f t="shared" si="2"/>
        <v>#DIV/0!</v>
      </c>
    </row>
    <row r="18" spans="1:9" ht="14.25">
      <c r="A18" s="194">
        <v>16</v>
      </c>
      <c r="B18" s="194">
        <f>IF(AND(Risks!B20&gt;0,Risks!G20=""),Risks!H20,0)</f>
        <v>0</v>
      </c>
      <c r="C18" s="194">
        <f>IF(AND(Risks!B20&gt;0,Risks!G20=""),Risks!I20,0)</f>
        <v>0</v>
      </c>
      <c r="D18" s="195">
        <f>IF(AND(Risks!B20&gt;0,Risks!G20=""),IF(Risks!K20="",10,Risks!$K20),0)</f>
        <v>0</v>
      </c>
      <c r="E18" s="195">
        <f t="shared" si="0"/>
        <v>0</v>
      </c>
      <c r="F18" s="196" t="e">
        <f>(B18/'Project Setup'!$C$12)</f>
        <v>#DIV/0!</v>
      </c>
      <c r="G18" s="196" t="e">
        <f>'R.type'!C18/'Project Setup'!$C$11</f>
        <v>#DIV/0!</v>
      </c>
      <c r="H18" s="195" t="e">
        <f t="shared" si="1"/>
        <v>#DIV/0!</v>
      </c>
      <c r="I18" s="195" t="e">
        <f t="shared" si="2"/>
        <v>#DIV/0!</v>
      </c>
    </row>
    <row r="19" spans="1:9" ht="14.25">
      <c r="A19" s="194">
        <v>17</v>
      </c>
      <c r="B19" s="194">
        <f>IF(AND(Risks!B21&gt;0,Risks!G21=""),Risks!H21,0)</f>
        <v>0</v>
      </c>
      <c r="C19" s="194">
        <f>IF(AND(Risks!B21&gt;0,Risks!G21=""),Risks!I21,0)</f>
        <v>0</v>
      </c>
      <c r="D19" s="195">
        <f>IF(AND(Risks!B21&gt;0,Risks!G21=""),IF(Risks!K21="",10,Risks!$K21),0)</f>
        <v>0</v>
      </c>
      <c r="E19" s="195">
        <f t="shared" si="0"/>
        <v>0</v>
      </c>
      <c r="F19" s="196" t="e">
        <f>(B19/'Project Setup'!$C$12)</f>
        <v>#DIV/0!</v>
      </c>
      <c r="G19" s="196" t="e">
        <f>'R.type'!C19/'Project Setup'!$C$11</f>
        <v>#DIV/0!</v>
      </c>
      <c r="H19" s="195" t="e">
        <f t="shared" si="1"/>
        <v>#DIV/0!</v>
      </c>
      <c r="I19" s="195" t="e">
        <f t="shared" si="2"/>
        <v>#DIV/0!</v>
      </c>
    </row>
    <row r="20" spans="1:9" ht="14.25">
      <c r="A20" s="194">
        <v>18</v>
      </c>
      <c r="B20" s="194">
        <f>IF(AND(Risks!B22&gt;0,Risks!G22=""),Risks!H22,0)</f>
        <v>0</v>
      </c>
      <c r="C20" s="194">
        <f>IF(AND(Risks!B22&gt;0,Risks!G22=""),Risks!I22,0)</f>
        <v>0</v>
      </c>
      <c r="D20" s="195">
        <f>IF(AND(Risks!B22&gt;0,Risks!G22=""),IF(Risks!K22="",10,Risks!$K22),0)</f>
        <v>0</v>
      </c>
      <c r="E20" s="195">
        <f t="shared" si="0"/>
        <v>0</v>
      </c>
      <c r="F20" s="196" t="e">
        <f>(B20/'Project Setup'!$C$12)</f>
        <v>#DIV/0!</v>
      </c>
      <c r="G20" s="196" t="e">
        <f>'R.type'!C20/'Project Setup'!$C$11</f>
        <v>#DIV/0!</v>
      </c>
      <c r="H20" s="195" t="e">
        <f t="shared" si="1"/>
        <v>#DIV/0!</v>
      </c>
      <c r="I20" s="195" t="e">
        <f t="shared" si="2"/>
        <v>#DIV/0!</v>
      </c>
    </row>
    <row r="21" spans="1:9" ht="14.25">
      <c r="A21" s="194">
        <v>19</v>
      </c>
      <c r="B21" s="194">
        <f>IF(AND(Risks!B23&gt;0,Risks!G23=""),Risks!H23,0)</f>
        <v>0</v>
      </c>
      <c r="C21" s="194">
        <f>IF(AND(Risks!B23&gt;0,Risks!G23=""),Risks!I23,0)</f>
        <v>0</v>
      </c>
      <c r="D21" s="195">
        <f>IF(AND(Risks!B23&gt;0,Risks!G23=""),IF(Risks!K23="",10,Risks!$K23),0)</f>
        <v>0</v>
      </c>
      <c r="E21" s="195">
        <f t="shared" si="0"/>
        <v>0</v>
      </c>
      <c r="F21" s="196" t="e">
        <f>(B21/'Project Setup'!$C$12)</f>
        <v>#DIV/0!</v>
      </c>
      <c r="G21" s="196" t="e">
        <f>'R.type'!C21/'Project Setup'!$C$11</f>
        <v>#DIV/0!</v>
      </c>
      <c r="H21" s="195" t="e">
        <f t="shared" si="1"/>
        <v>#DIV/0!</v>
      </c>
      <c r="I21" s="195" t="e">
        <f t="shared" si="2"/>
        <v>#DIV/0!</v>
      </c>
    </row>
    <row r="22" spans="1:9" ht="14.25">
      <c r="A22" s="194">
        <v>20</v>
      </c>
      <c r="B22" s="194">
        <f>IF(AND(Risks!B24&gt;0,Risks!G24=""),Risks!H24,0)</f>
        <v>0</v>
      </c>
      <c r="C22" s="194">
        <f>IF(AND(Risks!B24&gt;0,Risks!G24=""),Risks!I24,0)</f>
        <v>0</v>
      </c>
      <c r="D22" s="195">
        <f>IF(AND(Risks!B24&gt;0,Risks!G24=""),IF(Risks!K24="",10,Risks!$K24),0)</f>
        <v>0</v>
      </c>
      <c r="E22" s="195">
        <f t="shared" si="0"/>
        <v>0</v>
      </c>
      <c r="F22" s="196" t="e">
        <f>(B22/'Project Setup'!$C$12)</f>
        <v>#DIV/0!</v>
      </c>
      <c r="G22" s="196" t="e">
        <f>'R.type'!C22/'Project Setup'!$C$11</f>
        <v>#DIV/0!</v>
      </c>
      <c r="H22" s="195" t="e">
        <f t="shared" si="1"/>
        <v>#DIV/0!</v>
      </c>
      <c r="I22" s="195" t="e">
        <f t="shared" si="2"/>
        <v>#DIV/0!</v>
      </c>
    </row>
    <row r="23" spans="1:9" ht="14.25">
      <c r="A23" s="194">
        <v>21</v>
      </c>
      <c r="B23" s="194">
        <f>IF(AND(Risks!B25&gt;0,Risks!G25=""),Risks!H25,0)</f>
        <v>0</v>
      </c>
      <c r="C23" s="194">
        <f>IF(AND(Risks!B25&gt;0,Risks!G25=""),Risks!I25,0)</f>
        <v>0</v>
      </c>
      <c r="D23" s="195">
        <f>IF(AND(Risks!B25&gt;0,Risks!G25=""),IF(Risks!K25="",10,Risks!$K25),0)</f>
        <v>0</v>
      </c>
      <c r="E23" s="195">
        <f t="shared" si="0"/>
        <v>0</v>
      </c>
      <c r="F23" s="196" t="e">
        <f>(B23/'Project Setup'!$C$12)</f>
        <v>#DIV/0!</v>
      </c>
      <c r="G23" s="196" t="e">
        <f>'R.type'!C23/'Project Setup'!$C$11</f>
        <v>#DIV/0!</v>
      </c>
      <c r="H23" s="195" t="e">
        <f t="shared" si="1"/>
        <v>#DIV/0!</v>
      </c>
      <c r="I23" s="195" t="e">
        <f t="shared" si="2"/>
        <v>#DIV/0!</v>
      </c>
    </row>
    <row r="24" spans="1:9" ht="14.25">
      <c r="A24" s="194">
        <v>22</v>
      </c>
      <c r="B24" s="194">
        <f>IF(AND(Risks!B26&gt;0,Risks!G26=""),Risks!H26,0)</f>
        <v>0</v>
      </c>
      <c r="C24" s="194">
        <f>IF(AND(Risks!B26&gt;0,Risks!G26=""),Risks!I26,0)</f>
        <v>0</v>
      </c>
      <c r="D24" s="195">
        <f>IF(AND(Risks!B26&gt;0,Risks!G26=""),IF(Risks!K26="",10,Risks!$K26),0)</f>
        <v>0</v>
      </c>
      <c r="E24" s="195">
        <f t="shared" si="0"/>
        <v>0</v>
      </c>
      <c r="F24" s="196" t="e">
        <f>(B24/'Project Setup'!$C$12)</f>
        <v>#DIV/0!</v>
      </c>
      <c r="G24" s="196" t="e">
        <f>'R.type'!C24/'Project Setup'!$C$11</f>
        <v>#DIV/0!</v>
      </c>
      <c r="H24" s="195" t="e">
        <f t="shared" si="1"/>
        <v>#DIV/0!</v>
      </c>
      <c r="I24" s="195" t="e">
        <f t="shared" si="2"/>
        <v>#DIV/0!</v>
      </c>
    </row>
    <row r="25" spans="1:9" ht="14.25">
      <c r="A25" s="194">
        <v>23</v>
      </c>
      <c r="B25" s="194">
        <f>IF(AND(Risks!B27&gt;0,Risks!G27=""),Risks!H27,0)</f>
        <v>0</v>
      </c>
      <c r="C25" s="194">
        <f>IF(AND(Risks!B27&gt;0,Risks!G27=""),Risks!I27,0)</f>
        <v>0</v>
      </c>
      <c r="D25" s="195">
        <f>IF(AND(Risks!B27&gt;0,Risks!G27=""),IF(Risks!K27="",10,Risks!$K27),0)</f>
        <v>0</v>
      </c>
      <c r="E25" s="195">
        <f t="shared" si="0"/>
        <v>0</v>
      </c>
      <c r="F25" s="196" t="e">
        <f>(B25/'Project Setup'!$C$12)</f>
        <v>#DIV/0!</v>
      </c>
      <c r="G25" s="196" t="e">
        <f>'R.type'!C25/'Project Setup'!$C$11</f>
        <v>#DIV/0!</v>
      </c>
      <c r="H25" s="195" t="e">
        <f t="shared" si="1"/>
        <v>#DIV/0!</v>
      </c>
      <c r="I25" s="195" t="e">
        <f t="shared" si="2"/>
        <v>#DIV/0!</v>
      </c>
    </row>
    <row r="26" spans="1:9" ht="14.25">
      <c r="A26" s="194">
        <v>24</v>
      </c>
      <c r="B26" s="194">
        <f>IF(AND(Risks!B28&gt;0,Risks!G28=""),Risks!H28,0)</f>
        <v>0</v>
      </c>
      <c r="C26" s="194">
        <f>IF(AND(Risks!B28&gt;0,Risks!G28=""),Risks!I28,0)</f>
        <v>0</v>
      </c>
      <c r="D26" s="195">
        <f>IF(AND(Risks!B28&gt;0,Risks!G28=""),IF(Risks!K28="",10,Risks!$K28),0)</f>
        <v>0</v>
      </c>
      <c r="E26" s="195">
        <f t="shared" si="0"/>
        <v>0</v>
      </c>
      <c r="F26" s="196" t="e">
        <f>(B26/'Project Setup'!$C$12)</f>
        <v>#DIV/0!</v>
      </c>
      <c r="G26" s="196" t="e">
        <f>'R.type'!C26/'Project Setup'!$C$11</f>
        <v>#DIV/0!</v>
      </c>
      <c r="H26" s="195" t="e">
        <f t="shared" si="1"/>
        <v>#DIV/0!</v>
      </c>
      <c r="I26" s="195" t="e">
        <f t="shared" si="2"/>
        <v>#DIV/0!</v>
      </c>
    </row>
    <row r="27" spans="1:9" ht="14.25">
      <c r="A27" s="194">
        <v>25</v>
      </c>
      <c r="B27" s="194">
        <f>IF(AND(Risks!B29&gt;0,Risks!G29=""),Risks!H29,0)</f>
        <v>0</v>
      </c>
      <c r="C27" s="194">
        <f>IF(AND(Risks!B29&gt;0,Risks!G29=""),Risks!I29,0)</f>
        <v>0</v>
      </c>
      <c r="D27" s="195">
        <f>IF(AND(Risks!B29&gt;0,Risks!G29=""),IF(Risks!K29="",10,Risks!$K29),0)</f>
        <v>0</v>
      </c>
      <c r="E27" s="195">
        <f t="shared" si="0"/>
        <v>0</v>
      </c>
      <c r="F27" s="196" t="e">
        <f>(B27/'Project Setup'!$C$12)</f>
        <v>#DIV/0!</v>
      </c>
      <c r="G27" s="196" t="e">
        <f>'R.type'!C27/'Project Setup'!$C$11</f>
        <v>#DIV/0!</v>
      </c>
      <c r="H27" s="195" t="e">
        <f t="shared" si="1"/>
        <v>#DIV/0!</v>
      </c>
      <c r="I27" s="195" t="e">
        <f t="shared" si="2"/>
        <v>#DIV/0!</v>
      </c>
    </row>
    <row r="28" spans="1:9" ht="14.25">
      <c r="A28" s="194">
        <v>26</v>
      </c>
      <c r="B28" s="194">
        <f>IF(AND(Risks!B30&gt;0,Risks!G30=""),Risks!H30,0)</f>
        <v>0</v>
      </c>
      <c r="C28" s="194">
        <f>IF(AND(Risks!B30&gt;0,Risks!G30=""),Risks!I30,0)</f>
        <v>0</v>
      </c>
      <c r="D28" s="195">
        <f>IF(AND(Risks!B30&gt;0,Risks!G30=""),IF(Risks!K30="",10,Risks!$K30),0)</f>
        <v>0</v>
      </c>
      <c r="E28" s="195">
        <f t="shared" si="0"/>
        <v>0</v>
      </c>
      <c r="F28" s="196" t="e">
        <f>(B28/'Project Setup'!$C$12)</f>
        <v>#DIV/0!</v>
      </c>
      <c r="G28" s="196" t="e">
        <f>'R.type'!C28/'Project Setup'!$C$11</f>
        <v>#DIV/0!</v>
      </c>
      <c r="H28" s="195" t="e">
        <f t="shared" si="1"/>
        <v>#DIV/0!</v>
      </c>
      <c r="I28" s="195" t="e">
        <f t="shared" si="2"/>
        <v>#DIV/0!</v>
      </c>
    </row>
    <row r="29" spans="1:9" ht="14.25">
      <c r="A29" s="194">
        <v>27</v>
      </c>
      <c r="B29" s="194">
        <f>IF(AND(Risks!B31&gt;0,Risks!G31=""),Risks!H31,0)</f>
        <v>0</v>
      </c>
      <c r="C29" s="194">
        <f>IF(AND(Risks!B31&gt;0,Risks!G31=""),Risks!I31,0)</f>
        <v>0</v>
      </c>
      <c r="D29" s="195">
        <f>IF(AND(Risks!B31&gt;0,Risks!G31=""),IF(Risks!K31="",10,Risks!$K31),0)</f>
        <v>0</v>
      </c>
      <c r="E29" s="195">
        <f t="shared" si="0"/>
        <v>0</v>
      </c>
      <c r="F29" s="196" t="e">
        <f>(B29/'Project Setup'!$C$12)</f>
        <v>#DIV/0!</v>
      </c>
      <c r="G29" s="196" t="e">
        <f>'R.type'!C29/'Project Setup'!$C$11</f>
        <v>#DIV/0!</v>
      </c>
      <c r="H29" s="195" t="e">
        <f t="shared" si="1"/>
        <v>#DIV/0!</v>
      </c>
      <c r="I29" s="195" t="e">
        <f t="shared" si="2"/>
        <v>#DIV/0!</v>
      </c>
    </row>
    <row r="30" spans="1:9" ht="14.25">
      <c r="A30" s="194">
        <v>28</v>
      </c>
      <c r="B30" s="194">
        <f>IF(AND(Risks!B32&gt;0,Risks!G32=""),Risks!H32,0)</f>
        <v>0</v>
      </c>
      <c r="C30" s="194">
        <f>IF(AND(Risks!B32&gt;0,Risks!G32=""),Risks!I32,0)</f>
        <v>0</v>
      </c>
      <c r="D30" s="195">
        <f>IF(AND(Risks!B32&gt;0,Risks!G32=""),IF(Risks!K32="",10,Risks!$K32),0)</f>
        <v>0</v>
      </c>
      <c r="E30" s="195">
        <f t="shared" si="0"/>
        <v>0</v>
      </c>
      <c r="F30" s="196" t="e">
        <f>(B30/'Project Setup'!$C$12)</f>
        <v>#DIV/0!</v>
      </c>
      <c r="G30" s="196" t="e">
        <f>'R.type'!C30/'Project Setup'!$C$11</f>
        <v>#DIV/0!</v>
      </c>
      <c r="H30" s="195" t="e">
        <f t="shared" si="1"/>
        <v>#DIV/0!</v>
      </c>
      <c r="I30" s="195" t="e">
        <f t="shared" si="2"/>
        <v>#DIV/0!</v>
      </c>
    </row>
    <row r="31" spans="1:9" ht="14.25">
      <c r="A31" s="194">
        <v>29</v>
      </c>
      <c r="B31" s="194">
        <f>IF(AND(Risks!B33&gt;0,Risks!G33=""),Risks!H33,0)</f>
        <v>0</v>
      </c>
      <c r="C31" s="194">
        <f>IF(AND(Risks!B33&gt;0,Risks!G33=""),Risks!I33,0)</f>
        <v>0</v>
      </c>
      <c r="D31" s="195">
        <f>IF(AND(Risks!B33&gt;0,Risks!G33=""),IF(Risks!K33="",10,Risks!$K33),0)</f>
        <v>0</v>
      </c>
      <c r="E31" s="195">
        <f t="shared" si="0"/>
        <v>0</v>
      </c>
      <c r="F31" s="196" t="e">
        <f>(B31/'Project Setup'!$C$12)</f>
        <v>#DIV/0!</v>
      </c>
      <c r="G31" s="196" t="e">
        <f>'R.type'!C31/'Project Setup'!$C$11</f>
        <v>#DIV/0!</v>
      </c>
      <c r="H31" s="195" t="e">
        <f t="shared" si="1"/>
        <v>#DIV/0!</v>
      </c>
      <c r="I31" s="195" t="e">
        <f t="shared" si="2"/>
        <v>#DIV/0!</v>
      </c>
    </row>
    <row r="32" spans="1:9" ht="14.25">
      <c r="A32" s="194">
        <v>30</v>
      </c>
      <c r="B32" s="194">
        <f>IF(AND(Risks!B34&gt;0,Risks!G34=""),Risks!H34,0)</f>
        <v>0</v>
      </c>
      <c r="C32" s="194">
        <f>IF(AND(Risks!B34&gt;0,Risks!G34=""),Risks!I34,0)</f>
        <v>0</v>
      </c>
      <c r="D32" s="195">
        <f>IF(AND(Risks!B34&gt;0,Risks!G34=""),IF(Risks!K34="",10,Risks!$K34),0)</f>
        <v>0</v>
      </c>
      <c r="E32" s="195">
        <f t="shared" si="0"/>
        <v>0</v>
      </c>
      <c r="F32" s="196" t="e">
        <f>(B32/'Project Setup'!$C$12)</f>
        <v>#DIV/0!</v>
      </c>
      <c r="G32" s="196" t="e">
        <f>'R.type'!C32/'Project Setup'!$C$11</f>
        <v>#DIV/0!</v>
      </c>
      <c r="H32" s="195" t="e">
        <f t="shared" si="1"/>
        <v>#DIV/0!</v>
      </c>
      <c r="I32" s="195" t="e">
        <f t="shared" si="2"/>
        <v>#DIV/0!</v>
      </c>
    </row>
    <row r="33" spans="1:9" ht="14.25">
      <c r="A33" s="194">
        <v>31</v>
      </c>
      <c r="B33" s="194">
        <f>IF(AND(Risks!B35&gt;0,Risks!G35=""),Risks!H35,0)</f>
        <v>0</v>
      </c>
      <c r="C33" s="194">
        <f>IF(AND(Risks!B35&gt;0,Risks!G35=""),Risks!I35,0)</f>
        <v>0</v>
      </c>
      <c r="D33" s="195">
        <f>IF(AND(Risks!B35&gt;0,Risks!G35=""),IF(Risks!K35="",10,Risks!$K35),0)</f>
        <v>0</v>
      </c>
      <c r="E33" s="195">
        <f t="shared" si="0"/>
        <v>0</v>
      </c>
      <c r="F33" s="196" t="e">
        <f>(B33/'Project Setup'!$C$12)</f>
        <v>#DIV/0!</v>
      </c>
      <c r="G33" s="196" t="e">
        <f>'R.type'!C33/'Project Setup'!$C$11</f>
        <v>#DIV/0!</v>
      </c>
      <c r="H33" s="195" t="e">
        <f t="shared" si="1"/>
        <v>#DIV/0!</v>
      </c>
      <c r="I33" s="195" t="e">
        <f t="shared" si="2"/>
        <v>#DIV/0!</v>
      </c>
    </row>
    <row r="34" spans="1:9" ht="14.25">
      <c r="A34" s="194">
        <v>32</v>
      </c>
      <c r="B34" s="194">
        <f>IF(AND(Risks!B36&gt;0,Risks!G36=""),Risks!H36,0)</f>
        <v>0</v>
      </c>
      <c r="C34" s="194">
        <f>IF(AND(Risks!B36&gt;0,Risks!G36=""),Risks!I36,0)</f>
        <v>0</v>
      </c>
      <c r="D34" s="195">
        <f>IF(AND(Risks!B36&gt;0,Risks!G36=""),IF(Risks!K36="",10,Risks!$K36),0)</f>
        <v>0</v>
      </c>
      <c r="E34" s="195">
        <f t="shared" si="0"/>
        <v>0</v>
      </c>
      <c r="F34" s="196" t="e">
        <f>(B34/'Project Setup'!$C$12)</f>
        <v>#DIV/0!</v>
      </c>
      <c r="G34" s="196" t="e">
        <f>'R.type'!C34/'Project Setup'!$C$11</f>
        <v>#DIV/0!</v>
      </c>
      <c r="H34" s="195" t="e">
        <f t="shared" si="1"/>
        <v>#DIV/0!</v>
      </c>
      <c r="I34" s="195" t="e">
        <f t="shared" si="2"/>
        <v>#DIV/0!</v>
      </c>
    </row>
    <row r="35" spans="1:9" ht="14.25">
      <c r="A35" s="194">
        <v>33</v>
      </c>
      <c r="B35" s="194">
        <f>IF(AND(Risks!B37&gt;0,Risks!G37=""),Risks!H37,0)</f>
        <v>0</v>
      </c>
      <c r="C35" s="194">
        <f>IF(AND(Risks!B37&gt;0,Risks!G37=""),Risks!I37,0)</f>
        <v>0</v>
      </c>
      <c r="D35" s="195">
        <f>IF(AND(Risks!B37&gt;0,Risks!G37=""),IF(Risks!K37="",10,Risks!$K37),0)</f>
        <v>0</v>
      </c>
      <c r="E35" s="195">
        <f t="shared" si="0"/>
        <v>0</v>
      </c>
      <c r="F35" s="196" t="e">
        <f>(B35/'Project Setup'!$C$12)</f>
        <v>#DIV/0!</v>
      </c>
      <c r="G35" s="196" t="e">
        <f>'R.type'!C35/'Project Setup'!$C$11</f>
        <v>#DIV/0!</v>
      </c>
      <c r="H35" s="195" t="e">
        <f t="shared" si="1"/>
        <v>#DIV/0!</v>
      </c>
      <c r="I35" s="195" t="e">
        <f t="shared" si="2"/>
        <v>#DIV/0!</v>
      </c>
    </row>
    <row r="36" spans="1:9" ht="14.25">
      <c r="A36" s="194">
        <v>34</v>
      </c>
      <c r="B36" s="194">
        <f>IF(AND(Risks!B38&gt;0,Risks!G38=""),Risks!H38,0)</f>
        <v>0</v>
      </c>
      <c r="C36" s="194">
        <f>IF(AND(Risks!B38&gt;0,Risks!G38=""),Risks!I38,0)</f>
        <v>0</v>
      </c>
      <c r="D36" s="195">
        <f>IF(AND(Risks!B38&gt;0,Risks!G38=""),IF(Risks!K38="",10,Risks!$K38),0)</f>
        <v>0</v>
      </c>
      <c r="E36" s="195">
        <f t="shared" si="0"/>
        <v>0</v>
      </c>
      <c r="F36" s="196" t="e">
        <f>(B36/'Project Setup'!$C$12)</f>
        <v>#DIV/0!</v>
      </c>
      <c r="G36" s="196" t="e">
        <f>'R.type'!C36/'Project Setup'!$C$11</f>
        <v>#DIV/0!</v>
      </c>
      <c r="H36" s="195" t="e">
        <f t="shared" si="1"/>
        <v>#DIV/0!</v>
      </c>
      <c r="I36" s="195" t="e">
        <f t="shared" si="2"/>
        <v>#DIV/0!</v>
      </c>
    </row>
    <row r="37" spans="1:9" ht="14.25">
      <c r="A37" s="194">
        <v>35</v>
      </c>
      <c r="B37" s="194">
        <f>IF(AND(Risks!B39&gt;0,Risks!G39=""),Risks!H39,0)</f>
        <v>0</v>
      </c>
      <c r="C37" s="194">
        <f>IF(AND(Risks!B39&gt;0,Risks!G39=""),Risks!I39,0)</f>
        <v>0</v>
      </c>
      <c r="D37" s="195">
        <f>IF(AND(Risks!B39&gt;0,Risks!G39=""),IF(Risks!K39="",10,Risks!$K39),0)</f>
        <v>0</v>
      </c>
      <c r="E37" s="195">
        <f t="shared" si="0"/>
        <v>0</v>
      </c>
      <c r="F37" s="196" t="e">
        <f>(B37/'Project Setup'!$C$12)</f>
        <v>#DIV/0!</v>
      </c>
      <c r="G37" s="196" t="e">
        <f>'R.type'!C37/'Project Setup'!$C$11</f>
        <v>#DIV/0!</v>
      </c>
      <c r="H37" s="195" t="e">
        <f t="shared" si="1"/>
        <v>#DIV/0!</v>
      </c>
      <c r="I37" s="195" t="e">
        <f t="shared" si="2"/>
        <v>#DIV/0!</v>
      </c>
    </row>
    <row r="38" spans="1:9" ht="14.25">
      <c r="A38" s="194">
        <v>36</v>
      </c>
      <c r="B38" s="194">
        <f>IF(AND(Risks!B40&gt;0,Risks!G40=""),Risks!H40,0)</f>
        <v>0</v>
      </c>
      <c r="C38" s="194">
        <f>IF(AND(Risks!B40&gt;0,Risks!G40=""),Risks!I40,0)</f>
        <v>0</v>
      </c>
      <c r="D38" s="195">
        <f>IF(AND(Risks!B40&gt;0,Risks!G40=""),IF(Risks!K40="",10,Risks!$K40),0)</f>
        <v>0</v>
      </c>
      <c r="E38" s="195">
        <f t="shared" si="0"/>
        <v>0</v>
      </c>
      <c r="F38" s="196" t="e">
        <f>(B38/'Project Setup'!$C$12)</f>
        <v>#DIV/0!</v>
      </c>
      <c r="G38" s="196" t="e">
        <f>'R.type'!C38/'Project Setup'!$C$11</f>
        <v>#DIV/0!</v>
      </c>
      <c r="H38" s="195" t="e">
        <f t="shared" si="1"/>
        <v>#DIV/0!</v>
      </c>
      <c r="I38" s="195" t="e">
        <f t="shared" si="2"/>
        <v>#DIV/0!</v>
      </c>
    </row>
    <row r="39" spans="1:9" ht="14.25">
      <c r="A39" s="194">
        <v>37</v>
      </c>
      <c r="B39" s="194">
        <f>IF(AND(Risks!B41&gt;0,Risks!G41=""),Risks!H41,0)</f>
        <v>0</v>
      </c>
      <c r="C39" s="194">
        <f>IF(AND(Risks!B41&gt;0,Risks!G41=""),Risks!I41,0)</f>
        <v>0</v>
      </c>
      <c r="D39" s="195">
        <f>IF(AND(Risks!B41&gt;0,Risks!G41=""),IF(Risks!K41="",10,Risks!$K41),0)</f>
        <v>0</v>
      </c>
      <c r="E39" s="195">
        <f t="shared" si="0"/>
        <v>0</v>
      </c>
      <c r="F39" s="196" t="e">
        <f>(B39/'Project Setup'!$C$12)</f>
        <v>#DIV/0!</v>
      </c>
      <c r="G39" s="196" t="e">
        <f>'R.type'!C39/'Project Setup'!$C$11</f>
        <v>#DIV/0!</v>
      </c>
      <c r="H39" s="195" t="e">
        <f t="shared" si="1"/>
        <v>#DIV/0!</v>
      </c>
      <c r="I39" s="195" t="e">
        <f t="shared" si="2"/>
        <v>#DIV/0!</v>
      </c>
    </row>
    <row r="40" spans="1:9" ht="14.25">
      <c r="A40" s="194">
        <v>38</v>
      </c>
      <c r="B40" s="194">
        <f>IF(AND(Risks!B42&gt;0,Risks!G42=""),Risks!H42,0)</f>
        <v>0</v>
      </c>
      <c r="C40" s="194">
        <f>IF(AND(Risks!B42&gt;0,Risks!G42=""),Risks!I42,0)</f>
        <v>0</v>
      </c>
      <c r="D40" s="195">
        <f>IF(AND(Risks!B42&gt;0,Risks!G42=""),IF(Risks!K42="",10,Risks!$K42),0)</f>
        <v>0</v>
      </c>
      <c r="E40" s="195">
        <f t="shared" si="0"/>
        <v>0</v>
      </c>
      <c r="F40" s="196" t="e">
        <f>(B40/'Project Setup'!$C$12)</f>
        <v>#DIV/0!</v>
      </c>
      <c r="G40" s="196" t="e">
        <f>'R.type'!C40/'Project Setup'!$C$11</f>
        <v>#DIV/0!</v>
      </c>
      <c r="H40" s="195" t="e">
        <f t="shared" si="1"/>
        <v>#DIV/0!</v>
      </c>
      <c r="I40" s="195" t="e">
        <f t="shared" si="2"/>
        <v>#DIV/0!</v>
      </c>
    </row>
    <row r="41" spans="1:9" ht="14.25">
      <c r="A41" s="194">
        <v>39</v>
      </c>
      <c r="B41" s="194">
        <f>IF(AND(Risks!B43&gt;0,Risks!G43=""),Risks!H43,0)</f>
        <v>0</v>
      </c>
      <c r="C41" s="194">
        <f>IF(AND(Risks!B43&gt;0,Risks!G43=""),Risks!I43,0)</f>
        <v>0</v>
      </c>
      <c r="D41" s="195">
        <f>IF(AND(Risks!B43&gt;0,Risks!G43=""),IF(Risks!K43="",10,Risks!$K43),0)</f>
        <v>0</v>
      </c>
      <c r="E41" s="195">
        <f t="shared" si="0"/>
        <v>0</v>
      </c>
      <c r="F41" s="196" t="e">
        <f>(B41/'Project Setup'!$C$12)</f>
        <v>#DIV/0!</v>
      </c>
      <c r="G41" s="196" t="e">
        <f>'R.type'!C41/'Project Setup'!$C$11</f>
        <v>#DIV/0!</v>
      </c>
      <c r="H41" s="195" t="e">
        <f t="shared" si="1"/>
        <v>#DIV/0!</v>
      </c>
      <c r="I41" s="195" t="e">
        <f t="shared" si="2"/>
        <v>#DIV/0!</v>
      </c>
    </row>
    <row r="42" spans="1:9" ht="14.25">
      <c r="A42" s="194">
        <v>40</v>
      </c>
      <c r="B42" s="194">
        <f>IF(AND(Risks!B44&gt;0,Risks!G44=""),Risks!H44,0)</f>
        <v>0</v>
      </c>
      <c r="C42" s="194">
        <f>IF(AND(Risks!B44&gt;0,Risks!G44=""),Risks!I44,0)</f>
        <v>0</v>
      </c>
      <c r="D42" s="195">
        <f>IF(AND(Risks!B44&gt;0,Risks!G44=""),IF(Risks!K44="",10,Risks!$K44),0)</f>
        <v>0</v>
      </c>
      <c r="E42" s="195">
        <f t="shared" si="0"/>
        <v>0</v>
      </c>
      <c r="F42" s="196" t="e">
        <f>(B42/'Project Setup'!$C$12)</f>
        <v>#DIV/0!</v>
      </c>
      <c r="G42" s="196" t="e">
        <f>'R.type'!C42/'Project Setup'!$C$11</f>
        <v>#DIV/0!</v>
      </c>
      <c r="H42" s="195" t="e">
        <f t="shared" si="1"/>
        <v>#DIV/0!</v>
      </c>
      <c r="I42" s="195" t="e">
        <f t="shared" si="2"/>
        <v>#DIV/0!</v>
      </c>
    </row>
    <row r="43" spans="1:9" ht="14.25">
      <c r="A43" s="194">
        <v>41</v>
      </c>
      <c r="B43" s="194">
        <f>IF(AND(Risks!B45&gt;0,Risks!G45=""),Risks!H45,0)</f>
        <v>0</v>
      </c>
      <c r="C43" s="194">
        <f>IF(AND(Risks!B45&gt;0,Risks!G45=""),Risks!I45,0)</f>
        <v>0</v>
      </c>
      <c r="D43" s="195">
        <f>IF(AND(Risks!B45&gt;0,Risks!G45=""),IF(Risks!K45="",10,Risks!$K45),0)</f>
        <v>0</v>
      </c>
      <c r="E43" s="195">
        <f t="shared" si="0"/>
        <v>0</v>
      </c>
      <c r="F43" s="196" t="e">
        <f>(B43/'Project Setup'!$C$12)</f>
        <v>#DIV/0!</v>
      </c>
      <c r="G43" s="196" t="e">
        <f>'R.type'!C43/'Project Setup'!$C$11</f>
        <v>#DIV/0!</v>
      </c>
      <c r="H43" s="195" t="e">
        <f t="shared" si="1"/>
        <v>#DIV/0!</v>
      </c>
      <c r="I43" s="195" t="e">
        <f t="shared" si="2"/>
        <v>#DIV/0!</v>
      </c>
    </row>
    <row r="44" spans="1:9" ht="14.25">
      <c r="A44" s="194">
        <v>42</v>
      </c>
      <c r="B44" s="194">
        <f>IF(AND(Risks!B46&gt;0,Risks!G46=""),Risks!H46,0)</f>
        <v>0</v>
      </c>
      <c r="C44" s="194">
        <f>IF(AND(Risks!B46&gt;0,Risks!G46=""),Risks!I46,0)</f>
        <v>0</v>
      </c>
      <c r="D44" s="195">
        <f>IF(AND(Risks!B46&gt;0,Risks!G46=""),IF(Risks!K46="",10,Risks!$K46),0)</f>
        <v>0</v>
      </c>
      <c r="E44" s="195">
        <f t="shared" si="0"/>
        <v>0</v>
      </c>
      <c r="F44" s="196" t="e">
        <f>(B44/'Project Setup'!$C$12)</f>
        <v>#DIV/0!</v>
      </c>
      <c r="G44" s="196" t="e">
        <f>'R.type'!C44/'Project Setup'!$C$11</f>
        <v>#DIV/0!</v>
      </c>
      <c r="H44" s="195" t="e">
        <f t="shared" si="1"/>
        <v>#DIV/0!</v>
      </c>
      <c r="I44" s="195" t="e">
        <f t="shared" si="2"/>
        <v>#DIV/0!</v>
      </c>
    </row>
    <row r="45" spans="1:9" ht="14.25">
      <c r="A45" s="194">
        <v>43</v>
      </c>
      <c r="B45" s="194">
        <f>IF(AND(Risks!B47&gt;0,Risks!G47=""),Risks!H47,0)</f>
        <v>0</v>
      </c>
      <c r="C45" s="194">
        <f>IF(AND(Risks!B47&gt;0,Risks!G47=""),Risks!I47,0)</f>
        <v>0</v>
      </c>
      <c r="D45" s="195">
        <f>IF(AND(Risks!B47&gt;0,Risks!G47=""),IF(Risks!K47="",10,Risks!$K47),0)</f>
        <v>0</v>
      </c>
      <c r="E45" s="195">
        <f t="shared" si="0"/>
        <v>0</v>
      </c>
      <c r="F45" s="196" t="e">
        <f>(B45/'Project Setup'!$C$12)</f>
        <v>#DIV/0!</v>
      </c>
      <c r="G45" s="196" t="e">
        <f>'R.type'!C45/'Project Setup'!$C$11</f>
        <v>#DIV/0!</v>
      </c>
      <c r="H45" s="195" t="e">
        <f t="shared" si="1"/>
        <v>#DIV/0!</v>
      </c>
      <c r="I45" s="195" t="e">
        <f t="shared" si="2"/>
        <v>#DIV/0!</v>
      </c>
    </row>
    <row r="46" spans="1:9" ht="14.25">
      <c r="A46" s="194">
        <v>44</v>
      </c>
      <c r="B46" s="194">
        <f>IF(AND(Risks!B48&gt;0,Risks!G48=""),Risks!H48,0)</f>
        <v>0</v>
      </c>
      <c r="C46" s="194">
        <f>IF(AND(Risks!B48&gt;0,Risks!G48=""),Risks!I48,0)</f>
        <v>0</v>
      </c>
      <c r="D46" s="195">
        <f>IF(AND(Risks!B48&gt;0,Risks!G48=""),IF(Risks!K48="",10,Risks!$K48),0)</f>
        <v>0</v>
      </c>
      <c r="E46" s="195">
        <f t="shared" si="0"/>
        <v>0</v>
      </c>
      <c r="F46" s="196" t="e">
        <f>(B46/'Project Setup'!$C$12)</f>
        <v>#DIV/0!</v>
      </c>
      <c r="G46" s="196" t="e">
        <f>'R.type'!C46/'Project Setup'!$C$11</f>
        <v>#DIV/0!</v>
      </c>
      <c r="H46" s="195" t="e">
        <f t="shared" si="1"/>
        <v>#DIV/0!</v>
      </c>
      <c r="I46" s="195" t="e">
        <f t="shared" si="2"/>
        <v>#DIV/0!</v>
      </c>
    </row>
    <row r="47" spans="1:9" ht="14.25">
      <c r="A47" s="194">
        <v>45</v>
      </c>
      <c r="B47" s="194">
        <f>IF(AND(Risks!B49&gt;0,Risks!G49=""),Risks!H49,0)</f>
        <v>0</v>
      </c>
      <c r="C47" s="194">
        <f>IF(AND(Risks!B49&gt;0,Risks!G49=""),Risks!I49,0)</f>
        <v>0</v>
      </c>
      <c r="D47" s="195">
        <f>IF(AND(Risks!B49&gt;0,Risks!G49=""),IF(Risks!K49="",10,Risks!$K49),0)</f>
        <v>0</v>
      </c>
      <c r="E47" s="195">
        <f t="shared" si="0"/>
        <v>0</v>
      </c>
      <c r="F47" s="196" t="e">
        <f>(B47/'Project Setup'!$C$12)</f>
        <v>#DIV/0!</v>
      </c>
      <c r="G47" s="196" t="e">
        <f>'R.type'!C47/'Project Setup'!$C$11</f>
        <v>#DIV/0!</v>
      </c>
      <c r="H47" s="195" t="e">
        <f t="shared" si="1"/>
        <v>#DIV/0!</v>
      </c>
      <c r="I47" s="195" t="e">
        <f t="shared" si="2"/>
        <v>#DIV/0!</v>
      </c>
    </row>
    <row r="48" spans="1:9" ht="14.25">
      <c r="A48" s="194">
        <v>46</v>
      </c>
      <c r="B48" s="194">
        <f>IF(AND(Risks!B50&gt;0,Risks!G50=""),Risks!H50,0)</f>
        <v>0</v>
      </c>
      <c r="C48" s="194">
        <f>IF(AND(Risks!B50&gt;0,Risks!G50=""),Risks!I50,0)</f>
        <v>0</v>
      </c>
      <c r="D48" s="195">
        <f>IF(AND(Risks!B50&gt;0,Risks!G50=""),IF(Risks!K50="",10,Risks!$K50),0)</f>
        <v>0</v>
      </c>
      <c r="E48" s="195">
        <f t="shared" si="0"/>
        <v>0</v>
      </c>
      <c r="F48" s="196" t="e">
        <f>(B48/'Project Setup'!$C$12)</f>
        <v>#DIV/0!</v>
      </c>
      <c r="G48" s="196" t="e">
        <f>'R.type'!C48/'Project Setup'!$C$11</f>
        <v>#DIV/0!</v>
      </c>
      <c r="H48" s="195" t="e">
        <f t="shared" si="1"/>
        <v>#DIV/0!</v>
      </c>
      <c r="I48" s="195" t="e">
        <f t="shared" si="2"/>
        <v>#DIV/0!</v>
      </c>
    </row>
    <row r="49" spans="1:9" ht="14.25">
      <c r="A49" s="194">
        <v>47</v>
      </c>
      <c r="B49" s="194">
        <f>IF(AND(Risks!B51&gt;0,Risks!G51=""),Risks!H51,0)</f>
        <v>0</v>
      </c>
      <c r="C49" s="194">
        <f>IF(AND(Risks!B51&gt;0,Risks!G51=""),Risks!I51,0)</f>
        <v>0</v>
      </c>
      <c r="D49" s="195">
        <f>IF(AND(Risks!B51&gt;0,Risks!G51=""),IF(Risks!K51="",10,Risks!$K51),0)</f>
        <v>0</v>
      </c>
      <c r="E49" s="195">
        <f t="shared" si="0"/>
        <v>0</v>
      </c>
      <c r="F49" s="196" t="e">
        <f>(B49/'Project Setup'!$C$12)</f>
        <v>#DIV/0!</v>
      </c>
      <c r="G49" s="196" t="e">
        <f>'R.type'!C49/'Project Setup'!$C$11</f>
        <v>#DIV/0!</v>
      </c>
      <c r="H49" s="195" t="e">
        <f t="shared" si="1"/>
        <v>#DIV/0!</v>
      </c>
      <c r="I49" s="195" t="e">
        <f t="shared" si="2"/>
        <v>#DIV/0!</v>
      </c>
    </row>
    <row r="50" spans="1:9" ht="14.25">
      <c r="A50" s="194">
        <v>48</v>
      </c>
      <c r="B50" s="194">
        <f>IF(AND(Risks!B52&gt;0,Risks!G52=""),Risks!H52,0)</f>
        <v>0</v>
      </c>
      <c r="C50" s="194">
        <f>IF(AND(Risks!B52&gt;0,Risks!G52=""),Risks!I52,0)</f>
        <v>0</v>
      </c>
      <c r="D50" s="195">
        <f>IF(AND(Risks!B52&gt;0,Risks!G52=""),IF(Risks!K52="",10,Risks!$K52),0)</f>
        <v>0</v>
      </c>
      <c r="E50" s="195">
        <f t="shared" si="0"/>
        <v>0</v>
      </c>
      <c r="F50" s="196" t="e">
        <f>(B50/'Project Setup'!$C$12)</f>
        <v>#DIV/0!</v>
      </c>
      <c r="G50" s="196" t="e">
        <f>'R.type'!C50/'Project Setup'!$C$11</f>
        <v>#DIV/0!</v>
      </c>
      <c r="H50" s="195" t="e">
        <f t="shared" si="1"/>
        <v>#DIV/0!</v>
      </c>
      <c r="I50" s="195" t="e">
        <f t="shared" si="2"/>
        <v>#DIV/0!</v>
      </c>
    </row>
    <row r="51" spans="1:9" ht="14.25">
      <c r="A51" s="194">
        <v>49</v>
      </c>
      <c r="B51" s="194">
        <f>IF(AND(Risks!B53&gt;0,Risks!G53=""),Risks!H53,0)</f>
        <v>0</v>
      </c>
      <c r="C51" s="194">
        <f>IF(AND(Risks!B53&gt;0,Risks!G53=""),Risks!I53,0)</f>
        <v>0</v>
      </c>
      <c r="D51" s="195">
        <f>IF(AND(Risks!B53&gt;0,Risks!G53=""),IF(Risks!K53="",10,Risks!$K53),0)</f>
        <v>0</v>
      </c>
      <c r="E51" s="195">
        <f t="shared" si="0"/>
        <v>0</v>
      </c>
      <c r="F51" s="196" t="e">
        <f>(B51/'Project Setup'!$C$12)</f>
        <v>#DIV/0!</v>
      </c>
      <c r="G51" s="196" t="e">
        <f>'R.type'!C51/'Project Setup'!$C$11</f>
        <v>#DIV/0!</v>
      </c>
      <c r="H51" s="195" t="e">
        <f t="shared" si="1"/>
        <v>#DIV/0!</v>
      </c>
      <c r="I51" s="195" t="e">
        <f t="shared" si="2"/>
        <v>#DIV/0!</v>
      </c>
    </row>
    <row r="52" spans="1:9" ht="14.25">
      <c r="A52" s="194">
        <v>50</v>
      </c>
      <c r="B52" s="194">
        <f>IF(AND(Risks!B54&gt;0,Risks!G54=""),Risks!H54,0)</f>
        <v>0</v>
      </c>
      <c r="C52" s="194">
        <f>IF(AND(Risks!B54&gt;0,Risks!G54=""),Risks!I54,0)</f>
        <v>0</v>
      </c>
      <c r="D52" s="195">
        <f>IF(AND(Risks!B54&gt;0,Risks!G54=""),IF(Risks!K54="",10,Risks!$K54),0)</f>
        <v>0</v>
      </c>
      <c r="E52" s="195">
        <f t="shared" si="0"/>
        <v>0</v>
      </c>
      <c r="F52" s="196" t="e">
        <f>(B52/'Project Setup'!$C$12)</f>
        <v>#DIV/0!</v>
      </c>
      <c r="G52" s="196" t="e">
        <f>'R.type'!C52/'Project Setup'!$C$11</f>
        <v>#DIV/0!</v>
      </c>
      <c r="H52" s="195" t="e">
        <f t="shared" si="1"/>
        <v>#DIV/0!</v>
      </c>
      <c r="I52" s="195" t="e">
        <f t="shared" si="2"/>
        <v>#DIV/0!</v>
      </c>
    </row>
    <row r="53" spans="1:9" ht="15" thickBot="1">
      <c r="A53" s="197" t="s">
        <v>132</v>
      </c>
      <c r="B53" s="198">
        <f aca="true" t="shared" si="3" ref="B53:I53">SUM(B3:B52)</f>
        <v>0</v>
      </c>
      <c r="C53" s="198">
        <f t="shared" si="3"/>
        <v>0</v>
      </c>
      <c r="D53" s="199">
        <f t="shared" si="3"/>
        <v>0</v>
      </c>
      <c r="E53" s="199">
        <f t="shared" si="3"/>
        <v>0</v>
      </c>
      <c r="F53" s="200" t="e">
        <f t="shared" si="3"/>
        <v>#DIV/0!</v>
      </c>
      <c r="G53" s="200" t="e">
        <f t="shared" si="3"/>
        <v>#DIV/0!</v>
      </c>
      <c r="H53" s="201" t="e">
        <f t="shared" si="3"/>
        <v>#DIV/0!</v>
      </c>
      <c r="I53" s="201" t="e">
        <f t="shared" si="3"/>
        <v>#DIV/0!</v>
      </c>
    </row>
    <row r="54" spans="1:9" ht="15" thickBot="1">
      <c r="A54" s="191"/>
      <c r="B54" s="191"/>
      <c r="C54" s="191"/>
      <c r="D54" s="191"/>
      <c r="E54" s="191"/>
      <c r="F54" s="324" t="s">
        <v>133</v>
      </c>
      <c r="G54" s="325"/>
      <c r="H54" s="326" t="e">
        <f>SUM(H53:I53)*10</f>
        <v>#DIV/0!</v>
      </c>
      <c r="I54" s="327"/>
    </row>
    <row r="55" spans="1:9" ht="14.25">
      <c r="A55" s="191"/>
      <c r="B55" s="191"/>
      <c r="C55" s="191"/>
      <c r="D55" s="191"/>
      <c r="E55" s="191"/>
      <c r="F55" s="191"/>
      <c r="G55" s="191"/>
      <c r="H55" s="328" t="s">
        <v>134</v>
      </c>
      <c r="I55" s="328"/>
    </row>
  </sheetData>
  <sheetProtection/>
  <mergeCells count="3">
    <mergeCell ref="F54:G54"/>
    <mergeCell ref="H54:I54"/>
    <mergeCell ref="H55:I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OMES</cp:lastModifiedBy>
  <cp:lastPrinted>2011-07-01T04:11:22Z</cp:lastPrinted>
  <dcterms:created xsi:type="dcterms:W3CDTF">1996-10-14T23:33:28Z</dcterms:created>
  <dcterms:modified xsi:type="dcterms:W3CDTF">2020-01-06T20:34:47Z</dcterms:modified>
  <cp:category/>
  <cp:version/>
  <cp:contentType/>
  <cp:contentStatus/>
</cp:coreProperties>
</file>