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officemgmtentserv-my.sharepoint.com/personal/amy_wright_oja_ok_gov/Documents/Documents/FLUXX/"/>
    </mc:Choice>
  </mc:AlternateContent>
  <xr:revisionPtr revIDLastSave="0" documentId="8_{C39B2B87-B37B-4FC1-BB95-465D21575C79}" xr6:coauthVersionLast="47" xr6:coauthVersionMax="47" xr10:uidLastSave="{00000000-0000-0000-0000-000000000000}"/>
  <bookViews>
    <workbookView xWindow="57480" yWindow="-120" windowWidth="29040" windowHeight="15720" firstSheet="11" activeTab="13" xr2:uid="{EA02D046-F9FB-48AA-9721-1444289F2AB2}"/>
  </bookViews>
  <sheets>
    <sheet name="Instructions" sheetId="13" r:id="rId1"/>
    <sheet name="Summary" sheetId="14" r:id="rId2"/>
    <sheet name="Other Funding" sheetId="2" r:id="rId3"/>
    <sheet name="Personnel" sheetId="3" r:id="rId4"/>
    <sheet name="Personnel Notes" sheetId="12" r:id="rId5"/>
    <sheet name="Benefits" sheetId="4" r:id="rId6"/>
    <sheet name="Benefits &amp; Taxes Narrative" sheetId="18" r:id="rId7"/>
    <sheet name="Equipment" sheetId="5" r:id="rId8"/>
    <sheet name="Supplies" sheetId="7" r:id="rId9"/>
    <sheet name="Travel" sheetId="15" r:id="rId10"/>
    <sheet name="Operating" sheetId="8" r:id="rId11"/>
    <sheet name="Contractor-Consultant" sheetId="16" r:id="rId12"/>
    <sheet name="Other" sheetId="19" r:id="rId13"/>
    <sheet name="Applicant" sheetId="10" r:id="rId14"/>
  </sheets>
  <definedNames>
    <definedName name="_xlnm.Print_Area" localSheetId="4">'Personnel Notes'!$A$1:$J$17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4" l="1"/>
  <c r="G11" i="14"/>
  <c r="E11" i="14"/>
  <c r="F11" i="14"/>
  <c r="E12" i="14"/>
  <c r="D11" i="14"/>
  <c r="C11" i="14"/>
  <c r="F18" i="19"/>
  <c r="E18" i="19"/>
  <c r="C10" i="14"/>
  <c r="G17" i="19"/>
  <c r="I17" i="19"/>
  <c r="G16" i="19"/>
  <c r="I16" i="19"/>
  <c r="I15" i="19"/>
  <c r="H15" i="19"/>
  <c r="G15" i="19"/>
  <c r="I14" i="19"/>
  <c r="G14" i="19"/>
  <c r="H14" i="19"/>
  <c r="G13" i="19"/>
  <c r="I13" i="19"/>
  <c r="I12" i="19"/>
  <c r="H12" i="19"/>
  <c r="G12" i="19"/>
  <c r="G11" i="19"/>
  <c r="H11" i="19"/>
  <c r="G10" i="19"/>
  <c r="I10" i="19"/>
  <c r="I9" i="19"/>
  <c r="H9" i="19"/>
  <c r="G9" i="19"/>
  <c r="I8" i="19"/>
  <c r="H8" i="19"/>
  <c r="G8" i="19"/>
  <c r="I7" i="19"/>
  <c r="H7" i="19"/>
  <c r="G7" i="19"/>
  <c r="I6" i="19"/>
  <c r="H6" i="19"/>
  <c r="G6" i="19"/>
  <c r="G5" i="19"/>
  <c r="H5" i="19"/>
  <c r="G4" i="19"/>
  <c r="H4" i="19"/>
  <c r="G18" i="19"/>
  <c r="E2" i="4"/>
  <c r="G2" i="4"/>
  <c r="I2" i="4"/>
  <c r="K2" i="4"/>
  <c r="M2" i="4"/>
  <c r="B4" i="4"/>
  <c r="C4" i="4"/>
  <c r="E4" i="4"/>
  <c r="E18" i="4"/>
  <c r="G4" i="4"/>
  <c r="G18" i="4"/>
  <c r="B5" i="4"/>
  <c r="C5" i="4"/>
  <c r="E5" i="4"/>
  <c r="G5" i="4"/>
  <c r="K5" i="4"/>
  <c r="B6" i="4"/>
  <c r="C6" i="4"/>
  <c r="E6" i="4"/>
  <c r="B7" i="4"/>
  <c r="C7" i="4"/>
  <c r="E7" i="4"/>
  <c r="G7" i="4"/>
  <c r="K7" i="4"/>
  <c r="B8" i="4"/>
  <c r="C8" i="4"/>
  <c r="E8" i="4"/>
  <c r="K8" i="4"/>
  <c r="B9" i="4"/>
  <c r="C9" i="4"/>
  <c r="E9" i="4"/>
  <c r="P9" i="4"/>
  <c r="K9" i="4"/>
  <c r="B10" i="4"/>
  <c r="C10" i="4"/>
  <c r="K10" i="4"/>
  <c r="B11" i="4"/>
  <c r="C11" i="4"/>
  <c r="E11" i="4"/>
  <c r="G11" i="4"/>
  <c r="B12" i="4"/>
  <c r="C12" i="4"/>
  <c r="G12" i="4"/>
  <c r="E12" i="4"/>
  <c r="B13" i="4"/>
  <c r="C13" i="4"/>
  <c r="I13" i="4"/>
  <c r="B14" i="4"/>
  <c r="C14" i="4"/>
  <c r="E14" i="4"/>
  <c r="G14" i="4"/>
  <c r="B15" i="4"/>
  <c r="C15" i="4"/>
  <c r="E15" i="4"/>
  <c r="B16" i="4"/>
  <c r="C16" i="4"/>
  <c r="G16" i="4"/>
  <c r="E16" i="4"/>
  <c r="K16" i="4"/>
  <c r="B17" i="4"/>
  <c r="C17" i="4"/>
  <c r="E17" i="4"/>
  <c r="N18" i="4"/>
  <c r="E18" i="3"/>
  <c r="O18" i="4"/>
  <c r="F18" i="3"/>
  <c r="F19" i="3"/>
  <c r="G3" i="16"/>
  <c r="G18" i="16"/>
  <c r="G10" i="14"/>
  <c r="G4" i="16"/>
  <c r="H4" i="16"/>
  <c r="I4" i="16"/>
  <c r="G5" i="16"/>
  <c r="I5" i="16"/>
  <c r="H5" i="16"/>
  <c r="G6" i="16"/>
  <c r="I6" i="16"/>
  <c r="H6" i="16"/>
  <c r="G7" i="16"/>
  <c r="H7" i="16"/>
  <c r="I7" i="16"/>
  <c r="G8" i="16"/>
  <c r="H8" i="16"/>
  <c r="G9" i="16"/>
  <c r="I9" i="16"/>
  <c r="H9" i="16"/>
  <c r="G10" i="16"/>
  <c r="H10" i="16"/>
  <c r="I10" i="16"/>
  <c r="G11" i="16"/>
  <c r="H11" i="16"/>
  <c r="G12" i="16"/>
  <c r="I12" i="16"/>
  <c r="H12" i="16"/>
  <c r="G13" i="16"/>
  <c r="I13" i="16"/>
  <c r="H13" i="16"/>
  <c r="G14" i="16"/>
  <c r="I14" i="16"/>
  <c r="H14" i="16"/>
  <c r="G15" i="16"/>
  <c r="H15" i="16"/>
  <c r="G16" i="16"/>
  <c r="H16" i="16"/>
  <c r="G17" i="16"/>
  <c r="I17" i="16"/>
  <c r="H17" i="16"/>
  <c r="E18" i="16"/>
  <c r="F18" i="16"/>
  <c r="E10" i="14"/>
  <c r="F10" i="14"/>
  <c r="G3" i="5"/>
  <c r="G18" i="5"/>
  <c r="G4" i="5"/>
  <c r="H4" i="5"/>
  <c r="I4" i="5"/>
  <c r="G5" i="5"/>
  <c r="H5" i="5"/>
  <c r="G6" i="5"/>
  <c r="H6" i="5"/>
  <c r="I6" i="5"/>
  <c r="G7" i="5"/>
  <c r="I7" i="5"/>
  <c r="G8" i="5"/>
  <c r="H8" i="5"/>
  <c r="I8" i="5"/>
  <c r="J8" i="5"/>
  <c r="G9" i="5"/>
  <c r="I9" i="5"/>
  <c r="G10" i="5"/>
  <c r="J10" i="5"/>
  <c r="G11" i="5"/>
  <c r="H11" i="5"/>
  <c r="G12" i="5"/>
  <c r="H12" i="5"/>
  <c r="I12" i="5"/>
  <c r="G13" i="5"/>
  <c r="H13" i="5"/>
  <c r="G14" i="5"/>
  <c r="H14" i="5"/>
  <c r="I14" i="5"/>
  <c r="G15" i="5"/>
  <c r="H15" i="5"/>
  <c r="G16" i="5"/>
  <c r="H16" i="5"/>
  <c r="I16" i="5"/>
  <c r="J16" i="5"/>
  <c r="G17" i="5"/>
  <c r="H17" i="5"/>
  <c r="E18" i="5"/>
  <c r="C6" i="14"/>
  <c r="D6" i="14"/>
  <c r="F18" i="5"/>
  <c r="G3" i="8"/>
  <c r="G18" i="8"/>
  <c r="H3" i="8"/>
  <c r="I3" i="8"/>
  <c r="G4" i="8"/>
  <c r="H4" i="8"/>
  <c r="I4" i="8"/>
  <c r="G5" i="8"/>
  <c r="H5" i="8"/>
  <c r="I5" i="8"/>
  <c r="G6" i="8"/>
  <c r="H6" i="8"/>
  <c r="I6" i="8"/>
  <c r="G7" i="8"/>
  <c r="H7" i="8"/>
  <c r="I7" i="8"/>
  <c r="G8" i="8"/>
  <c r="H8" i="8"/>
  <c r="I8" i="8"/>
  <c r="G9" i="8"/>
  <c r="H9" i="8"/>
  <c r="I9" i="8"/>
  <c r="G10" i="8"/>
  <c r="H10" i="8"/>
  <c r="I10" i="8"/>
  <c r="G11" i="8"/>
  <c r="H11" i="8"/>
  <c r="I11" i="8"/>
  <c r="G12" i="8"/>
  <c r="H12" i="8"/>
  <c r="I12" i="8"/>
  <c r="G13" i="8"/>
  <c r="H13" i="8"/>
  <c r="I13" i="8"/>
  <c r="G14" i="8"/>
  <c r="H14" i="8"/>
  <c r="I14" i="8"/>
  <c r="G15" i="8"/>
  <c r="H15" i="8"/>
  <c r="I15" i="8"/>
  <c r="G16" i="8"/>
  <c r="H16" i="8"/>
  <c r="I16" i="8"/>
  <c r="G17" i="8"/>
  <c r="H17" i="8"/>
  <c r="I17" i="8"/>
  <c r="E18" i="8"/>
  <c r="C9" i="14"/>
  <c r="D9" i="14"/>
  <c r="F18" i="8"/>
  <c r="E9" i="14"/>
  <c r="F9" i="14"/>
  <c r="C19" i="2"/>
  <c r="G3" i="3"/>
  <c r="H3" i="3"/>
  <c r="G4" i="3"/>
  <c r="H4" i="3"/>
  <c r="I4" i="3"/>
  <c r="G5" i="3"/>
  <c r="I5" i="3"/>
  <c r="H5" i="3"/>
  <c r="G6" i="3"/>
  <c r="H6" i="3"/>
  <c r="G7" i="3"/>
  <c r="I7" i="3"/>
  <c r="H7" i="3"/>
  <c r="G8" i="3"/>
  <c r="H8" i="3"/>
  <c r="G9" i="3"/>
  <c r="H9" i="3"/>
  <c r="G10" i="3"/>
  <c r="I10" i="3"/>
  <c r="H10" i="3"/>
  <c r="G11" i="3"/>
  <c r="H11" i="3"/>
  <c r="G12" i="3"/>
  <c r="H12" i="3"/>
  <c r="G13" i="3"/>
  <c r="H13" i="3"/>
  <c r="I13" i="3"/>
  <c r="G14" i="3"/>
  <c r="H14" i="3"/>
  <c r="I14" i="3"/>
  <c r="G15" i="3"/>
  <c r="H15" i="3"/>
  <c r="I15" i="3"/>
  <c r="G16" i="3"/>
  <c r="H16" i="3"/>
  <c r="D17" i="3"/>
  <c r="E17" i="3"/>
  <c r="C4" i="14"/>
  <c r="F17" i="3"/>
  <c r="E4" i="14"/>
  <c r="B3" i="12"/>
  <c r="B4" i="12"/>
  <c r="B5" i="12"/>
  <c r="B6" i="12"/>
  <c r="B7" i="12"/>
  <c r="B8" i="12"/>
  <c r="B9" i="12"/>
  <c r="B10" i="12"/>
  <c r="B11" i="12"/>
  <c r="B12" i="12"/>
  <c r="B13" i="12"/>
  <c r="B14" i="12"/>
  <c r="B15" i="12"/>
  <c r="B16" i="12"/>
  <c r="E6" i="14"/>
  <c r="F6" i="14"/>
  <c r="G3" i="7"/>
  <c r="I3" i="7"/>
  <c r="H3" i="7"/>
  <c r="G4" i="7"/>
  <c r="H4" i="7"/>
  <c r="I4" i="7"/>
  <c r="G5" i="7"/>
  <c r="H5" i="7"/>
  <c r="I5" i="7"/>
  <c r="G6" i="7"/>
  <c r="I6" i="7"/>
  <c r="H6" i="7"/>
  <c r="G7" i="7"/>
  <c r="I7" i="7"/>
  <c r="H7" i="7"/>
  <c r="G8" i="7"/>
  <c r="H8" i="7"/>
  <c r="I8" i="7"/>
  <c r="G9" i="7"/>
  <c r="H9" i="7"/>
  <c r="G10" i="7"/>
  <c r="I10" i="7"/>
  <c r="H10" i="7"/>
  <c r="G11" i="7"/>
  <c r="H11" i="7"/>
  <c r="I11" i="7"/>
  <c r="G12" i="7"/>
  <c r="I12" i="7"/>
  <c r="H12" i="7"/>
  <c r="G13" i="7"/>
  <c r="H13" i="7"/>
  <c r="G14" i="7"/>
  <c r="H14" i="7"/>
  <c r="I14" i="7"/>
  <c r="G15" i="7"/>
  <c r="H15" i="7"/>
  <c r="I15" i="7"/>
  <c r="G16" i="7"/>
  <c r="H16" i="7"/>
  <c r="I16" i="7"/>
  <c r="G17" i="7"/>
  <c r="H17" i="7"/>
  <c r="I17" i="7"/>
  <c r="E18" i="7"/>
  <c r="C8" i="14"/>
  <c r="D8" i="14"/>
  <c r="F18" i="7"/>
  <c r="E8" i="14"/>
  <c r="F8" i="14"/>
  <c r="G4" i="15"/>
  <c r="G19" i="15"/>
  <c r="G5" i="15"/>
  <c r="J5" i="15"/>
  <c r="N5" i="15"/>
  <c r="O5" i="15"/>
  <c r="P5" i="15"/>
  <c r="G6" i="15"/>
  <c r="N6" i="15"/>
  <c r="J6" i="15"/>
  <c r="G7" i="15"/>
  <c r="N7" i="15"/>
  <c r="O7" i="15"/>
  <c r="J7" i="15"/>
  <c r="G8" i="15"/>
  <c r="N8" i="15"/>
  <c r="J8" i="15"/>
  <c r="G9" i="15"/>
  <c r="N9" i="15"/>
  <c r="J9" i="15"/>
  <c r="G10" i="15"/>
  <c r="J10" i="15"/>
  <c r="N10" i="15"/>
  <c r="O10" i="15"/>
  <c r="G11" i="15"/>
  <c r="J11" i="15"/>
  <c r="N11" i="15"/>
  <c r="O11" i="15"/>
  <c r="G12" i="15"/>
  <c r="N12" i="15"/>
  <c r="P12" i="15"/>
  <c r="J12" i="15"/>
  <c r="G13" i="15"/>
  <c r="J13" i="15"/>
  <c r="N13" i="15"/>
  <c r="P13" i="15"/>
  <c r="G14" i="15"/>
  <c r="N14" i="15"/>
  <c r="J14" i="15"/>
  <c r="G15" i="15"/>
  <c r="N15" i="15"/>
  <c r="J15" i="15"/>
  <c r="G16" i="15"/>
  <c r="N16" i="15"/>
  <c r="J16" i="15"/>
  <c r="G17" i="15"/>
  <c r="N17" i="15"/>
  <c r="J17" i="15"/>
  <c r="G18" i="15"/>
  <c r="J18" i="15"/>
  <c r="N18" i="15"/>
  <c r="P18" i="15"/>
  <c r="F19" i="15"/>
  <c r="H19" i="15"/>
  <c r="I19" i="15"/>
  <c r="K19" i="15"/>
  <c r="L19" i="15"/>
  <c r="C7" i="14"/>
  <c r="M19" i="15"/>
  <c r="E7" i="14"/>
  <c r="F7" i="14"/>
  <c r="M17" i="4"/>
  <c r="P17" i="4"/>
  <c r="I17" i="4"/>
  <c r="M16" i="4"/>
  <c r="P16" i="4"/>
  <c r="I16" i="4"/>
  <c r="I15" i="4"/>
  <c r="M14" i="4"/>
  <c r="I14" i="4"/>
  <c r="M12" i="4"/>
  <c r="P12" i="4"/>
  <c r="I12" i="4"/>
  <c r="M11" i="4"/>
  <c r="I11" i="4"/>
  <c r="M9" i="4"/>
  <c r="I9" i="4"/>
  <c r="M8" i="4"/>
  <c r="I8" i="4"/>
  <c r="M7" i="4"/>
  <c r="I7" i="4"/>
  <c r="P7" i="4"/>
  <c r="M6" i="4"/>
  <c r="I6" i="4"/>
  <c r="M5" i="4"/>
  <c r="I5" i="4"/>
  <c r="P5" i="4"/>
  <c r="O12" i="15"/>
  <c r="P7" i="15"/>
  <c r="K6" i="4"/>
  <c r="P6" i="4"/>
  <c r="M15" i="4"/>
  <c r="P15" i="4"/>
  <c r="J13" i="5"/>
  <c r="J11" i="5"/>
  <c r="J9" i="5"/>
  <c r="J5" i="5"/>
  <c r="J3" i="5"/>
  <c r="K17" i="4"/>
  <c r="G6" i="4"/>
  <c r="I11" i="3"/>
  <c r="I17" i="5"/>
  <c r="I13" i="5"/>
  <c r="I11" i="5"/>
  <c r="I5" i="5"/>
  <c r="I3" i="5"/>
  <c r="I11" i="16"/>
  <c r="G17" i="4"/>
  <c r="K12" i="4"/>
  <c r="G9" i="4"/>
  <c r="P10" i="15"/>
  <c r="I9" i="7"/>
  <c r="I16" i="3"/>
  <c r="I16" i="16"/>
  <c r="I8" i="16"/>
  <c r="K15" i="4"/>
  <c r="O18" i="15"/>
  <c r="G15" i="4"/>
  <c r="O15" i="15"/>
  <c r="P15" i="15"/>
  <c r="P9" i="15"/>
  <c r="O9" i="15"/>
  <c r="P8" i="4"/>
  <c r="O16" i="15"/>
  <c r="P16" i="15"/>
  <c r="O6" i="15"/>
  <c r="P6" i="15"/>
  <c r="P14" i="15"/>
  <c r="O14" i="15"/>
  <c r="P8" i="15"/>
  <c r="O8" i="15"/>
  <c r="O17" i="15"/>
  <c r="P17" i="15"/>
  <c r="M10" i="4"/>
  <c r="P10" i="4"/>
  <c r="M13" i="4"/>
  <c r="J17" i="5"/>
  <c r="E5" i="14"/>
  <c r="F5" i="14"/>
  <c r="I10" i="4"/>
  <c r="O13" i="15"/>
  <c r="P11" i="15"/>
  <c r="I13" i="7"/>
  <c r="I12" i="3"/>
  <c r="I9" i="3"/>
  <c r="I6" i="3"/>
  <c r="I10" i="5"/>
  <c r="I15" i="16"/>
  <c r="G13" i="4"/>
  <c r="E10" i="4"/>
  <c r="G8" i="4"/>
  <c r="J15" i="5"/>
  <c r="I15" i="5"/>
  <c r="N4" i="15"/>
  <c r="J12" i="5"/>
  <c r="H10" i="5"/>
  <c r="H7" i="5"/>
  <c r="J4" i="5"/>
  <c r="E13" i="4"/>
  <c r="G10" i="4"/>
  <c r="I8" i="3"/>
  <c r="J7" i="5"/>
  <c r="G18" i="7"/>
  <c r="J14" i="5"/>
  <c r="H9" i="5"/>
  <c r="J6" i="5"/>
  <c r="K14" i="4"/>
  <c r="P14" i="4"/>
  <c r="K13" i="4"/>
  <c r="K11" i="4"/>
  <c r="H3" i="5"/>
  <c r="P11" i="4"/>
  <c r="P13" i="4"/>
  <c r="N19" i="15"/>
  <c r="P4" i="15"/>
  <c r="O4" i="15"/>
  <c r="H3" i="19"/>
  <c r="I3" i="19"/>
  <c r="H3" i="16"/>
  <c r="I3" i="16"/>
  <c r="C5" i="14"/>
  <c r="G5" i="14"/>
  <c r="E19" i="3"/>
  <c r="G4" i="14"/>
  <c r="C12" i="14"/>
  <c r="I4" i="4"/>
  <c r="I18" i="4"/>
  <c r="M4" i="4"/>
  <c r="G17" i="3"/>
  <c r="K4" i="4"/>
  <c r="K18" i="4"/>
  <c r="I3" i="3"/>
  <c r="G7" i="14"/>
  <c r="H7" i="14"/>
  <c r="F4" i="14"/>
  <c r="F12" i="14"/>
  <c r="G9" i="14"/>
  <c r="H9" i="14"/>
  <c r="G8" i="14"/>
  <c r="H8" i="14"/>
  <c r="D7" i="14"/>
  <c r="G6" i="14"/>
  <c r="H6" i="14"/>
  <c r="H10" i="19"/>
  <c r="H13" i="19"/>
  <c r="I4" i="19"/>
  <c r="H17" i="19"/>
  <c r="I5" i="19"/>
  <c r="I11" i="19"/>
  <c r="H16" i="19"/>
  <c r="D4" i="14"/>
  <c r="D10" i="14"/>
  <c r="D5" i="14"/>
  <c r="D12" i="14"/>
  <c r="P4" i="4"/>
  <c r="P18" i="4"/>
  <c r="G18" i="3"/>
  <c r="G19" i="3"/>
  <c r="M18" i="4"/>
  <c r="G12" i="14"/>
  <c r="H5" i="14"/>
  <c r="H10" i="14"/>
  <c r="G17" i="14"/>
  <c r="G18" i="14"/>
  <c r="H4" i="14"/>
  <c r="H12" i="14"/>
</calcChain>
</file>

<file path=xl/sharedStrings.xml><?xml version="1.0" encoding="utf-8"?>
<sst xmlns="http://schemas.openxmlformats.org/spreadsheetml/2006/main" count="399" uniqueCount="207">
  <si>
    <t>Category</t>
  </si>
  <si>
    <t>Total Project Costs</t>
  </si>
  <si>
    <t>Line</t>
  </si>
  <si>
    <t>Personnel Benefits</t>
  </si>
  <si>
    <t>Equipment</t>
  </si>
  <si>
    <t>Travel</t>
  </si>
  <si>
    <t>Supplies</t>
  </si>
  <si>
    <t>Operating Expenses</t>
  </si>
  <si>
    <t>Contractor/Consultants</t>
  </si>
  <si>
    <t xml:space="preserve">    Total</t>
  </si>
  <si>
    <t>A</t>
  </si>
  <si>
    <t>B</t>
  </si>
  <si>
    <t>C</t>
  </si>
  <si>
    <t>E</t>
  </si>
  <si>
    <t>F</t>
  </si>
  <si>
    <t>G</t>
  </si>
  <si>
    <t>Amount</t>
  </si>
  <si>
    <t xml:space="preserve">Total (Note 2) </t>
  </si>
  <si>
    <t>Position</t>
  </si>
  <si>
    <t>Program Salary</t>
  </si>
  <si>
    <t>Total Annual Salary</t>
  </si>
  <si>
    <t>Federal Funds Requested</t>
  </si>
  <si>
    <t>Other Funding</t>
  </si>
  <si>
    <t>Program Objective</t>
  </si>
  <si>
    <t>D</t>
  </si>
  <si>
    <t>H</t>
  </si>
  <si>
    <t>I</t>
  </si>
  <si>
    <t xml:space="preserve">   Totals</t>
  </si>
  <si>
    <t xml:space="preserve">You must submit a copy of a federally approved indirect cost agreement in order to include indirect salaries (e.g., Director of agency, general office staff, </t>
  </si>
  <si>
    <t>accountants, etc.).  Therefore, only include direct program salaries.</t>
  </si>
  <si>
    <t>IMPORTANT NOTICE!</t>
  </si>
  <si>
    <t>%</t>
  </si>
  <si>
    <t>Benefit 1:</t>
  </si>
  <si>
    <t>Benefit 2:</t>
  </si>
  <si>
    <t>Benefit 3:</t>
  </si>
  <si>
    <t>Benefit 4:</t>
  </si>
  <si>
    <t>Benefit 5:</t>
  </si>
  <si>
    <t>J</t>
  </si>
  <si>
    <t>K</t>
  </si>
  <si>
    <t>L</t>
  </si>
  <si>
    <t>M</t>
  </si>
  <si>
    <t>N</t>
  </si>
  <si>
    <t>Totals</t>
  </si>
  <si>
    <t>Description of Equipment Item</t>
  </si>
  <si>
    <t>Quantity</t>
  </si>
  <si>
    <t>Unit Price</t>
  </si>
  <si>
    <t>Federal Funds</t>
  </si>
  <si>
    <t>Total Project Cost</t>
  </si>
  <si>
    <t>You must submit a copy of a federally approved indirect cost agreement in order to include indirect equipment (e.g., equipment used for general operations such</t>
  </si>
  <si>
    <t>Will equipment be purchased or rented/leased?</t>
  </si>
  <si>
    <t>Destination</t>
  </si>
  <si>
    <t>Purpose of Travel</t>
  </si>
  <si>
    <t>Mileage Rate</t>
  </si>
  <si>
    <t>Other Costs</t>
  </si>
  <si>
    <t>Description</t>
  </si>
  <si>
    <t>Per Diem Rate</t>
  </si>
  <si>
    <t># of Miles</t>
  </si>
  <si>
    <t>Mileage Cost</t>
  </si>
  <si>
    <t>Per Diem Cost</t>
  </si>
  <si>
    <t>You must submit a copy of a federally approved indirect cost agreement in order to include indirect travel costs (e.g., travel for indirect employees, etc.)</t>
  </si>
  <si>
    <t>Item</t>
  </si>
  <si>
    <t>Federal Funds Request</t>
  </si>
  <si>
    <t>Total</t>
  </si>
  <si>
    <t>Rate Per Month</t>
  </si>
  <si>
    <t>Other funding</t>
  </si>
  <si>
    <t>Description of Consultant/Contractor</t>
  </si>
  <si>
    <t>Fee or Rate</t>
  </si>
  <si>
    <t>Estimated number of juveniles to be served by the program</t>
  </si>
  <si>
    <t>You must submit a copy of a federally approved indirect cost agreement in order to include indirect costs in the budget above.</t>
  </si>
  <si>
    <t>IMPORTANT NOTICES!</t>
  </si>
  <si>
    <t>Total Salaries and Benefits (totals of lines 15 and 16)</t>
  </si>
  <si>
    <t xml:space="preserve">Line </t>
  </si>
  <si>
    <t>Question</t>
  </si>
  <si>
    <t>Anticipated federal funds to be expended by applicant in current fiscal year</t>
  </si>
  <si>
    <t>Actual amount of federal funds received by applicant in its previous fiscal year</t>
  </si>
  <si>
    <t>Actual amount of federal funds expended by applicant in its previous fiscal year.</t>
  </si>
  <si>
    <t>Employee who was responsible for preparing the accompanying budget has reviewed and excluded any types of costs that are supplanting.</t>
  </si>
  <si>
    <t>Yes</t>
  </si>
  <si>
    <t>No</t>
  </si>
  <si>
    <t>OJA use only for verification of applicant's response</t>
  </si>
  <si>
    <t>Initials of Respondent</t>
  </si>
  <si>
    <t>Date verified</t>
  </si>
  <si>
    <t>Initials</t>
  </si>
  <si>
    <t>Applicant's fiscal year (starting month and ending month)</t>
  </si>
  <si>
    <t>Beginning Month</t>
  </si>
  <si>
    <t>Ending Month</t>
  </si>
  <si>
    <t>$</t>
  </si>
  <si>
    <t>For OJA use only</t>
  </si>
  <si>
    <t>Percentage</t>
  </si>
  <si>
    <t>Personnel Salaries</t>
  </si>
  <si>
    <t>Other Funding Sources</t>
  </si>
  <si>
    <t>Total budget (From line 8, column G above)</t>
  </si>
  <si>
    <t>Estimated cost per juvenile to be served by the program (Line 10 divided by line 9).</t>
  </si>
  <si>
    <t>Funding Source (include name of grantor, organization, etc. from which you received the funds)</t>
  </si>
  <si>
    <t>Total Personnel Salaries Project Cost</t>
  </si>
  <si>
    <t>Program Objective (Note 3)</t>
  </si>
  <si>
    <t>Explain the duties of the employee as they relate to the program</t>
  </si>
  <si>
    <t>Include a description in the "Benefit" box (e.g., Benefit 1: FICA, Benefit 2: Insurance, etc.)</t>
  </si>
  <si>
    <t>Items  on lines 1-15 in columns B and C must agree with same in Table 1.</t>
  </si>
  <si>
    <t>Explain  how the equipment will be used for the program</t>
  </si>
  <si>
    <t>O</t>
  </si>
  <si>
    <t>Employee Position that will be traveling</t>
  </si>
  <si>
    <t xml:space="preserve">P </t>
  </si>
  <si>
    <t>Explain how the travel relates to the program</t>
  </si>
  <si>
    <t>Explain how the supplies will be used for the program</t>
  </si>
  <si>
    <t>Description of Cost</t>
  </si>
  <si>
    <t>Explain how the acquisition will be used for the program.</t>
  </si>
  <si>
    <t>Rental (lease) charges of space owned by applicant or related party of an applicant are not allowed.</t>
  </si>
  <si>
    <t>Rental charges of all other space must include the computation of amount budgeted (e.g., 800 sq ft X $9 per sq ft = $3,600)</t>
  </si>
  <si>
    <t>Explain how services of consultant/contractor relate to program</t>
  </si>
  <si>
    <t>Applicant and its subcontractors are up-to-date on all financial and progress reports for existing grants and contracts with OJA.</t>
  </si>
  <si>
    <t>Applicant and its subcontractors are up-to-date on all audit reports due to OJA or other state agencies.</t>
  </si>
  <si>
    <t>Employee who was responsible for preparing budget has reviewed and excluded any indirect costs (unless an indirect cost agreement with a FEDERAL agency has been attached to the budget).</t>
  </si>
  <si>
    <t>All acquisitions will be made in accordance with OJA procurement procedures (or applicant's procedures if such procedures are more restrictive than OJA procedures).</t>
  </si>
  <si>
    <t>Anticipated federal funds to be received in applicant's current fiscal year</t>
  </si>
  <si>
    <t>Applicant understands that it may not request funds in advance (i.e., applicant must incur and make payment for all acquisitions before seeking reimbursement from OJA).</t>
  </si>
  <si>
    <t xml:space="preserve">The amounts included in the above budget must be used to increase the amount of funds that would be made available (or have previously been made available) from State or local sources.  Review all budgeted costs carefully to assure that there are no potential instances of supplanting. </t>
  </si>
  <si>
    <t>as photocopy machines, fax machines, computers, etc.)</t>
  </si>
  <si>
    <r>
      <t xml:space="preserve">Any expenditures for items not included in your grant budget are </t>
    </r>
    <r>
      <rPr>
        <u/>
        <sz val="10"/>
        <rFont val="Arial"/>
        <family val="2"/>
      </rPr>
      <t>NOT</t>
    </r>
    <r>
      <rPr>
        <sz val="10"/>
        <rFont val="Arial"/>
        <family val="2"/>
      </rPr>
      <t xml:space="preserve"> reimburseable.  Any revisions to the grant budget must be pre-approved in accordance with contract provisions.</t>
    </r>
  </si>
  <si>
    <t>Remember that estimated percentage may be used for budget purposes, but reimbursement must be requested based on timesheets or other such documentation that details actual time spent on grant project.</t>
  </si>
  <si>
    <t>You must submit a copy of a federally approved indirect cost agreement in order to include indirect supplies (e.g., supplies used for general operations</t>
  </si>
  <si>
    <t>such as photocopy paper, ink pens, general office supplies, etc.)</t>
  </si>
  <si>
    <t>This file includes:</t>
  </si>
  <si>
    <t>Summary</t>
  </si>
  <si>
    <t>Personnel</t>
  </si>
  <si>
    <t>Benefits</t>
  </si>
  <si>
    <t>Operating</t>
  </si>
  <si>
    <t>Contractor-Consultants</t>
  </si>
  <si>
    <t>Other</t>
  </si>
  <si>
    <t>To complete the budget section of your application you must have your program narrative available to relate individual expenses to each component of your program</t>
  </si>
  <si>
    <t>Instructions</t>
  </si>
  <si>
    <t>Complete all information on each position individually.</t>
  </si>
  <si>
    <t>The Total Personnel Project Cost equals Federal Funds Request + Other Funding</t>
  </si>
  <si>
    <t>Print this sheet for reference.</t>
  </si>
  <si>
    <t>The Total Annual Salary X % of Time Devoted to Program must equal Total Personnel Project Costs.</t>
  </si>
  <si>
    <t>Certain fields have been annotated to draw attention to the cell to ensure completeness</t>
  </si>
  <si>
    <r>
      <t xml:space="preserve">To view tabs maximize both the Excel program as well as the spreadsheet.  </t>
    </r>
    <r>
      <rPr>
        <sz val="12"/>
        <rFont val="Arial"/>
        <family val="2"/>
      </rPr>
      <t xml:space="preserve">To maximize click double box symbol between _ and X in the upper right hand corner of program.  </t>
    </r>
  </si>
  <si>
    <r>
      <t>If Salaries are a planned expense of your program begin with the tab titled "</t>
    </r>
    <r>
      <rPr>
        <sz val="14"/>
        <color indexed="12"/>
        <rFont val="Arial"/>
        <family val="2"/>
      </rPr>
      <t>Personnel</t>
    </r>
    <r>
      <rPr>
        <sz val="14"/>
        <rFont val="Arial"/>
        <family val="2"/>
      </rPr>
      <t>"</t>
    </r>
  </si>
  <si>
    <r>
      <t>Click on the "</t>
    </r>
    <r>
      <rPr>
        <sz val="14"/>
        <color indexed="12"/>
        <rFont val="Arial"/>
        <family val="2"/>
      </rPr>
      <t>Benefits</t>
    </r>
    <r>
      <rPr>
        <sz val="14"/>
        <rFont val="Arial"/>
        <family val="2"/>
      </rPr>
      <t>" tab and complete the Benefit % and type of benefit (Benefit 1, Benefit 2, etc.)</t>
    </r>
  </si>
  <si>
    <r>
      <t>Click on the "</t>
    </r>
    <r>
      <rPr>
        <sz val="14"/>
        <color indexed="12"/>
        <rFont val="Arial"/>
        <family val="2"/>
      </rPr>
      <t>Equipment</t>
    </r>
    <r>
      <rPr>
        <sz val="14"/>
        <rFont val="Arial"/>
        <family val="2"/>
      </rPr>
      <t>" tab and complete if applicable.</t>
    </r>
  </si>
  <si>
    <r>
      <t xml:space="preserve">Note </t>
    </r>
    <r>
      <rPr>
        <sz val="14"/>
        <color indexed="10"/>
        <rFont val="Arial"/>
        <family val="2"/>
      </rPr>
      <t>Error in Calculation</t>
    </r>
    <r>
      <rPr>
        <sz val="14"/>
        <rFont val="Arial"/>
        <family val="2"/>
      </rPr>
      <t xml:space="preserve"> will display until columns E and F are completed.  </t>
    </r>
  </si>
  <si>
    <r>
      <t xml:space="preserve">Note </t>
    </r>
    <r>
      <rPr>
        <sz val="14"/>
        <color indexed="10"/>
        <rFont val="Arial"/>
        <family val="2"/>
      </rPr>
      <t>Error in Calculation</t>
    </r>
    <r>
      <rPr>
        <sz val="14"/>
        <rFont val="Arial"/>
        <family val="2"/>
      </rPr>
      <t xml:space="preserve"> will display until columns L and M are completed.  </t>
    </r>
  </si>
  <si>
    <t>A minimum of ovenite status is required to charge per diem</t>
  </si>
  <si>
    <r>
      <t>Click on the "</t>
    </r>
    <r>
      <rPr>
        <sz val="14"/>
        <color indexed="12"/>
        <rFont val="Arial"/>
        <family val="2"/>
      </rPr>
      <t>Travel</t>
    </r>
    <r>
      <rPr>
        <sz val="14"/>
        <rFont val="Arial"/>
        <family val="2"/>
      </rPr>
      <t>" tab and complete if applicable.</t>
    </r>
  </si>
  <si>
    <r>
      <t>Click on the "</t>
    </r>
    <r>
      <rPr>
        <sz val="14"/>
        <color indexed="12"/>
        <rFont val="Arial"/>
        <family val="2"/>
      </rPr>
      <t>Supplies</t>
    </r>
    <r>
      <rPr>
        <sz val="14"/>
        <rFont val="Arial"/>
        <family val="2"/>
      </rPr>
      <t>" tab and complete if applicable.</t>
    </r>
  </si>
  <si>
    <r>
      <t>Click on the "</t>
    </r>
    <r>
      <rPr>
        <sz val="14"/>
        <color indexed="12"/>
        <rFont val="Arial"/>
        <family val="2"/>
      </rPr>
      <t>Operating</t>
    </r>
    <r>
      <rPr>
        <sz val="14"/>
        <rFont val="Arial"/>
        <family val="2"/>
      </rPr>
      <t>" tab and complete if applicable.</t>
    </r>
  </si>
  <si>
    <r>
      <t>Click on the "</t>
    </r>
    <r>
      <rPr>
        <sz val="14"/>
        <color indexed="12"/>
        <rFont val="Arial"/>
        <family val="2"/>
      </rPr>
      <t>Contractor-Consultants</t>
    </r>
    <r>
      <rPr>
        <sz val="14"/>
        <rFont val="Arial"/>
        <family val="2"/>
      </rPr>
      <t>" tab and complete if applicable.</t>
    </r>
  </si>
  <si>
    <r>
      <t>To begin completing the Budget Portion of you grant application Click on the "</t>
    </r>
    <r>
      <rPr>
        <sz val="14"/>
        <color indexed="12"/>
        <rFont val="Arial"/>
        <family val="2"/>
      </rPr>
      <t>Summary</t>
    </r>
    <r>
      <rPr>
        <sz val="14"/>
        <rFont val="Arial"/>
        <family val="2"/>
      </rPr>
      <t xml:space="preserve">" tab and insert the number of youth to be served by this program into G9 (Blue Cell).  </t>
    </r>
  </si>
  <si>
    <t>Budget Summary will not balance if the amount reflected on the "Other Funding" tab does not match the amounts listed on each detail sheet (Personnel, Equipment, etc..)</t>
  </si>
  <si>
    <t>Each box in column L must have hand written initials.</t>
  </si>
  <si>
    <t>All information must be completed in its entirety or application will be disqualified.  Pay special attention to "Notes" at the bottom of each section.</t>
  </si>
  <si>
    <t># of Months</t>
  </si>
  <si>
    <t>Hours
(or Basis)</t>
  </si>
  <si>
    <t>Note 1 -Itemize source of other funding amounts in Table A-1 (Other Funding).</t>
  </si>
  <si>
    <t>Personnel Benefits from Table 2, line 15  
(Enter the split amount from the Benefits Tab)</t>
  </si>
  <si>
    <t>Amount in column N line 15 should be entered on line 16 column E and F of Table 1.</t>
  </si>
  <si>
    <t>Quantity (#'s)</t>
  </si>
  <si>
    <r>
      <t>Click on the "</t>
    </r>
    <r>
      <rPr>
        <sz val="14"/>
        <color indexed="12"/>
        <rFont val="Arial"/>
        <family val="2"/>
      </rPr>
      <t>Other Funding</t>
    </r>
    <r>
      <rPr>
        <sz val="14"/>
        <rFont val="Arial"/>
        <family val="2"/>
      </rPr>
      <t xml:space="preserve">" tab and complete.  This sheet must be completed if the program is not fully funded by the amount of the request. </t>
    </r>
  </si>
  <si>
    <t>Personnel Notes</t>
  </si>
  <si>
    <t>Click on the "Personnel Notes" tab and complete the information.</t>
  </si>
  <si>
    <t>Is Position a Current Position or a New Position</t>
  </si>
  <si>
    <t>If Current Position, list current employee's name</t>
  </si>
  <si>
    <t>Is Position Full-Time or Part-Time</t>
  </si>
  <si>
    <t>Is this Position Salaried or Hourly</t>
  </si>
  <si>
    <t>Provide Monthly Salary or Hourly Wage</t>
  </si>
  <si>
    <t>Expected # of Hours to work per Week</t>
  </si>
  <si>
    <t>If Current Position, how was it previously funded</t>
  </si>
  <si>
    <t>If Current Position, what duties were taken away from this position in order for them to accomplish the duties listed in Personnel Salaries Row H</t>
  </si>
  <si>
    <t xml:space="preserve"> </t>
  </si>
  <si>
    <t>NOTE 1 -</t>
  </si>
  <si>
    <t>Please note that if you are awarded funds, a list of each employee's name for the positions listed above will need to be provided with your claims.</t>
  </si>
  <si>
    <t xml:space="preserve">I </t>
  </si>
  <si>
    <t>Note 2</t>
  </si>
  <si>
    <t xml:space="preserve">Note 1 </t>
  </si>
  <si>
    <t>This should include a cross-reference to the page number and objective number in your program narrative.  Similar information should likewise be included in the Program Objective column in all other tables.</t>
  </si>
  <si>
    <t>Describe the Position (Note 1)</t>
  </si>
  <si>
    <t>% of Time to be Devoted to Program (Note 2)</t>
  </si>
  <si>
    <t xml:space="preserve">Please note that each employee needs to be recorded as a separate position entry.  For example, if you have two half time employees working the same position, each of these must be entered separately. </t>
  </si>
  <si>
    <t>Note 3</t>
  </si>
  <si>
    <t>You must submit a copy of a federally approved indirect cost agreement in order to include indirect operating costs (e.g., lease of general office space, utilities, etc.)</t>
  </si>
  <si>
    <r>
      <t xml:space="preserve">Line 16 will be completed for you completion of the </t>
    </r>
    <r>
      <rPr>
        <sz val="14"/>
        <color indexed="12"/>
        <rFont val="Arial"/>
        <family val="2"/>
      </rPr>
      <t>Benefits</t>
    </r>
    <r>
      <rPr>
        <sz val="14"/>
        <rFont val="Arial"/>
        <family val="2"/>
      </rPr>
      <t xml:space="preserve"> tab.</t>
    </r>
  </si>
  <si>
    <r>
      <t xml:space="preserve">Per Diem rate can not exceed the Federal Approved Per Diem Rate.  Approved rate available at </t>
    </r>
    <r>
      <rPr>
        <b/>
        <sz val="10"/>
        <color indexed="12"/>
        <rFont val="Arial"/>
        <family val="2"/>
      </rPr>
      <t>http://www.gsa.gov/Portal/gsa/ep/contentView.do?contentType=GSA_BASIC&amp;contentId=17943</t>
    </r>
  </si>
  <si>
    <r>
      <t xml:space="preserve">Mileage rate can not exceed the Federal Approved Mileage Rate.  Approved rate available at </t>
    </r>
    <r>
      <rPr>
        <b/>
        <sz val="10"/>
        <color indexed="12"/>
        <rFont val="Arial"/>
        <family val="2"/>
      </rPr>
      <t>http://www.gsa.gov/Portal/gsa/ep/contentView.do?contentType=GSA_BASIC&amp;contentId=9646</t>
    </r>
  </si>
  <si>
    <t>Copy of your Subcontract must be on file with OJA prior to reimbursement being made within this budget subcategory.  Subcontract</t>
  </si>
  <si>
    <t>is not due with budget submission; it is not expected for you to negotiate subcontracts until funds have been awarded by OJA.</t>
  </si>
  <si>
    <t>Special Note: If amounts are renewed for second year funding, it cannot exceed 90% of 1st year awarded amount.</t>
  </si>
  <si>
    <t>If amounts are renewed for third year funding, it cannot exceed 80% of 1st year awarded amount.</t>
  </si>
  <si>
    <t>1) Please describe your entity's benefits and taxes computations including a description of all components. If benefits vary by classification of employees, describe each class separately. Please do not expand the size of the boxes below - move to a new box if you run out of space. Attach additional pages as needed.</t>
  </si>
  <si>
    <t>Benefits and Taxes Narrative</t>
  </si>
  <si>
    <t>10 Detail Tabs</t>
  </si>
  <si>
    <t>Table 2A - Benefits and Taxes Narrative</t>
  </si>
  <si>
    <t>Note 2 - Total must agree with Summary Tab, Column G, Line 8.</t>
  </si>
  <si>
    <t>DATE:</t>
  </si>
  <si>
    <t>OJA FINANCE APPROVAL:</t>
  </si>
  <si>
    <t>OJA GRANT ADMINISTRATOR:</t>
  </si>
  <si>
    <t>EFFECTIVE:</t>
  </si>
  <si>
    <t>SUBGRANTEE SIGNATURE:</t>
  </si>
  <si>
    <t>Description of Other Category</t>
  </si>
  <si>
    <t>Explain how services of Other category relate to program</t>
  </si>
  <si>
    <t xml:space="preserve">Other   </t>
  </si>
  <si>
    <t>Applicant</t>
  </si>
  <si>
    <r>
      <t>Click on the "</t>
    </r>
    <r>
      <rPr>
        <b/>
        <sz val="14"/>
        <color indexed="12"/>
        <rFont val="Arial"/>
        <family val="2"/>
      </rPr>
      <t>Applicant</t>
    </r>
    <r>
      <rPr>
        <sz val="14"/>
        <rFont val="Arial"/>
        <family val="2"/>
      </rPr>
      <t xml:space="preserve">" tab and complete questionnaire.  Sheet should be printed to fully complete.  </t>
    </r>
  </si>
  <si>
    <t xml:space="preserve">Print all pages and place in the following order:  Budget Summary, Other Funding, Personnel, Benefits, </t>
  </si>
  <si>
    <t>Equipment, Supplies, Travel, Operating, Contractor-Consultants, Other and Applicant.</t>
  </si>
  <si>
    <r>
      <t>Click on the "</t>
    </r>
    <r>
      <rPr>
        <sz val="14"/>
        <color indexed="12"/>
        <rFont val="Arial"/>
        <family val="2"/>
      </rPr>
      <t>Other</t>
    </r>
    <r>
      <rPr>
        <sz val="14"/>
        <rFont val="Arial"/>
        <family val="2"/>
      </rPr>
      <t>" tab and complete if applicable.</t>
    </r>
  </si>
  <si>
    <r>
      <t>Click on the "</t>
    </r>
    <r>
      <rPr>
        <sz val="14"/>
        <color indexed="12"/>
        <rFont val="Arial"/>
        <family val="2"/>
      </rPr>
      <t>Summary</t>
    </r>
    <r>
      <rPr>
        <sz val="14"/>
        <rFont val="Arial"/>
        <family val="2"/>
      </rPr>
      <t>" tab and confirm figures.  Total amount of the Federal Funds Request can not exceed amount of approved award.</t>
    </r>
  </si>
  <si>
    <t>Sign and date for completion of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</si>
</sst>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2" formatCode="_(&quot;$&quot;* #,##0_);_(&quot;$&quot;* \(#,##0\);_(&quot;$&quot;* &quot;-&quot;_);_(@_)"/>
    <numFmt numFmtId="41" formatCode="_(* #,##0_);_(* \(#,##0\);_(* &quot;-&quot;_);_(@_)"/>
    <numFmt numFmtId="44" formatCode="_(&quot;$&quot;* #,##0.00_);_(&quot;$&quot;* \(#,##0.00\);_(&quot;$&quot;* &quot;-&quot;??_);_(@_)"/>
    <numFmt numFmtId="166" formatCode="0.000"/>
    <numFmt numFmtId="167" formatCode="&quot;$&quot;#,##0.00"/>
  </numFmts>
  <fonts count="39" x14ac:knownFonts="1">
    <font>
      <sz val="10"/>
      <name val="Arial"/>
    </font>
    <font>
      <sz val="10"/>
      <name val="Arial"/>
    </font>
    <font>
      <b/>
      <sz val="10"/>
      <name val="Arial"/>
      <family val="2"/>
    </font>
    <font>
      <sz val="8"/>
      <name val="Arial"/>
      <family val="2"/>
    </font>
    <font>
      <u/>
      <sz val="10"/>
      <name val="Arial"/>
      <family val="2"/>
    </font>
    <font>
      <sz val="10"/>
      <name val="Arial"/>
      <family val="2"/>
    </font>
    <font>
      <sz val="16"/>
      <name val="Arial"/>
      <family val="2"/>
    </font>
    <font>
      <sz val="9.5"/>
      <name val="Arial"/>
      <family val="2"/>
    </font>
    <font>
      <b/>
      <sz val="10"/>
      <color indexed="12"/>
      <name val="Arial"/>
      <family val="2"/>
    </font>
    <font>
      <sz val="10"/>
      <color indexed="12"/>
      <name val="Arial"/>
      <family val="2"/>
    </font>
    <font>
      <b/>
      <sz val="8"/>
      <name val="Arial"/>
      <family val="2"/>
    </font>
    <font>
      <sz val="14"/>
      <name val="Arial"/>
      <family val="2"/>
    </font>
    <font>
      <b/>
      <sz val="14"/>
      <name val="Arial"/>
      <family val="2"/>
    </font>
    <font>
      <sz val="12"/>
      <name val="Arial"/>
      <family val="2"/>
    </font>
    <font>
      <sz val="10"/>
      <color indexed="22"/>
      <name val="Arial"/>
      <family val="2"/>
    </font>
    <font>
      <sz val="14"/>
      <color indexed="12"/>
      <name val="Arial"/>
      <family val="2"/>
    </font>
    <font>
      <sz val="14"/>
      <color indexed="10"/>
      <name val="Arial"/>
      <family val="2"/>
    </font>
    <font>
      <b/>
      <sz val="14"/>
      <color indexed="12"/>
      <name val="Arial"/>
      <family val="2"/>
    </font>
    <font>
      <i/>
      <sz val="8"/>
      <name val="Arial"/>
      <family val="2"/>
    </font>
    <font>
      <b/>
      <sz val="10"/>
      <name val="Arial"/>
      <family val="2"/>
    </font>
    <font>
      <b/>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indexed="48"/>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44"/>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mediumDash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Dashed">
        <color indexed="64"/>
      </left>
      <right style="thin">
        <color indexed="64"/>
      </right>
      <top/>
      <bottom/>
      <diagonal/>
    </border>
    <border>
      <left style="thin">
        <color indexed="64"/>
      </left>
      <right style="mediumDashed">
        <color indexed="64"/>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Dashed">
        <color indexed="64"/>
      </left>
      <right style="thin">
        <color indexed="64"/>
      </right>
      <top/>
      <bottom style="thin">
        <color indexed="64"/>
      </bottom>
      <diagonal/>
    </border>
    <border>
      <left style="thin">
        <color indexed="64"/>
      </left>
      <right style="mediumDashed">
        <color indexed="64"/>
      </right>
      <top/>
      <bottom style="thin">
        <color indexed="64"/>
      </bottom>
      <diagonal/>
    </border>
    <border>
      <left style="mediumDashed">
        <color indexed="64"/>
      </left>
      <right style="thin">
        <color indexed="64"/>
      </right>
      <top style="mediumDashed">
        <color indexed="64"/>
      </top>
      <bottom style="thin">
        <color indexed="64"/>
      </bottom>
      <diagonal/>
    </border>
    <border>
      <left style="thin">
        <color indexed="64"/>
      </left>
      <right style="mediumDashed">
        <color indexed="64"/>
      </right>
      <top style="mediumDashed">
        <color indexed="64"/>
      </top>
      <bottom style="thin">
        <color indexed="64"/>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31" fillId="7" borderId="1" applyNumberFormat="0" applyAlignment="0" applyProtection="0"/>
    <xf numFmtId="0" fontId="32" fillId="0" borderId="6" applyNumberFormat="0" applyFill="0" applyAlignment="0" applyProtection="0"/>
    <xf numFmtId="0" fontId="33" fillId="22" borderId="0" applyNumberFormat="0" applyBorder="0" applyAlignment="0" applyProtection="0"/>
    <xf numFmtId="0" fontId="1" fillId="23" borderId="7" applyNumberFormat="0" applyFont="0" applyAlignment="0" applyProtection="0"/>
    <xf numFmtId="0" fontId="34" fillId="20" borderId="8" applyNumberFormat="0" applyAlignment="0" applyProtection="0"/>
    <xf numFmtId="9" fontId="1" fillId="0" borderId="0" applyFont="0" applyFill="0" applyBorder="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cellStyleXfs>
  <cellXfs count="267">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xf>
    <xf numFmtId="0" fontId="2" fillId="0" borderId="0" xfId="0" applyFont="1" applyAlignment="1">
      <alignment horizontal="center" vertical="center" wrapText="1"/>
    </xf>
    <xf numFmtId="0" fontId="2" fillId="0" borderId="0" xfId="0" applyFont="1" applyAlignment="1">
      <alignment horizontal="center"/>
    </xf>
    <xf numFmtId="0" fontId="0" fillId="0" borderId="0" xfId="0" applyAlignment="1">
      <alignment horizontal="center" vertical="center"/>
    </xf>
    <xf numFmtId="0" fontId="2" fillId="0" borderId="10" xfId="0" applyFont="1" applyBorder="1" applyAlignment="1">
      <alignment horizontal="center" vertical="center" wrapText="1"/>
    </xf>
    <xf numFmtId="0" fontId="0" fillId="0" borderId="10" xfId="0" applyBorder="1" applyAlignment="1">
      <alignment vertical="center" wrapText="1"/>
    </xf>
    <xf numFmtId="0" fontId="0" fillId="0" borderId="0" xfId="0" applyAlignment="1">
      <alignment vertical="center"/>
    </xf>
    <xf numFmtId="0" fontId="2" fillId="0" borderId="10" xfId="0" applyFont="1" applyBorder="1" applyAlignment="1">
      <alignment horizontal="center"/>
    </xf>
    <xf numFmtId="0" fontId="0" fillId="0" borderId="11" xfId="0" applyBorder="1"/>
    <xf numFmtId="0" fontId="0" fillId="24" borderId="10" xfId="0" applyFill="1" applyBorder="1" applyAlignment="1">
      <alignment vertical="center" wrapText="1"/>
    </xf>
    <xf numFmtId="0" fontId="0" fillId="0" borderId="0" xfId="0" applyAlignment="1">
      <alignment horizontal="right" vertical="center" wrapText="1"/>
    </xf>
    <xf numFmtId="0" fontId="0" fillId="0" borderId="12" xfId="0" applyBorder="1" applyAlignment="1">
      <alignment horizontal="center" vertical="center" wrapText="1"/>
    </xf>
    <xf numFmtId="0" fontId="0" fillId="0" borderId="13" xfId="0" applyBorder="1" applyAlignment="1">
      <alignment vertical="center" wrapText="1"/>
    </xf>
    <xf numFmtId="0" fontId="0" fillId="0" borderId="14" xfId="0" applyBorder="1" applyAlignment="1">
      <alignment vertical="center" wrapText="1"/>
    </xf>
    <xf numFmtId="0" fontId="2" fillId="0" borderId="0" xfId="0" applyFont="1"/>
    <xf numFmtId="0" fontId="0" fillId="24" borderId="10" xfId="0" applyFill="1" applyBorder="1"/>
    <xf numFmtId="0" fontId="0" fillId="0" borderId="0" xfId="0" applyBorder="1" applyAlignment="1">
      <alignment vertical="center" wrapText="1"/>
    </xf>
    <xf numFmtId="0" fontId="0" fillId="0" borderId="0" xfId="0" applyBorder="1" applyAlignment="1">
      <alignment horizontal="center" vertical="center" wrapText="1"/>
    </xf>
    <xf numFmtId="0" fontId="0" fillId="0" borderId="0" xfId="0" applyBorder="1" applyAlignment="1">
      <alignment vertical="center"/>
    </xf>
    <xf numFmtId="0" fontId="0" fillId="0" borderId="0" xfId="0" applyBorder="1" applyAlignment="1">
      <alignment horizontal="center" vertical="center"/>
    </xf>
    <xf numFmtId="0" fontId="3" fillId="24" borderId="15" xfId="0" applyFont="1" applyFill="1" applyBorder="1" applyAlignment="1">
      <alignment horizontal="center" vertical="center" wrapText="1"/>
    </xf>
    <xf numFmtId="0" fontId="3" fillId="24" borderId="16" xfId="0" applyFont="1" applyFill="1" applyBorder="1" applyAlignment="1">
      <alignment horizontal="center" vertical="center" wrapText="1"/>
    </xf>
    <xf numFmtId="0" fontId="0" fillId="24" borderId="15" xfId="0" applyFill="1" applyBorder="1" applyAlignment="1">
      <alignment vertical="center"/>
    </xf>
    <xf numFmtId="0" fontId="0" fillId="24" borderId="16" xfId="0" applyFill="1" applyBorder="1" applyAlignment="1">
      <alignment vertical="center"/>
    </xf>
    <xf numFmtId="0" fontId="0" fillId="24" borderId="17" xfId="0" applyFill="1" applyBorder="1" applyAlignment="1">
      <alignment vertical="center"/>
    </xf>
    <xf numFmtId="0" fontId="0" fillId="24" borderId="18" xfId="0" applyFill="1" applyBorder="1" applyAlignment="1">
      <alignment vertical="center"/>
    </xf>
    <xf numFmtId="0" fontId="3" fillId="0" borderId="1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0" fillId="0" borderId="21" xfId="0" applyBorder="1" applyAlignment="1">
      <alignment vertical="center" wrapText="1"/>
    </xf>
    <xf numFmtId="0" fontId="0" fillId="0" borderId="22" xfId="0" applyBorder="1" applyAlignment="1">
      <alignment vertical="center" wrapText="1"/>
    </xf>
    <xf numFmtId="0" fontId="2" fillId="0" borderId="11" xfId="0" applyFont="1" applyBorder="1" applyAlignment="1">
      <alignment horizontal="center" vertical="center" wrapText="1"/>
    </xf>
    <xf numFmtId="0" fontId="0" fillId="24" borderId="23" xfId="0" applyFill="1" applyBorder="1" applyAlignment="1">
      <alignment vertical="center"/>
    </xf>
    <xf numFmtId="0" fontId="0" fillId="24" borderId="24" xfId="0" applyFill="1" applyBorder="1" applyAlignment="1">
      <alignment vertical="center"/>
    </xf>
    <xf numFmtId="0" fontId="7" fillId="0" borderId="0" xfId="0" applyFont="1" applyAlignment="1">
      <alignment vertical="center" wrapText="1"/>
    </xf>
    <xf numFmtId="0" fontId="7" fillId="0" borderId="0" xfId="0" applyFont="1" applyAlignment="1">
      <alignment horizontal="right" vertical="center" wrapText="1"/>
    </xf>
    <xf numFmtId="0" fontId="0" fillId="0" borderId="10" xfId="0" applyBorder="1" applyAlignment="1" applyProtection="1">
      <alignment vertical="center"/>
      <protection locked="0"/>
    </xf>
    <xf numFmtId="44" fontId="0" fillId="0" borderId="10" xfId="0" applyNumberFormat="1" applyBorder="1" applyAlignment="1">
      <alignment vertical="center" wrapText="1"/>
    </xf>
    <xf numFmtId="0" fontId="0" fillId="0" borderId="10" xfId="0" applyBorder="1" applyAlignment="1" applyProtection="1">
      <alignment vertical="center" wrapText="1"/>
      <protection locked="0"/>
    </xf>
    <xf numFmtId="44" fontId="0" fillId="0" borderId="10" xfId="0" applyNumberFormat="1" applyBorder="1" applyAlignment="1" applyProtection="1">
      <alignment vertical="center" wrapText="1"/>
      <protection locked="0"/>
    </xf>
    <xf numFmtId="41" fontId="0" fillId="0" borderId="19" xfId="0" applyNumberFormat="1" applyBorder="1" applyAlignment="1">
      <alignment vertical="center" wrapText="1"/>
    </xf>
    <xf numFmtId="41" fontId="0" fillId="0" borderId="25" xfId="0" applyNumberFormat="1" applyBorder="1" applyAlignment="1">
      <alignment vertical="center" wrapText="1"/>
    </xf>
    <xf numFmtId="9" fontId="0" fillId="0" borderId="20" xfId="39" applyFont="1" applyBorder="1" applyAlignment="1">
      <alignment vertical="center" wrapText="1"/>
    </xf>
    <xf numFmtId="9" fontId="0" fillId="0" borderId="25" xfId="39" applyFont="1" applyBorder="1" applyAlignment="1">
      <alignment vertical="center" wrapText="1"/>
    </xf>
    <xf numFmtId="44" fontId="0" fillId="0" borderId="25" xfId="0" applyNumberFormat="1" applyBorder="1" applyAlignment="1">
      <alignment vertical="center" wrapText="1"/>
    </xf>
    <xf numFmtId="42" fontId="0" fillId="0" borderId="20" xfId="0" applyNumberFormat="1" applyBorder="1" applyAlignment="1">
      <alignment vertical="center" wrapText="1"/>
    </xf>
    <xf numFmtId="0" fontId="0" fillId="24" borderId="11" xfId="0" applyFill="1" applyBorder="1" applyAlignment="1"/>
    <xf numFmtId="44" fontId="0" fillId="0" borderId="10" xfId="0" applyNumberFormat="1" applyBorder="1"/>
    <xf numFmtId="0" fontId="10" fillId="0" borderId="26" xfId="0" applyFont="1" applyBorder="1" applyAlignment="1"/>
    <xf numFmtId="0" fontId="10" fillId="0" borderId="26" xfId="0" applyFont="1" applyFill="1" applyBorder="1" applyAlignment="1"/>
    <xf numFmtId="0" fontId="10" fillId="0" borderId="11" xfId="0" applyFont="1" applyBorder="1" applyAlignment="1" applyProtection="1">
      <protection locked="0"/>
    </xf>
    <xf numFmtId="0" fontId="0" fillId="0" borderId="26" xfId="0" applyBorder="1" applyAlignment="1">
      <alignment horizontal="center"/>
    </xf>
    <xf numFmtId="0" fontId="7" fillId="0" borderId="0" xfId="0" applyFont="1" applyAlignment="1">
      <alignment horizontal="left" vertical="center" wrapText="1"/>
    </xf>
    <xf numFmtId="0" fontId="8" fillId="0" borderId="10" xfId="0" applyFont="1" applyBorder="1" applyAlignment="1">
      <alignment horizontal="center" vertical="center" wrapText="1"/>
    </xf>
    <xf numFmtId="0" fontId="0" fillId="0" borderId="27" xfId="0" applyBorder="1" applyAlignment="1" applyProtection="1">
      <alignment vertical="center" wrapText="1"/>
      <protection locked="0"/>
    </xf>
    <xf numFmtId="0" fontId="0" fillId="0" borderId="10" xfId="0" applyBorder="1" applyAlignment="1" applyProtection="1">
      <alignment horizontal="left" vertical="center" wrapText="1"/>
      <protection locked="0"/>
    </xf>
    <xf numFmtId="42" fontId="0" fillId="0" borderId="10" xfId="0" applyNumberFormat="1" applyBorder="1"/>
    <xf numFmtId="44" fontId="3" fillId="0" borderId="10" xfId="0" applyNumberFormat="1" applyFont="1" applyBorder="1" applyAlignment="1" applyProtection="1">
      <alignment vertical="center" wrapText="1"/>
      <protection locked="0"/>
    </xf>
    <xf numFmtId="44" fontId="3" fillId="0" borderId="10" xfId="0" applyNumberFormat="1" applyFont="1" applyBorder="1" applyAlignment="1">
      <alignment vertical="center" wrapText="1"/>
    </xf>
    <xf numFmtId="44" fontId="0" fillId="0" borderId="10" xfId="0" applyNumberFormat="1" applyBorder="1" applyProtection="1">
      <protection locked="0"/>
    </xf>
    <xf numFmtId="0" fontId="11" fillId="25" borderId="0" xfId="0" applyFont="1" applyFill="1" applyAlignment="1">
      <alignment horizontal="left"/>
    </xf>
    <xf numFmtId="0" fontId="8" fillId="0" borderId="26" xfId="0" applyFont="1" applyBorder="1" applyAlignment="1">
      <alignment horizontal="center" vertical="center"/>
    </xf>
    <xf numFmtId="0" fontId="8" fillId="0" borderId="10" xfId="0" applyFont="1" applyBorder="1" applyAlignment="1">
      <alignment horizontal="center" vertical="center"/>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0" xfId="0" applyFont="1" applyBorder="1" applyAlignment="1">
      <alignment horizontal="center"/>
    </xf>
    <xf numFmtId="44" fontId="0" fillId="0" borderId="10" xfId="0" applyNumberFormat="1" applyBorder="1" applyAlignment="1" applyProtection="1">
      <alignment horizontal="left" vertical="center" wrapText="1"/>
      <protection locked="0"/>
    </xf>
    <xf numFmtId="10" fontId="0" fillId="0" borderId="10" xfId="39" applyNumberFormat="1" applyFont="1" applyBorder="1" applyAlignment="1" applyProtection="1">
      <alignment vertical="center" wrapText="1"/>
      <protection locked="0"/>
    </xf>
    <xf numFmtId="10" fontId="0" fillId="0" borderId="10" xfId="39" applyNumberFormat="1" applyFont="1" applyBorder="1" applyAlignment="1" applyProtection="1">
      <alignment horizontal="right" vertical="center" wrapText="1"/>
      <protection locked="0"/>
    </xf>
    <xf numFmtId="10" fontId="14" fillId="24" borderId="10" xfId="0" applyNumberFormat="1" applyFont="1" applyFill="1" applyBorder="1" applyAlignment="1">
      <alignment vertical="center" wrapText="1"/>
    </xf>
    <xf numFmtId="10" fontId="0" fillId="0" borderId="10" xfId="39" applyNumberFormat="1" applyFont="1" applyBorder="1" applyProtection="1">
      <protection locked="0"/>
    </xf>
    <xf numFmtId="0" fontId="15" fillId="25" borderId="0" xfId="0" applyFont="1" applyFill="1" applyAlignment="1">
      <alignment horizontal="left"/>
    </xf>
    <xf numFmtId="0" fontId="8" fillId="0" borderId="0" xfId="0" applyFont="1" applyAlignment="1">
      <alignment horizontal="center"/>
    </xf>
    <xf numFmtId="0" fontId="14" fillId="24" borderId="10" xfId="0" applyFont="1" applyFill="1" applyBorder="1" applyAlignment="1">
      <alignment vertical="center" wrapText="1"/>
    </xf>
    <xf numFmtId="44" fontId="14" fillId="24" borderId="10" xfId="0" applyNumberFormat="1" applyFont="1" applyFill="1" applyBorder="1" applyAlignment="1">
      <alignment vertical="center" wrapText="1"/>
    </xf>
    <xf numFmtId="0" fontId="0" fillId="0" borderId="0" xfId="0" applyFill="1" applyAlignment="1">
      <alignment horizontal="center" vertical="center" wrapText="1"/>
    </xf>
    <xf numFmtId="0" fontId="8"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vertical="center" wrapText="1"/>
    </xf>
    <xf numFmtId="0" fontId="5" fillId="0" borderId="10" xfId="0" applyFont="1" applyBorder="1" applyAlignment="1" applyProtection="1">
      <alignment vertical="center" wrapText="1"/>
      <protection locked="0"/>
    </xf>
    <xf numFmtId="44" fontId="5" fillId="0" borderId="10" xfId="0" applyNumberFormat="1" applyFont="1" applyBorder="1" applyAlignment="1" applyProtection="1">
      <alignment vertical="center" wrapText="1"/>
      <protection locked="0"/>
    </xf>
    <xf numFmtId="44" fontId="5" fillId="0" borderId="10" xfId="0" applyNumberFormat="1" applyFont="1" applyBorder="1" applyAlignment="1">
      <alignment vertical="center" wrapText="1"/>
    </xf>
    <xf numFmtId="44" fontId="5" fillId="24" borderId="10" xfId="0" applyNumberFormat="1" applyFont="1" applyFill="1" applyBorder="1" applyAlignment="1">
      <alignment vertical="center" wrapText="1"/>
    </xf>
    <xf numFmtId="0" fontId="5" fillId="24" borderId="10" xfId="0" applyFont="1" applyFill="1" applyBorder="1" applyAlignment="1">
      <alignment vertical="center" wrapText="1"/>
    </xf>
    <xf numFmtId="0" fontId="5" fillId="0" borderId="0" xfId="0" applyFont="1" applyAlignment="1">
      <alignment horizontal="center" vertical="center" wrapText="1"/>
    </xf>
    <xf numFmtId="44" fontId="5" fillId="0" borderId="0" xfId="0" applyNumberFormat="1" applyFont="1" applyAlignment="1">
      <alignment vertical="center" wrapText="1"/>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vertical="center" wrapText="1"/>
    </xf>
    <xf numFmtId="0" fontId="5" fillId="0" borderId="12" xfId="0" applyFont="1" applyBorder="1" applyAlignment="1">
      <alignment horizontal="center" vertical="center" wrapText="1"/>
    </xf>
    <xf numFmtId="0" fontId="11" fillId="25" borderId="0" xfId="0" applyFont="1" applyFill="1" applyAlignment="1">
      <alignment horizontal="left" vertical="top"/>
    </xf>
    <xf numFmtId="0" fontId="8" fillId="0" borderId="0" xfId="0" applyFont="1" applyAlignment="1">
      <alignment vertical="center" wrapText="1"/>
    </xf>
    <xf numFmtId="0" fontId="8" fillId="0" borderId="10" xfId="0" applyFont="1" applyBorder="1" applyAlignment="1">
      <alignment vertical="center" wrapText="1"/>
    </xf>
    <xf numFmtId="0" fontId="8" fillId="0" borderId="0" xfId="0" applyFont="1" applyAlignment="1">
      <alignment vertical="center"/>
    </xf>
    <xf numFmtId="0" fontId="0" fillId="0" borderId="0" xfId="0" applyAlignment="1" applyProtection="1">
      <alignment vertical="center"/>
      <protection locked="0"/>
    </xf>
    <xf numFmtId="0" fontId="3" fillId="0" borderId="26" xfId="0" applyFont="1" applyBorder="1" applyAlignment="1" applyProtection="1">
      <alignment horizontal="center" vertical="center" wrapText="1"/>
      <protection locked="0"/>
    </xf>
    <xf numFmtId="0" fontId="0" fillId="0" borderId="11" xfId="0" applyBorder="1" applyAlignment="1" applyProtection="1">
      <alignment vertical="center" wrapText="1"/>
      <protection locked="0"/>
    </xf>
    <xf numFmtId="0" fontId="3" fillId="0" borderId="10" xfId="0" applyFont="1" applyBorder="1" applyAlignment="1">
      <alignment wrapText="1"/>
    </xf>
    <xf numFmtId="0" fontId="10" fillId="0" borderId="10" xfId="0" applyFont="1" applyBorder="1" applyAlignment="1">
      <alignment horizontal="center" vertical="center" wrapText="1"/>
    </xf>
    <xf numFmtId="0" fontId="5" fillId="24" borderId="10" xfId="0" applyFont="1" applyFill="1" applyBorder="1" applyAlignment="1">
      <alignment horizontal="center" vertical="center" wrapText="1"/>
    </xf>
    <xf numFmtId="37" fontId="0" fillId="0" borderId="10" xfId="0" applyNumberFormat="1" applyBorder="1" applyAlignment="1" applyProtection="1">
      <alignment vertical="center" wrapText="1"/>
      <protection locked="0"/>
    </xf>
    <xf numFmtId="0" fontId="0" fillId="0" borderId="26" xfId="0" applyBorder="1" applyAlignment="1" applyProtection="1">
      <alignment vertical="center"/>
    </xf>
    <xf numFmtId="0" fontId="11" fillId="25" borderId="0" xfId="0" applyFont="1" applyFill="1" applyAlignment="1">
      <alignment horizontal="left" vertical="center"/>
    </xf>
    <xf numFmtId="0" fontId="11" fillId="25" borderId="0" xfId="0" applyFont="1" applyFill="1" applyAlignment="1"/>
    <xf numFmtId="166" fontId="0" fillId="0" borderId="10" xfId="0" applyNumberFormat="1" applyBorder="1" applyAlignment="1" applyProtection="1">
      <alignment vertical="center" wrapText="1"/>
      <protection locked="0"/>
    </xf>
    <xf numFmtId="7" fontId="0" fillId="0" borderId="10" xfId="0" applyNumberFormat="1" applyBorder="1" applyAlignment="1" applyProtection="1">
      <alignment vertical="center" wrapText="1"/>
      <protection locked="0"/>
    </xf>
    <xf numFmtId="0" fontId="7" fillId="0" borderId="0" xfId="0" applyFont="1" applyAlignment="1">
      <alignment horizontal="left" vertical="center"/>
    </xf>
    <xf numFmtId="0" fontId="3" fillId="0" borderId="10" xfId="0" applyFont="1" applyBorder="1"/>
    <xf numFmtId="0" fontId="3" fillId="0" borderId="0" xfId="0" applyFont="1"/>
    <xf numFmtId="0" fontId="3" fillId="0" borderId="10" xfId="0" applyFont="1" applyBorder="1" applyAlignment="1">
      <alignment horizontal="center" wrapText="1"/>
    </xf>
    <xf numFmtId="0" fontId="3" fillId="0" borderId="0" xfId="0" applyFont="1" applyAlignment="1">
      <alignment horizontal="center" wrapText="1"/>
    </xf>
    <xf numFmtId="167" fontId="3" fillId="0" borderId="10" xfId="0" applyNumberFormat="1" applyFont="1" applyBorder="1" applyAlignment="1">
      <alignment horizontal="center" wrapText="1"/>
    </xf>
    <xf numFmtId="2" fontId="3" fillId="0" borderId="10" xfId="0" applyNumberFormat="1" applyFont="1" applyBorder="1" applyAlignment="1">
      <alignment horizontal="center" wrapText="1"/>
    </xf>
    <xf numFmtId="0" fontId="3" fillId="0" borderId="10" xfId="0" applyFont="1" applyBorder="1" applyAlignment="1" applyProtection="1">
      <protection locked="0"/>
    </xf>
    <xf numFmtId="167" fontId="3" fillId="0" borderId="10" xfId="0" applyNumberFormat="1" applyFont="1" applyBorder="1" applyAlignment="1" applyProtection="1">
      <protection locked="0"/>
    </xf>
    <xf numFmtId="2" fontId="3" fillId="0" borderId="10" xfId="0" applyNumberFormat="1" applyFont="1" applyBorder="1" applyAlignment="1" applyProtection="1">
      <protection locked="0"/>
    </xf>
    <xf numFmtId="0" fontId="3" fillId="0" borderId="10" xfId="0" applyFont="1" applyBorder="1" applyAlignment="1" applyProtection="1">
      <alignment horizontal="left"/>
      <protection locked="0"/>
    </xf>
    <xf numFmtId="167" fontId="3" fillId="0" borderId="10" xfId="0" applyNumberFormat="1" applyFont="1" applyBorder="1" applyAlignment="1" applyProtection="1">
      <alignment horizontal="left"/>
      <protection locked="0"/>
    </xf>
    <xf numFmtId="2" fontId="3" fillId="0" borderId="10" xfId="0" applyNumberFormat="1" applyFont="1" applyBorder="1" applyAlignment="1" applyProtection="1">
      <alignment horizontal="left"/>
      <protection locked="0"/>
    </xf>
    <xf numFmtId="0" fontId="0" fillId="0" borderId="10" xfId="0" applyBorder="1" applyAlignment="1" applyProtection="1">
      <alignment wrapText="1"/>
      <protection locked="0"/>
    </xf>
    <xf numFmtId="0" fontId="10" fillId="0" borderId="10" xfId="0" applyFont="1" applyBorder="1" applyAlignment="1" applyProtection="1">
      <alignment horizontal="left"/>
      <protection locked="0"/>
    </xf>
    <xf numFmtId="167" fontId="18" fillId="0" borderId="10" xfId="0" applyNumberFormat="1" applyFont="1" applyBorder="1" applyAlignment="1" applyProtection="1">
      <alignment horizontal="left"/>
      <protection locked="0"/>
    </xf>
    <xf numFmtId="2" fontId="10" fillId="0" borderId="10" xfId="0" applyNumberFormat="1" applyFont="1" applyBorder="1" applyAlignment="1" applyProtection="1">
      <alignment horizontal="left"/>
      <protection locked="0"/>
    </xf>
    <xf numFmtId="0" fontId="3" fillId="0" borderId="10" xfId="0" applyFont="1" applyBorder="1" applyAlignment="1" applyProtection="1">
      <alignment wrapText="1"/>
      <protection locked="0"/>
    </xf>
    <xf numFmtId="0" fontId="0" fillId="0" borderId="10" xfId="0" applyBorder="1" applyAlignment="1" applyProtection="1">
      <alignment horizontal="left" wrapText="1"/>
      <protection locked="0"/>
    </xf>
    <xf numFmtId="0" fontId="19" fillId="0" borderId="10" xfId="0" applyFont="1" applyBorder="1" applyAlignment="1" applyProtection="1">
      <alignment horizontal="left" wrapText="1"/>
      <protection locked="0"/>
    </xf>
    <xf numFmtId="0" fontId="0" fillId="0" borderId="10" xfId="0" applyBorder="1" applyAlignment="1">
      <alignment wrapText="1"/>
    </xf>
    <xf numFmtId="0" fontId="19" fillId="0" borderId="10" xfId="0" applyFont="1" applyBorder="1" applyAlignment="1">
      <alignment horizontal="center" wrapText="1"/>
    </xf>
    <xf numFmtId="0" fontId="10" fillId="0" borderId="10" xfId="0" applyFont="1" applyBorder="1" applyAlignment="1" applyProtection="1">
      <alignment horizontal="center" wrapText="1"/>
      <protection locked="0"/>
    </xf>
    <xf numFmtId="0" fontId="3" fillId="0" borderId="26" xfId="0" applyFont="1" applyBorder="1"/>
    <xf numFmtId="0" fontId="0" fillId="0" borderId="11" xfId="0" applyBorder="1" applyAlignment="1" applyProtection="1">
      <alignment wrapText="1"/>
      <protection locked="0"/>
    </xf>
    <xf numFmtId="0" fontId="3" fillId="0" borderId="26" xfId="0" applyFont="1" applyBorder="1" applyAlignment="1">
      <alignment horizontal="center" wrapText="1"/>
    </xf>
    <xf numFmtId="0" fontId="3" fillId="0" borderId="11" xfId="0" applyFont="1" applyBorder="1" applyAlignment="1">
      <alignment horizontal="center" wrapText="1"/>
    </xf>
    <xf numFmtId="0" fontId="0" fillId="0" borderId="11" xfId="0" applyBorder="1" applyAlignment="1" applyProtection="1">
      <alignment horizontal="left" wrapText="1"/>
      <protection locked="0"/>
    </xf>
    <xf numFmtId="0" fontId="19" fillId="0" borderId="11" xfId="0" applyFont="1" applyBorder="1" applyAlignment="1" applyProtection="1">
      <alignment horizontal="left" wrapText="1"/>
      <protection locked="0"/>
    </xf>
    <xf numFmtId="44" fontId="0" fillId="0" borderId="10" xfId="0" applyNumberFormat="1" applyBorder="1" applyAlignment="1" applyProtection="1">
      <alignment vertical="center" wrapText="1"/>
    </xf>
    <xf numFmtId="44" fontId="9" fillId="0" borderId="10" xfId="0" applyNumberFormat="1" applyFont="1" applyBorder="1" applyProtection="1"/>
    <xf numFmtId="0" fontId="5" fillId="25" borderId="0" xfId="0" applyFont="1" applyFill="1" applyAlignment="1">
      <alignment horizontal="left"/>
    </xf>
    <xf numFmtId="0" fontId="20" fillId="25" borderId="0" xfId="0" applyFont="1" applyFill="1" applyAlignment="1">
      <alignment horizontal="left"/>
    </xf>
    <xf numFmtId="0" fontId="8" fillId="0" borderId="0" xfId="0" applyFont="1" applyFill="1" applyBorder="1" applyAlignment="1">
      <alignment horizontal="center" vertical="center" wrapText="1"/>
    </xf>
    <xf numFmtId="0" fontId="0" fillId="0" borderId="0" xfId="0" applyFill="1" applyBorder="1" applyAlignment="1">
      <alignment vertical="center" wrapText="1"/>
    </xf>
    <xf numFmtId="44" fontId="0" fillId="0" borderId="0" xfId="0" applyNumberFormat="1" applyFill="1" applyBorder="1" applyAlignment="1">
      <alignment vertical="center" wrapText="1"/>
    </xf>
    <xf numFmtId="44" fontId="3" fillId="0" borderId="0" xfId="0" applyNumberFormat="1" applyFont="1" applyFill="1" applyBorder="1" applyAlignment="1">
      <alignment vertical="center" wrapText="1"/>
    </xf>
    <xf numFmtId="0" fontId="0" fillId="0" borderId="0" xfId="0" applyFill="1" applyAlignment="1">
      <alignment vertical="center" wrapText="1"/>
    </xf>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Border="1" applyAlignment="1">
      <alignment horizontal="left" vertical="center"/>
    </xf>
    <xf numFmtId="0" fontId="5" fillId="0" borderId="30" xfId="0" applyFont="1" applyBorder="1" applyAlignment="1">
      <alignment vertical="center" wrapText="1"/>
    </xf>
    <xf numFmtId="0" fontId="11" fillId="25" borderId="0" xfId="0" applyFont="1" applyFill="1" applyAlignment="1">
      <alignment horizontal="left" wrapText="1"/>
    </xf>
    <xf numFmtId="0" fontId="11" fillId="25" borderId="0" xfId="0" applyFont="1" applyFill="1" applyAlignment="1">
      <alignment horizontal="left" wrapText="1"/>
    </xf>
    <xf numFmtId="0" fontId="20" fillId="25" borderId="0" xfId="0" applyFont="1" applyFill="1" applyAlignment="1">
      <alignment horizontal="center"/>
    </xf>
    <xf numFmtId="0" fontId="0" fillId="0" borderId="0" xfId="0" applyAlignment="1"/>
    <xf numFmtId="0" fontId="11" fillId="25" borderId="0" xfId="0" applyFont="1" applyFill="1" applyAlignment="1">
      <alignment horizontal="left"/>
    </xf>
    <xf numFmtId="0" fontId="11" fillId="25" borderId="0" xfId="0" applyFont="1" applyFill="1" applyAlignment="1">
      <alignment wrapText="1"/>
    </xf>
    <xf numFmtId="0" fontId="12" fillId="25" borderId="0" xfId="0" applyFont="1" applyFill="1" applyAlignment="1">
      <alignment horizontal="left" wrapText="1"/>
    </xf>
    <xf numFmtId="0" fontId="0" fillId="0" borderId="41" xfId="0" applyBorder="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2" fillId="0" borderId="41" xfId="0" applyFont="1" applyBorder="1" applyAlignment="1">
      <alignment horizontal="left" vertical="center" wrapText="1"/>
    </xf>
    <xf numFmtId="0" fontId="2" fillId="0" borderId="42" xfId="0" applyFont="1" applyBorder="1" applyAlignment="1">
      <alignment vertical="center" wrapText="1"/>
    </xf>
    <xf numFmtId="0" fontId="2" fillId="0" borderId="43" xfId="0" applyFont="1" applyBorder="1" applyAlignment="1">
      <alignment vertical="center" wrapText="1"/>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6" fillId="0" borderId="0" xfId="0" applyFont="1" applyAlignment="1">
      <alignment horizontal="center" vertical="center" wrapText="1"/>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vertical="center" wrapText="1"/>
    </xf>
    <xf numFmtId="0" fontId="0" fillId="0" borderId="0" xfId="0" applyAlignment="1">
      <alignment horizontal="left" vertical="center"/>
    </xf>
    <xf numFmtId="0" fontId="0" fillId="0" borderId="0" xfId="0" applyAlignment="1">
      <alignment vertical="center"/>
    </xf>
    <xf numFmtId="0" fontId="0" fillId="0" borderId="31" xfId="0" applyBorder="1" applyAlignment="1">
      <alignment horizontal="lef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11" xfId="0" applyBorder="1" applyAlignment="1">
      <alignment vertical="center"/>
    </xf>
    <xf numFmtId="0" fontId="2" fillId="0" borderId="37" xfId="0" applyFont="1" applyBorder="1" applyAlignment="1">
      <alignment horizontal="center" vertical="center"/>
    </xf>
    <xf numFmtId="0" fontId="0" fillId="0" borderId="38" xfId="0" applyBorder="1" applyAlignment="1">
      <alignment horizontal="center" vertical="center"/>
    </xf>
    <xf numFmtId="0" fontId="2" fillId="0" borderId="39" xfId="0" applyFont="1" applyBorder="1" applyAlignment="1">
      <alignment horizontal="center" vertical="center" wrapText="1"/>
    </xf>
    <xf numFmtId="0" fontId="0" fillId="0" borderId="40" xfId="0" applyBorder="1" applyAlignment="1">
      <alignment horizontal="center" vertical="center" wrapText="1"/>
    </xf>
    <xf numFmtId="0" fontId="2" fillId="0" borderId="32" xfId="0" applyFont="1" applyBorder="1" applyAlignment="1">
      <alignment horizontal="center" vertical="center" wrapText="1"/>
    </xf>
    <xf numFmtId="0" fontId="7" fillId="0" borderId="0" xfId="0" applyFont="1" applyAlignment="1">
      <alignment vertical="center" wrapText="1"/>
    </xf>
    <xf numFmtId="0" fontId="0" fillId="0" borderId="0" xfId="0" applyAlignment="1">
      <alignment vertical="center" wrapText="1"/>
    </xf>
    <xf numFmtId="0" fontId="0" fillId="0" borderId="26" xfId="0" applyBorder="1" applyAlignment="1">
      <alignment vertical="center" wrapText="1"/>
    </xf>
    <xf numFmtId="0" fontId="0" fillId="0" borderId="36" xfId="0" applyBorder="1" applyAlignment="1">
      <alignment vertical="center" wrapText="1"/>
    </xf>
    <xf numFmtId="0" fontId="0" fillId="0" borderId="11" xfId="0" applyBorder="1" applyAlignment="1">
      <alignment vertical="center" wrapText="1"/>
    </xf>
    <xf numFmtId="0" fontId="0" fillId="0" borderId="26" xfId="0" applyBorder="1" applyAlignment="1">
      <alignment vertical="center"/>
    </xf>
    <xf numFmtId="0" fontId="7" fillId="0" borderId="0" xfId="0" applyFont="1" applyBorder="1" applyAlignment="1">
      <alignment vertical="center" wrapText="1"/>
    </xf>
    <xf numFmtId="0" fontId="0" fillId="0" borderId="0" xfId="0" applyBorder="1" applyAlignment="1">
      <alignment vertical="center" wrapText="1"/>
    </xf>
    <xf numFmtId="0" fontId="7" fillId="0" borderId="47" xfId="0" applyFont="1" applyBorder="1" applyAlignment="1">
      <alignment vertical="center" wrapText="1"/>
    </xf>
    <xf numFmtId="0" fontId="0" fillId="0" borderId="47" xfId="0" applyBorder="1" applyAlignment="1">
      <alignment vertical="center" wrapText="1"/>
    </xf>
    <xf numFmtId="0" fontId="0" fillId="0" borderId="13" xfId="0" applyBorder="1" applyAlignment="1">
      <alignment vertical="center"/>
    </xf>
    <xf numFmtId="0" fontId="0" fillId="0" borderId="13" xfId="0" applyBorder="1" applyAlignment="1">
      <alignment horizontal="center" vertical="center" wrapText="1"/>
    </xf>
    <xf numFmtId="0" fontId="0" fillId="0" borderId="13" xfId="0" applyBorder="1" applyAlignment="1">
      <alignment vertical="center" wrapText="1"/>
    </xf>
    <xf numFmtId="0" fontId="7" fillId="0" borderId="0" xfId="0" applyFont="1" applyAlignment="1">
      <alignment horizontal="left" vertical="center" wrapText="1"/>
    </xf>
    <xf numFmtId="0" fontId="0" fillId="0" borderId="48" xfId="0" applyBorder="1" applyAlignment="1">
      <alignment horizontal="left" vertical="center"/>
    </xf>
    <xf numFmtId="0" fontId="0" fillId="0" borderId="49" xfId="0" applyBorder="1" applyAlignment="1">
      <alignment vertical="center"/>
    </xf>
    <xf numFmtId="0" fontId="0" fillId="0" borderId="50" xfId="0" applyBorder="1" applyAlignment="1">
      <alignment vertical="center"/>
    </xf>
    <xf numFmtId="0" fontId="3" fillId="0" borderId="10" xfId="0" applyFont="1" applyBorder="1" applyAlignment="1"/>
    <xf numFmtId="0" fontId="0" fillId="0" borderId="0" xfId="0" applyAlignment="1">
      <alignment horizontal="left"/>
    </xf>
    <xf numFmtId="0" fontId="2" fillId="0" borderId="28" xfId="0" applyFont="1" applyBorder="1" applyAlignment="1">
      <alignment horizontal="center" vertical="center"/>
    </xf>
    <xf numFmtId="0" fontId="0" fillId="0" borderId="51" xfId="0" applyBorder="1" applyAlignment="1">
      <alignment horizontal="center" vertical="center"/>
    </xf>
    <xf numFmtId="0" fontId="2" fillId="0" borderId="10" xfId="0" applyFont="1" applyBorder="1" applyAlignment="1">
      <alignment horizontal="center" vertical="center" wrapText="1"/>
    </xf>
    <xf numFmtId="0" fontId="0" fillId="0" borderId="10" xfId="0" applyBorder="1" applyAlignment="1">
      <alignment horizontal="center" vertical="center" wrapText="1"/>
    </xf>
    <xf numFmtId="0" fontId="2" fillId="0" borderId="51" xfId="0" applyFont="1" applyBorder="1" applyAlignment="1">
      <alignment horizontal="center" vertical="center"/>
    </xf>
    <xf numFmtId="0" fontId="2" fillId="0" borderId="28" xfId="0" applyFont="1" applyBorder="1" applyAlignment="1" applyProtection="1">
      <alignment horizontal="center" vertical="center" wrapText="1"/>
    </xf>
    <xf numFmtId="0" fontId="0" fillId="0" borderId="51" xfId="0" applyBorder="1" applyAlignment="1" applyProtection="1">
      <alignment wrapText="1"/>
    </xf>
    <xf numFmtId="0" fontId="2" fillId="0" borderId="28" xfId="0" applyFont="1" applyBorder="1" applyAlignment="1">
      <alignment horizontal="center" vertical="center" wrapText="1"/>
    </xf>
    <xf numFmtId="0" fontId="0" fillId="0" borderId="51" xfId="0" applyBorder="1" applyAlignment="1"/>
    <xf numFmtId="0" fontId="0" fillId="26" borderId="52" xfId="0" applyFill="1" applyBorder="1" applyAlignment="1" applyProtection="1">
      <alignment vertical="top" wrapText="1"/>
      <protection locked="0"/>
    </xf>
    <xf numFmtId="0" fontId="2" fillId="0" borderId="0" xfId="0" applyFont="1" applyAlignment="1">
      <alignment vertical="top" wrapText="1"/>
    </xf>
    <xf numFmtId="0" fontId="0" fillId="0" borderId="0" xfId="0" applyAlignment="1">
      <alignment vertical="top" wrapText="1"/>
    </xf>
    <xf numFmtId="0" fontId="38" fillId="0" borderId="0" xfId="0" applyFont="1" applyAlignment="1">
      <alignment horizontal="left" vertical="center" wrapText="1"/>
    </xf>
    <xf numFmtId="0" fontId="0" fillId="0" borderId="13" xfId="0" applyBorder="1" applyAlignment="1">
      <alignment horizontal="center" vertical="center"/>
    </xf>
    <xf numFmtId="0" fontId="0" fillId="0" borderId="14" xfId="0" applyBorder="1" applyAlignment="1">
      <alignment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3" xfId="0" applyFont="1" applyBorder="1" applyAlignment="1">
      <alignment horizontal="center" vertical="center"/>
    </xf>
    <xf numFmtId="0" fontId="0" fillId="0" borderId="0" xfId="0" applyAlignment="1">
      <alignment horizontal="left" vertical="center" wrapText="1"/>
    </xf>
    <xf numFmtId="0" fontId="2" fillId="0" borderId="0" xfId="0" applyFont="1" applyAlignment="1">
      <alignment horizontal="left" vertical="center" wrapText="1"/>
    </xf>
    <xf numFmtId="0" fontId="0" fillId="0" borderId="51" xfId="0" applyBorder="1" applyAlignment="1">
      <alignment vertical="center" wrapText="1"/>
    </xf>
    <xf numFmtId="0" fontId="0" fillId="0" borderId="10" xfId="0" applyBorder="1" applyAlignment="1">
      <alignment vertical="center" wrapText="1"/>
    </xf>
    <xf numFmtId="0" fontId="0" fillId="0" borderId="0" xfId="0" applyBorder="1" applyAlignment="1">
      <alignment horizontal="center" vertical="center"/>
    </xf>
    <xf numFmtId="0" fontId="10" fillId="0" borderId="10" xfId="0" applyFont="1" applyBorder="1" applyAlignment="1">
      <alignment horizontal="center" vertical="center" wrapText="1"/>
    </xf>
    <xf numFmtId="0" fontId="3" fillId="0" borderId="10" xfId="0" applyFont="1" applyBorder="1" applyAlignment="1">
      <alignment vertical="center" wrapText="1"/>
    </xf>
    <xf numFmtId="0" fontId="8" fillId="0" borderId="10" xfId="0" applyFont="1" applyBorder="1" applyAlignment="1">
      <alignment horizontal="center" vertical="center" wrapText="1"/>
    </xf>
    <xf numFmtId="0" fontId="9" fillId="0" borderId="10" xfId="0" applyFont="1" applyBorder="1" applyAlignment="1">
      <alignment vertical="center" wrapText="1"/>
    </xf>
    <xf numFmtId="0" fontId="0" fillId="0" borderId="51" xfId="0" applyBorder="1" applyAlignment="1">
      <alignment horizontal="center" vertical="center" wrapText="1"/>
    </xf>
    <xf numFmtId="0" fontId="0" fillId="0" borderId="41" xfId="0" applyBorder="1" applyAlignment="1">
      <alignment horizontal="left" vertical="center"/>
    </xf>
    <xf numFmtId="0" fontId="0" fillId="0" borderId="42" xfId="0" applyBorder="1" applyAlignment="1">
      <alignment vertical="center"/>
    </xf>
    <xf numFmtId="0" fontId="0" fillId="0" borderId="43" xfId="0" applyBorder="1" applyAlignment="1">
      <alignment vertical="center"/>
    </xf>
    <xf numFmtId="0" fontId="8" fillId="0" borderId="0" xfId="0" applyFont="1" applyBorder="1" applyAlignment="1">
      <alignment horizontal="center" vertical="center" wrapText="1"/>
    </xf>
    <xf numFmtId="0" fontId="0" fillId="0" borderId="0" xfId="0" applyAlignment="1">
      <alignment horizontal="center" vertical="center" wrapText="1"/>
    </xf>
    <xf numFmtId="0" fontId="8" fillId="0" borderId="0" xfId="0" applyFont="1" applyBorder="1" applyAlignment="1">
      <alignment horizontal="center" vertical="center"/>
    </xf>
    <xf numFmtId="0" fontId="0" fillId="0" borderId="10" xfId="0" applyBorder="1" applyAlignment="1">
      <alignment vertical="center"/>
    </xf>
    <xf numFmtId="0" fontId="0" fillId="24" borderId="59" xfId="0" applyFill="1" applyBorder="1" applyAlignment="1">
      <alignment horizontal="center" vertical="center"/>
    </xf>
    <xf numFmtId="0" fontId="0" fillId="24" borderId="60" xfId="0" applyFill="1" applyBorder="1" applyAlignment="1">
      <alignment horizontal="center" vertical="center"/>
    </xf>
    <xf numFmtId="0" fontId="0" fillId="24" borderId="15" xfId="0" applyFill="1" applyBorder="1" applyAlignment="1">
      <alignment vertical="center"/>
    </xf>
    <xf numFmtId="0" fontId="0" fillId="24" borderId="16" xfId="0" applyFill="1" applyBorder="1" applyAlignment="1">
      <alignment vertical="center"/>
    </xf>
    <xf numFmtId="0" fontId="0" fillId="24" borderId="17" xfId="0" applyFill="1" applyBorder="1" applyAlignment="1">
      <alignment vertical="center"/>
    </xf>
    <xf numFmtId="0" fontId="0" fillId="24" borderId="18" xfId="0" applyFill="1" applyBorder="1" applyAlignment="1">
      <alignment vertical="center"/>
    </xf>
    <xf numFmtId="44" fontId="0" fillId="0" borderId="10" xfId="0" applyNumberFormat="1" applyBorder="1" applyAlignment="1" applyProtection="1">
      <alignment vertical="center"/>
      <protection locked="0"/>
    </xf>
    <xf numFmtId="0" fontId="0" fillId="24" borderId="57" xfId="0" applyFill="1" applyBorder="1" applyAlignment="1">
      <alignment horizontal="center" vertical="center" wrapText="1"/>
    </xf>
    <xf numFmtId="0" fontId="0" fillId="24" borderId="58" xfId="0" applyFill="1" applyBorder="1" applyAlignment="1">
      <alignment horizontal="center" vertical="center" wrapText="1"/>
    </xf>
    <xf numFmtId="0" fontId="0" fillId="0" borderId="53"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0" borderId="53" xfId="0" applyBorder="1" applyAlignment="1">
      <alignment horizontal="left" vertical="center"/>
    </xf>
    <xf numFmtId="0" fontId="0" fillId="0" borderId="0" xfId="0" applyBorder="1" applyAlignment="1">
      <alignment horizontal="left" vertical="center"/>
    </xf>
    <xf numFmtId="0" fontId="0" fillId="0" borderId="54" xfId="0" applyBorder="1" applyAlignment="1">
      <alignment horizontal="center" vertical="center"/>
    </xf>
    <xf numFmtId="0" fontId="0" fillId="0" borderId="53" xfId="0" applyBorder="1" applyAlignment="1">
      <alignment horizontal="center" vertical="center" wrapText="1"/>
    </xf>
    <xf numFmtId="0" fontId="0" fillId="0" borderId="0" xfId="0" applyBorder="1" applyAlignment="1">
      <alignment horizontal="center" vertical="center" wrapText="1"/>
    </xf>
    <xf numFmtId="0" fontId="0" fillId="0" borderId="55" xfId="0" applyBorder="1" applyAlignment="1">
      <alignment horizontal="center" vertical="center" wrapText="1"/>
    </xf>
    <xf numFmtId="0" fontId="0" fillId="0" borderId="38" xfId="0" applyBorder="1" applyAlignment="1">
      <alignment horizontal="center" vertical="center" wrapText="1"/>
    </xf>
    <xf numFmtId="0" fontId="0" fillId="0" borderId="52" xfId="0" applyBorder="1" applyAlignment="1">
      <alignment horizontal="center" vertical="center" wrapText="1"/>
    </xf>
    <xf numFmtId="0" fontId="0" fillId="0" borderId="56" xfId="0" applyBorder="1" applyAlignment="1">
      <alignment horizontal="center" vertical="center" wrapText="1"/>
    </xf>
    <xf numFmtId="0" fontId="8" fillId="0" borderId="10" xfId="0" applyFont="1" applyBorder="1" applyAlignment="1">
      <alignment horizontal="center" vertical="center"/>
    </xf>
    <xf numFmtId="0" fontId="0" fillId="0" borderId="0" xfId="0"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Percent" xfId="39" builtinId="5"/>
    <cellStyle name="Title" xfId="40" builtinId="15" customBuiltin="1"/>
    <cellStyle name="Total" xfId="41" builtinId="25" customBuiltin="1"/>
    <cellStyle name="Warning Text" xfId="42" builtinId="11" customBuiltin="1"/>
  </cellStyles>
  <dxfs count="34">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fill>
        <patternFill patternType="none">
          <fgColor indexed="64"/>
          <bgColor indexed="65"/>
        </patternFill>
      </fill>
    </dxf>
    <dxf>
      <fill>
        <patternFill>
          <fgColor indexed="34"/>
          <bgColor indexed="34"/>
        </patternFill>
      </fill>
    </dxf>
    <dxf>
      <font>
        <b val="0"/>
        <i val="0"/>
        <condense val="0"/>
        <extend val="0"/>
      </font>
      <fill>
        <patternFill>
          <fgColor indexed="34"/>
          <bgColor indexed="34"/>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ndense val="0"/>
        <extend val="0"/>
        <color indexed="10"/>
      </font>
      <fill>
        <patternFill>
          <fgColor indexed="26"/>
          <bgColor indexed="26"/>
        </patternFill>
      </fill>
    </dxf>
    <dxf>
      <font>
        <b/>
        <i val="0"/>
        <condense val="0"/>
        <extend val="0"/>
        <color indexed="10"/>
      </font>
      <fill>
        <patternFill>
          <fgColor indexed="26"/>
          <bgColor indexed="26"/>
        </patternFill>
      </fill>
    </dxf>
    <dxf>
      <font>
        <b/>
        <i val="0"/>
        <condense val="0"/>
        <extend val="0"/>
        <color indexed="10"/>
      </font>
      <fill>
        <patternFill>
          <fgColor indexed="26"/>
          <bgColor indexed="26"/>
        </patternFill>
      </fill>
    </dxf>
    <dxf>
      <font>
        <condense val="0"/>
        <extend val="0"/>
        <color indexed="10"/>
      </font>
    </dxf>
    <dxf>
      <font>
        <condense val="0"/>
        <extend val="0"/>
        <color indexed="10"/>
      </font>
    </dxf>
    <dxf>
      <font>
        <b/>
        <i val="0"/>
        <condense val="0"/>
        <extend val="0"/>
        <color indexed="10"/>
      </font>
    </dxf>
    <dxf>
      <fill>
        <patternFill patternType="solid">
          <fgColor indexed="35"/>
          <bgColor indexed="35"/>
        </patternFill>
      </fill>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16B9C-5850-4C5A-A251-1C19B8B59A92}">
  <sheetPr>
    <pageSetUpPr fitToPage="1"/>
  </sheetPr>
  <dimension ref="A1:E68"/>
  <sheetViews>
    <sheetView workbookViewId="0">
      <selection activeCell="E64" sqref="E64"/>
    </sheetView>
  </sheetViews>
  <sheetFormatPr defaultColWidth="0" defaultRowHeight="13.2" zeroHeight="1" x14ac:dyDescent="0.25"/>
  <cols>
    <col min="1" max="1" width="9.109375" customWidth="1"/>
    <col min="2" max="2" width="2.6640625" customWidth="1"/>
    <col min="3" max="3" width="5.5546875" customWidth="1"/>
    <col min="4" max="4" width="13.88671875" customWidth="1"/>
    <col min="5" max="5" width="106.88671875" customWidth="1"/>
  </cols>
  <sheetData>
    <row r="1" spans="1:5" ht="43.5" customHeight="1" x14ac:dyDescent="0.3">
      <c r="A1" s="158" t="s">
        <v>150</v>
      </c>
      <c r="B1" s="158"/>
      <c r="C1" s="158"/>
      <c r="D1" s="158"/>
      <c r="E1" s="158"/>
    </row>
    <row r="2" spans="1:5" ht="17.399999999999999" x14ac:dyDescent="0.3">
      <c r="A2" s="63"/>
      <c r="B2" s="63" t="s">
        <v>122</v>
      </c>
      <c r="C2" s="63"/>
      <c r="D2" s="63"/>
      <c r="E2" s="63"/>
    </row>
    <row r="3" spans="1:5" ht="17.399999999999999" x14ac:dyDescent="0.3">
      <c r="A3" s="63"/>
      <c r="B3" s="63"/>
      <c r="C3" s="63" t="s">
        <v>130</v>
      </c>
      <c r="D3" s="63"/>
      <c r="E3" s="63"/>
    </row>
    <row r="4" spans="1:5" ht="17.399999999999999" x14ac:dyDescent="0.3">
      <c r="A4" s="63"/>
      <c r="B4" s="63"/>
      <c r="C4" s="74" t="s">
        <v>123</v>
      </c>
      <c r="D4" s="63"/>
      <c r="E4" s="63"/>
    </row>
    <row r="5" spans="1:5" ht="17.399999999999999" x14ac:dyDescent="0.3">
      <c r="A5" s="63"/>
      <c r="B5" s="63"/>
      <c r="C5" s="63" t="s">
        <v>189</v>
      </c>
      <c r="D5" s="63"/>
      <c r="E5" s="63"/>
    </row>
    <row r="6" spans="1:5" ht="17.399999999999999" x14ac:dyDescent="0.3">
      <c r="A6" s="63"/>
      <c r="B6" s="63"/>
      <c r="C6" s="63"/>
      <c r="D6" s="74" t="s">
        <v>22</v>
      </c>
      <c r="E6" s="63"/>
    </row>
    <row r="7" spans="1:5" ht="17.399999999999999" x14ac:dyDescent="0.3">
      <c r="A7" s="63"/>
      <c r="B7" s="63"/>
      <c r="C7" s="63"/>
      <c r="D7" s="74" t="s">
        <v>124</v>
      </c>
      <c r="E7" s="63"/>
    </row>
    <row r="8" spans="1:5" ht="17.399999999999999" x14ac:dyDescent="0.3">
      <c r="A8" s="63"/>
      <c r="B8" s="63"/>
      <c r="C8" s="63"/>
      <c r="D8" s="74" t="s">
        <v>158</v>
      </c>
      <c r="E8" s="63"/>
    </row>
    <row r="9" spans="1:5" ht="17.399999999999999" x14ac:dyDescent="0.3">
      <c r="A9" s="63"/>
      <c r="B9" s="63"/>
      <c r="C9" s="63"/>
      <c r="D9" s="74" t="s">
        <v>125</v>
      </c>
      <c r="E9" s="63"/>
    </row>
    <row r="10" spans="1:5" ht="17.399999999999999" x14ac:dyDescent="0.3">
      <c r="A10" s="63"/>
      <c r="B10" s="63"/>
      <c r="C10" s="63"/>
      <c r="D10" s="74" t="s">
        <v>188</v>
      </c>
      <c r="E10" s="63"/>
    </row>
    <row r="11" spans="1:5" ht="17.399999999999999" x14ac:dyDescent="0.3">
      <c r="A11" s="63"/>
      <c r="B11" s="63"/>
      <c r="C11" s="63"/>
      <c r="D11" s="74" t="s">
        <v>4</v>
      </c>
      <c r="E11" s="63"/>
    </row>
    <row r="12" spans="1:5" ht="17.399999999999999" x14ac:dyDescent="0.3">
      <c r="A12" s="63"/>
      <c r="B12" s="63"/>
      <c r="C12" s="63"/>
      <c r="D12" s="74" t="s">
        <v>6</v>
      </c>
      <c r="E12" s="63"/>
    </row>
    <row r="13" spans="1:5" ht="17.399999999999999" x14ac:dyDescent="0.3">
      <c r="A13" s="63"/>
      <c r="B13" s="63"/>
      <c r="C13" s="63"/>
      <c r="D13" s="74" t="s">
        <v>5</v>
      </c>
      <c r="E13" s="63"/>
    </row>
    <row r="14" spans="1:5" ht="17.399999999999999" x14ac:dyDescent="0.3">
      <c r="A14" s="63"/>
      <c r="B14" s="63"/>
      <c r="C14" s="63"/>
      <c r="D14" s="74" t="s">
        <v>126</v>
      </c>
      <c r="E14" s="63"/>
    </row>
    <row r="15" spans="1:5" ht="17.399999999999999" x14ac:dyDescent="0.3">
      <c r="A15" s="63"/>
      <c r="B15" s="63"/>
      <c r="C15" s="63"/>
      <c r="D15" s="74" t="s">
        <v>127</v>
      </c>
      <c r="E15" s="63"/>
    </row>
    <row r="16" spans="1:5" ht="17.399999999999999" x14ac:dyDescent="0.3">
      <c r="A16" s="63"/>
      <c r="B16" s="63"/>
      <c r="C16" s="63"/>
      <c r="D16" s="74" t="s">
        <v>199</v>
      </c>
      <c r="E16" s="63"/>
    </row>
    <row r="17" spans="1:5" ht="17.399999999999999" x14ac:dyDescent="0.3">
      <c r="A17" s="63"/>
      <c r="B17" s="63"/>
      <c r="C17" s="74" t="s">
        <v>200</v>
      </c>
      <c r="D17" s="63"/>
      <c r="E17" s="63"/>
    </row>
    <row r="18" spans="1:5" ht="17.399999999999999" x14ac:dyDescent="0.3">
      <c r="A18" s="63"/>
      <c r="B18" s="63"/>
      <c r="C18" s="63"/>
      <c r="D18" s="63"/>
      <c r="E18" s="63"/>
    </row>
    <row r="19" spans="1:5" ht="44.25" customHeight="1" x14ac:dyDescent="0.3">
      <c r="A19" s="63"/>
      <c r="B19" s="153" t="s">
        <v>136</v>
      </c>
      <c r="C19" s="153"/>
      <c r="D19" s="153"/>
      <c r="E19" s="153"/>
    </row>
    <row r="20" spans="1:5" ht="17.25" customHeight="1" x14ac:dyDescent="0.3">
      <c r="A20" s="63"/>
      <c r="B20" s="63"/>
      <c r="C20" s="63"/>
      <c r="D20" s="63"/>
      <c r="E20" s="63"/>
    </row>
    <row r="21" spans="1:5" ht="39.75" customHeight="1" x14ac:dyDescent="0.3">
      <c r="A21" s="63"/>
      <c r="B21" s="153" t="s">
        <v>129</v>
      </c>
      <c r="C21" s="153"/>
      <c r="D21" s="153"/>
      <c r="E21" s="153"/>
    </row>
    <row r="22" spans="1:5" ht="17.399999999999999" x14ac:dyDescent="0.3">
      <c r="A22" s="63"/>
      <c r="B22" s="63"/>
      <c r="C22" s="63"/>
      <c r="D22" s="63"/>
      <c r="E22" s="63"/>
    </row>
    <row r="23" spans="1:5" ht="17.399999999999999" x14ac:dyDescent="0.3">
      <c r="A23" s="63"/>
      <c r="B23" s="105" t="s">
        <v>133</v>
      </c>
      <c r="C23" s="105"/>
      <c r="D23" s="105"/>
      <c r="E23" s="105"/>
    </row>
    <row r="24" spans="1:5" ht="17.399999999999999" x14ac:dyDescent="0.3">
      <c r="A24" s="63"/>
      <c r="B24" s="105"/>
      <c r="C24" s="105"/>
      <c r="D24" s="105"/>
      <c r="E24" s="105"/>
    </row>
    <row r="25" spans="1:5" ht="36" customHeight="1" x14ac:dyDescent="0.3">
      <c r="A25" s="93">
        <v>1</v>
      </c>
      <c r="B25" s="153" t="s">
        <v>147</v>
      </c>
      <c r="C25" s="153"/>
      <c r="D25" s="153"/>
      <c r="E25" s="153"/>
    </row>
    <row r="26" spans="1:5" ht="22.5" customHeight="1" x14ac:dyDescent="0.3">
      <c r="A26" s="93">
        <v>2</v>
      </c>
      <c r="B26" s="153" t="s">
        <v>137</v>
      </c>
      <c r="C26" s="153"/>
      <c r="D26" s="153"/>
      <c r="E26" s="153"/>
    </row>
    <row r="27" spans="1:5" ht="21" customHeight="1" x14ac:dyDescent="0.3">
      <c r="A27" s="93">
        <v>3</v>
      </c>
      <c r="B27" s="63"/>
      <c r="C27" s="63" t="s">
        <v>131</v>
      </c>
      <c r="D27" s="63"/>
      <c r="E27" s="63"/>
    </row>
    <row r="28" spans="1:5" ht="15" customHeight="1" x14ac:dyDescent="0.3">
      <c r="A28" s="63"/>
      <c r="B28" s="63"/>
      <c r="C28" s="63"/>
      <c r="D28" s="153" t="s">
        <v>135</v>
      </c>
      <c r="E28" s="153"/>
    </row>
    <row r="29" spans="1:5" ht="23.25" customHeight="1" x14ac:dyDescent="0.3">
      <c r="A29" s="106"/>
      <c r="B29" s="106"/>
      <c r="C29" s="153" t="s">
        <v>134</v>
      </c>
      <c r="D29" s="153"/>
      <c r="E29" s="153"/>
    </row>
    <row r="30" spans="1:5" ht="25.5" customHeight="1" x14ac:dyDescent="0.3">
      <c r="A30" s="63"/>
      <c r="B30" s="63"/>
      <c r="C30" s="63"/>
      <c r="D30" s="153" t="s">
        <v>132</v>
      </c>
      <c r="E30" s="153"/>
    </row>
    <row r="31" spans="1:5" ht="9" customHeight="1" x14ac:dyDescent="0.3">
      <c r="A31" s="63"/>
      <c r="B31" s="63"/>
      <c r="C31" s="63"/>
      <c r="D31" s="63"/>
      <c r="E31" s="63"/>
    </row>
    <row r="32" spans="1:5" ht="28.5" customHeight="1" x14ac:dyDescent="0.3">
      <c r="A32" s="63"/>
      <c r="B32" s="63"/>
      <c r="C32" s="106" t="s">
        <v>180</v>
      </c>
      <c r="D32" s="106"/>
      <c r="E32" s="106"/>
    </row>
    <row r="33" spans="1:5" ht="9.75" customHeight="1" x14ac:dyDescent="0.3">
      <c r="A33" s="63"/>
      <c r="B33" s="63"/>
      <c r="C33" s="106"/>
      <c r="D33" s="106"/>
      <c r="E33" s="106"/>
    </row>
    <row r="34" spans="1:5" ht="18.75" customHeight="1" x14ac:dyDescent="0.3">
      <c r="A34" s="63">
        <v>4</v>
      </c>
      <c r="B34" s="63"/>
      <c r="C34" s="106" t="s">
        <v>159</v>
      </c>
      <c r="D34" s="106"/>
      <c r="E34" s="106"/>
    </row>
    <row r="35" spans="1:5" ht="27" customHeight="1" x14ac:dyDescent="0.3">
      <c r="A35" s="63">
        <v>5</v>
      </c>
      <c r="B35" s="63"/>
      <c r="C35" s="157" t="s">
        <v>138</v>
      </c>
      <c r="D35" s="157"/>
      <c r="E35" s="157"/>
    </row>
    <row r="36" spans="1:5" ht="12" customHeight="1" x14ac:dyDescent="0.3">
      <c r="A36" s="63"/>
      <c r="B36" s="63"/>
      <c r="C36" s="106"/>
      <c r="D36" s="106"/>
      <c r="E36" s="106"/>
    </row>
    <row r="37" spans="1:5" ht="18" customHeight="1" x14ac:dyDescent="0.3">
      <c r="A37" s="63">
        <v>6</v>
      </c>
      <c r="B37" s="63"/>
      <c r="C37" s="156" t="s">
        <v>139</v>
      </c>
      <c r="D37" s="156"/>
      <c r="E37" s="156"/>
    </row>
    <row r="38" spans="1:5" ht="17.25" customHeight="1" x14ac:dyDescent="0.3">
      <c r="A38" s="63"/>
      <c r="B38" s="63"/>
      <c r="C38" s="106"/>
      <c r="D38" s="153" t="s">
        <v>140</v>
      </c>
      <c r="E38" s="153"/>
    </row>
    <row r="39" spans="1:5" ht="17.399999999999999" x14ac:dyDescent="0.3">
      <c r="A39" s="63"/>
      <c r="B39" s="63"/>
      <c r="C39" s="106"/>
      <c r="D39" s="106"/>
      <c r="E39" s="106"/>
    </row>
    <row r="40" spans="1:5" ht="17.399999999999999" x14ac:dyDescent="0.3">
      <c r="A40" s="63">
        <v>7</v>
      </c>
      <c r="B40" s="63"/>
      <c r="C40" s="156" t="s">
        <v>144</v>
      </c>
      <c r="D40" s="156"/>
      <c r="E40" s="156"/>
    </row>
    <row r="41" spans="1:5" ht="17.399999999999999" x14ac:dyDescent="0.3">
      <c r="A41" s="63"/>
      <c r="B41" s="63"/>
      <c r="C41" s="106"/>
      <c r="D41" s="153" t="s">
        <v>141</v>
      </c>
      <c r="E41" s="153"/>
    </row>
    <row r="42" spans="1:5" ht="17.399999999999999" x14ac:dyDescent="0.3">
      <c r="A42" s="63"/>
      <c r="B42" s="63"/>
      <c r="C42" s="106"/>
      <c r="D42" s="106"/>
      <c r="E42" s="106"/>
    </row>
    <row r="43" spans="1:5" ht="17.399999999999999" x14ac:dyDescent="0.3">
      <c r="A43" s="63">
        <v>8</v>
      </c>
      <c r="B43" s="63"/>
      <c r="C43" s="156" t="s">
        <v>143</v>
      </c>
      <c r="D43" s="156"/>
      <c r="E43" s="156"/>
    </row>
    <row r="44" spans="1:5" ht="17.399999999999999" x14ac:dyDescent="0.3">
      <c r="A44" s="63"/>
      <c r="B44" s="63"/>
      <c r="C44" s="106"/>
      <c r="D44" s="153" t="s">
        <v>140</v>
      </c>
      <c r="E44" s="153"/>
    </row>
    <row r="45" spans="1:5" ht="17.399999999999999" x14ac:dyDescent="0.3">
      <c r="A45" s="63"/>
      <c r="B45" s="63"/>
      <c r="C45" s="106"/>
      <c r="D45" s="106"/>
      <c r="E45" s="106"/>
    </row>
    <row r="46" spans="1:5" ht="17.399999999999999" x14ac:dyDescent="0.3">
      <c r="A46" s="63">
        <v>9</v>
      </c>
      <c r="B46" s="63"/>
      <c r="C46" s="156" t="s">
        <v>145</v>
      </c>
      <c r="D46" s="156"/>
      <c r="E46" s="156"/>
    </row>
    <row r="47" spans="1:5" ht="17.399999999999999" x14ac:dyDescent="0.3">
      <c r="A47" s="63"/>
      <c r="B47" s="63"/>
      <c r="C47" s="106"/>
      <c r="D47" s="153" t="s">
        <v>140</v>
      </c>
      <c r="E47" s="153"/>
    </row>
    <row r="48" spans="1:5" ht="17.399999999999999" x14ac:dyDescent="0.3">
      <c r="A48" s="63"/>
      <c r="B48" s="63"/>
      <c r="C48" s="106"/>
      <c r="D48" s="106"/>
      <c r="E48" s="106"/>
    </row>
    <row r="49" spans="1:5" ht="17.399999999999999" x14ac:dyDescent="0.3">
      <c r="A49" s="63">
        <v>10</v>
      </c>
      <c r="B49" s="63"/>
      <c r="C49" s="156" t="s">
        <v>146</v>
      </c>
      <c r="D49" s="156"/>
      <c r="E49" s="156"/>
    </row>
    <row r="50" spans="1:5" ht="17.399999999999999" x14ac:dyDescent="0.3">
      <c r="A50" s="63"/>
      <c r="B50" s="63"/>
      <c r="C50" s="106"/>
      <c r="D50" s="153" t="s">
        <v>140</v>
      </c>
      <c r="E50" s="153"/>
    </row>
    <row r="51" spans="1:5" ht="17.399999999999999" x14ac:dyDescent="0.3">
      <c r="A51" s="63"/>
      <c r="B51" s="63"/>
      <c r="C51" s="106"/>
      <c r="D51" s="106"/>
      <c r="E51" s="106"/>
    </row>
    <row r="52" spans="1:5" ht="17.399999999999999" x14ac:dyDescent="0.3">
      <c r="A52" s="63">
        <v>11</v>
      </c>
      <c r="B52" s="63"/>
      <c r="C52" s="156" t="s">
        <v>204</v>
      </c>
      <c r="D52" s="156"/>
      <c r="E52" s="156"/>
    </row>
    <row r="53" spans="1:5" ht="17.399999999999999" x14ac:dyDescent="0.3">
      <c r="A53" s="63"/>
      <c r="B53" s="63"/>
      <c r="C53" s="63"/>
      <c r="D53" s="153" t="s">
        <v>140</v>
      </c>
      <c r="E53" s="153"/>
    </row>
    <row r="54" spans="1:5" ht="17.399999999999999" x14ac:dyDescent="0.3">
      <c r="A54" s="63"/>
      <c r="B54" s="63"/>
      <c r="C54" s="106"/>
      <c r="D54" s="106"/>
      <c r="E54" s="106"/>
    </row>
    <row r="55" spans="1:5" ht="17.399999999999999" x14ac:dyDescent="0.3">
      <c r="A55" s="93">
        <v>12</v>
      </c>
      <c r="B55" s="63"/>
      <c r="C55" s="153" t="s">
        <v>157</v>
      </c>
      <c r="D55" s="153"/>
      <c r="E55" s="153"/>
    </row>
    <row r="56" spans="1:5" ht="40.5" customHeight="1" x14ac:dyDescent="0.3">
      <c r="A56" s="63"/>
      <c r="B56" s="63"/>
      <c r="C56" s="106"/>
      <c r="D56" s="153" t="s">
        <v>148</v>
      </c>
      <c r="E56" s="153"/>
    </row>
    <row r="57" spans="1:5" ht="17.399999999999999" x14ac:dyDescent="0.3">
      <c r="A57" s="63"/>
      <c r="B57" s="63"/>
      <c r="C57" s="106"/>
      <c r="D57" s="106"/>
      <c r="E57" s="106"/>
    </row>
    <row r="58" spans="1:5" ht="47.25" customHeight="1" x14ac:dyDescent="0.3">
      <c r="A58" s="93">
        <v>13</v>
      </c>
      <c r="B58" s="63"/>
      <c r="C58" s="153" t="s">
        <v>205</v>
      </c>
      <c r="D58" s="153"/>
      <c r="E58" s="153"/>
    </row>
    <row r="59" spans="1:5" ht="17.399999999999999" x14ac:dyDescent="0.3">
      <c r="A59" s="63"/>
      <c r="B59" s="63"/>
      <c r="C59" s="106"/>
      <c r="D59" s="106"/>
      <c r="E59" s="106"/>
    </row>
    <row r="60" spans="1:5" ht="17.399999999999999" x14ac:dyDescent="0.3">
      <c r="A60" s="93">
        <v>14</v>
      </c>
      <c r="B60" s="63"/>
      <c r="C60" s="153" t="s">
        <v>201</v>
      </c>
      <c r="D60" s="153"/>
      <c r="E60" s="153"/>
    </row>
    <row r="61" spans="1:5" ht="17.399999999999999" x14ac:dyDescent="0.3">
      <c r="A61" s="93"/>
      <c r="B61" s="63"/>
      <c r="C61" s="152"/>
      <c r="D61" s="63" t="s">
        <v>206</v>
      </c>
      <c r="E61" s="152"/>
    </row>
    <row r="62" spans="1:5" ht="17.399999999999999" x14ac:dyDescent="0.3">
      <c r="A62" s="63"/>
      <c r="B62" s="63"/>
      <c r="C62" s="106"/>
      <c r="D62" s="106"/>
      <c r="E62" s="106"/>
    </row>
    <row r="63" spans="1:5" ht="17.399999999999999" x14ac:dyDescent="0.3">
      <c r="A63" s="93">
        <v>15</v>
      </c>
      <c r="B63" s="63"/>
      <c r="C63" s="153" t="s">
        <v>202</v>
      </c>
      <c r="D63" s="153"/>
      <c r="E63" s="153"/>
    </row>
    <row r="64" spans="1:5" ht="17.399999999999999" x14ac:dyDescent="0.3">
      <c r="A64" s="93"/>
      <c r="B64" s="63"/>
      <c r="C64" s="63" t="s">
        <v>203</v>
      </c>
      <c r="D64" s="152"/>
      <c r="E64" s="152"/>
    </row>
    <row r="65" spans="1:5" ht="17.399999999999999" x14ac:dyDescent="0.3">
      <c r="A65" s="141" t="s">
        <v>185</v>
      </c>
      <c r="B65" s="141"/>
      <c r="C65" s="141"/>
      <c r="D65" s="63"/>
      <c r="E65" s="63"/>
    </row>
    <row r="66" spans="1:5" x14ac:dyDescent="0.25">
      <c r="A66" s="154" t="s">
        <v>186</v>
      </c>
      <c r="B66" s="155"/>
      <c r="C66" s="155"/>
      <c r="D66" s="155"/>
      <c r="E66" s="155"/>
    </row>
    <row r="67" spans="1:5" ht="17.399999999999999" x14ac:dyDescent="0.3">
      <c r="A67" s="63"/>
      <c r="B67" s="63"/>
      <c r="C67" s="140"/>
      <c r="D67" s="140"/>
      <c r="E67" s="140"/>
    </row>
    <row r="68" spans="1:5" x14ac:dyDescent="0.25"/>
  </sheetData>
  <sheetProtection password="CC7F" sheet="1" objects="1" scenarios="1"/>
  <mergeCells count="27">
    <mergeCell ref="A1:E1"/>
    <mergeCell ref="B19:E19"/>
    <mergeCell ref="B21:E21"/>
    <mergeCell ref="B25:E25"/>
    <mergeCell ref="B26:E26"/>
    <mergeCell ref="D28:E28"/>
    <mergeCell ref="C29:E29"/>
    <mergeCell ref="D30:E30"/>
    <mergeCell ref="C35:E35"/>
    <mergeCell ref="C37:E37"/>
    <mergeCell ref="D38:E38"/>
    <mergeCell ref="C40:E40"/>
    <mergeCell ref="D41:E41"/>
    <mergeCell ref="C43:E43"/>
    <mergeCell ref="D44:E44"/>
    <mergeCell ref="C46:E46"/>
    <mergeCell ref="D47:E47"/>
    <mergeCell ref="C49:E49"/>
    <mergeCell ref="D50:E50"/>
    <mergeCell ref="C55:E55"/>
    <mergeCell ref="A66:E66"/>
    <mergeCell ref="D56:E56"/>
    <mergeCell ref="C58:E58"/>
    <mergeCell ref="C60:E60"/>
    <mergeCell ref="C63:E63"/>
    <mergeCell ref="C52:E52"/>
    <mergeCell ref="D53:E53"/>
  </mergeCells>
  <phoneticPr fontId="0" type="noConversion"/>
  <pageMargins left="0.75" right="0.75" top="1" bottom="1" header="0.5" footer="0.5"/>
  <pageSetup scale="65" fitToHeight="4"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D2916-7C1C-45E8-8F4E-11983548C5C4}">
  <sheetPr>
    <pageSetUpPr fitToPage="1"/>
  </sheetPr>
  <dimension ref="A1:Q28"/>
  <sheetViews>
    <sheetView workbookViewId="0"/>
  </sheetViews>
  <sheetFormatPr defaultColWidth="0" defaultRowHeight="13.2" zeroHeight="1" x14ac:dyDescent="0.25"/>
  <cols>
    <col min="1" max="1" width="5" bestFit="1" customWidth="1"/>
    <col min="2" max="2" width="15" customWidth="1"/>
    <col min="3" max="3" width="13.6640625" customWidth="1"/>
    <col min="4" max="4" width="11.44140625" customWidth="1"/>
    <col min="5" max="5" width="8.5546875" customWidth="1"/>
    <col min="6" max="6" width="8.6640625" customWidth="1"/>
    <col min="7" max="7" width="11.5546875" customWidth="1"/>
    <col min="8" max="8" width="7.44140625" customWidth="1"/>
    <col min="9" max="9" width="10.6640625" customWidth="1"/>
    <col min="10" max="10" width="10.33203125" customWidth="1"/>
    <col min="11" max="11" width="10.44140625" customWidth="1"/>
    <col min="12" max="12" width="11.5546875" customWidth="1"/>
    <col min="13" max="13" width="12.44140625" customWidth="1"/>
    <col min="14" max="14" width="12" customWidth="1"/>
    <col min="15" max="15" width="20.6640625" customWidth="1"/>
    <col min="16" max="16" width="11.88671875" customWidth="1"/>
    <col min="17" max="17" width="2.6640625" customWidth="1"/>
  </cols>
  <sheetData>
    <row r="1" spans="1:17" x14ac:dyDescent="0.25">
      <c r="A1" s="56" t="s">
        <v>10</v>
      </c>
      <c r="B1" s="56" t="s">
        <v>11</v>
      </c>
      <c r="C1" s="56" t="s">
        <v>12</v>
      </c>
      <c r="D1" s="56" t="s">
        <v>24</v>
      </c>
      <c r="E1" s="56" t="s">
        <v>13</v>
      </c>
      <c r="F1" s="56" t="s">
        <v>14</v>
      </c>
      <c r="G1" s="56" t="s">
        <v>15</v>
      </c>
      <c r="H1" s="56" t="s">
        <v>25</v>
      </c>
      <c r="I1" s="56" t="s">
        <v>26</v>
      </c>
      <c r="J1" s="56" t="s">
        <v>37</v>
      </c>
      <c r="K1" s="56" t="s">
        <v>38</v>
      </c>
      <c r="L1" s="56" t="s">
        <v>39</v>
      </c>
      <c r="M1" s="56" t="s">
        <v>40</v>
      </c>
      <c r="N1" s="56" t="s">
        <v>41</v>
      </c>
      <c r="O1" s="56" t="s">
        <v>100</v>
      </c>
      <c r="P1" s="56" t="s">
        <v>102</v>
      </c>
      <c r="Q1" s="79"/>
    </row>
    <row r="2" spans="1:17" x14ac:dyDescent="0.25">
      <c r="A2" s="209" t="s">
        <v>2</v>
      </c>
      <c r="B2" s="209" t="s">
        <v>50</v>
      </c>
      <c r="C2" s="214" t="s">
        <v>101</v>
      </c>
      <c r="D2" s="209" t="s">
        <v>51</v>
      </c>
      <c r="E2" s="209" t="s">
        <v>56</v>
      </c>
      <c r="F2" s="235" t="s">
        <v>52</v>
      </c>
      <c r="G2" s="214" t="s">
        <v>57</v>
      </c>
      <c r="H2" s="235" t="s">
        <v>55</v>
      </c>
      <c r="I2" s="214" t="s">
        <v>58</v>
      </c>
      <c r="J2" s="209" t="s">
        <v>53</v>
      </c>
      <c r="K2" s="209"/>
      <c r="L2" s="233" t="s">
        <v>21</v>
      </c>
      <c r="M2" s="209" t="s">
        <v>22</v>
      </c>
      <c r="N2" s="214" t="s">
        <v>1</v>
      </c>
      <c r="O2" s="209" t="s">
        <v>103</v>
      </c>
      <c r="P2" s="209" t="s">
        <v>23</v>
      </c>
      <c r="Q2" s="1"/>
    </row>
    <row r="3" spans="1:17" ht="37.5" customHeight="1" x14ac:dyDescent="0.25">
      <c r="A3" s="210"/>
      <c r="B3" s="231"/>
      <c r="C3" s="230"/>
      <c r="D3" s="231"/>
      <c r="E3" s="231"/>
      <c r="F3" s="236"/>
      <c r="G3" s="237"/>
      <c r="H3" s="236"/>
      <c r="I3" s="230"/>
      <c r="J3" s="101" t="s">
        <v>54</v>
      </c>
      <c r="K3" s="7" t="s">
        <v>16</v>
      </c>
      <c r="L3" s="234"/>
      <c r="M3" s="231"/>
      <c r="N3" s="230"/>
      <c r="O3" s="231"/>
      <c r="P3" s="231"/>
      <c r="Q3" s="4"/>
    </row>
    <row r="4" spans="1:17" x14ac:dyDescent="0.25">
      <c r="A4" s="56">
        <v>1</v>
      </c>
      <c r="B4" s="41"/>
      <c r="C4" s="41"/>
      <c r="D4" s="41"/>
      <c r="E4" s="41"/>
      <c r="F4" s="107"/>
      <c r="G4" s="61">
        <f>ROUND((+E4*F4),2)</f>
        <v>0</v>
      </c>
      <c r="H4" s="60"/>
      <c r="I4" s="60"/>
      <c r="J4" s="41"/>
      <c r="K4" s="42"/>
      <c r="L4" s="42"/>
      <c r="M4" s="42"/>
      <c r="N4" s="40">
        <f>IF(L4+M4=I4+G4+K4,L4+M4,"Error in Calculation")</f>
        <v>0</v>
      </c>
      <c r="O4" s="41" t="str">
        <f>IF($N4&gt;0,"Explain Travel","" )</f>
        <v/>
      </c>
      <c r="P4" s="41" t="str">
        <f>IF($N4&gt;0,"Enter Objective","" )</f>
        <v/>
      </c>
      <c r="Q4" s="1"/>
    </row>
    <row r="5" spans="1:17" x14ac:dyDescent="0.25">
      <c r="A5" s="56">
        <v>2</v>
      </c>
      <c r="B5" s="41"/>
      <c r="C5" s="41"/>
      <c r="D5" s="41"/>
      <c r="E5" s="41"/>
      <c r="F5" s="107"/>
      <c r="G5" s="61">
        <f t="shared" ref="G5:G18" si="0">+E5*F5</f>
        <v>0</v>
      </c>
      <c r="H5" s="60"/>
      <c r="I5" s="60"/>
      <c r="J5" s="41" t="str">
        <f t="shared" ref="J5:J18" si="1">+IF(K5&gt;0,"Complete"," ")</f>
        <v xml:space="preserve"> </v>
      </c>
      <c r="K5" s="42"/>
      <c r="L5" s="42"/>
      <c r="M5" s="42"/>
      <c r="N5" s="40">
        <f t="shared" ref="N5:N18" si="2">IF(L5+M5=I5+G5+K5,L5+M5,"Error in Calculation")</f>
        <v>0</v>
      </c>
      <c r="O5" s="41" t="str">
        <f t="shared" ref="O5:O18" si="3">IF($N5&gt;0,"Explain Travel","" )</f>
        <v/>
      </c>
      <c r="P5" s="41" t="str">
        <f>IF($N5&gt;0,"Enter Obj","" )</f>
        <v/>
      </c>
      <c r="Q5" s="1"/>
    </row>
    <row r="6" spans="1:17" x14ac:dyDescent="0.25">
      <c r="A6" s="56">
        <v>3</v>
      </c>
      <c r="B6" s="41"/>
      <c r="C6" s="41"/>
      <c r="D6" s="41"/>
      <c r="E6" s="41"/>
      <c r="F6" s="107"/>
      <c r="G6" s="61">
        <f t="shared" si="0"/>
        <v>0</v>
      </c>
      <c r="H6" s="60"/>
      <c r="I6" s="60"/>
      <c r="J6" s="41" t="str">
        <f t="shared" si="1"/>
        <v xml:space="preserve"> </v>
      </c>
      <c r="K6" s="42"/>
      <c r="L6" s="42"/>
      <c r="M6" s="42"/>
      <c r="N6" s="40">
        <f t="shared" si="2"/>
        <v>0</v>
      </c>
      <c r="O6" s="41" t="str">
        <f t="shared" si="3"/>
        <v/>
      </c>
      <c r="P6" s="41" t="str">
        <f t="shared" ref="P6:P18" si="4">IF($N6&gt;0,"Enter Obj","" )</f>
        <v/>
      </c>
      <c r="Q6" s="1"/>
    </row>
    <row r="7" spans="1:17" x14ac:dyDescent="0.25">
      <c r="A7" s="56">
        <v>4</v>
      </c>
      <c r="B7" s="41"/>
      <c r="C7" s="41"/>
      <c r="D7" s="41"/>
      <c r="E7" s="41"/>
      <c r="F7" s="107"/>
      <c r="G7" s="61">
        <f t="shared" si="0"/>
        <v>0</v>
      </c>
      <c r="H7" s="60"/>
      <c r="I7" s="60"/>
      <c r="J7" s="41" t="str">
        <f t="shared" si="1"/>
        <v xml:space="preserve"> </v>
      </c>
      <c r="K7" s="42"/>
      <c r="L7" s="42"/>
      <c r="M7" s="42"/>
      <c r="N7" s="40">
        <f t="shared" si="2"/>
        <v>0</v>
      </c>
      <c r="O7" s="41" t="str">
        <f t="shared" si="3"/>
        <v/>
      </c>
      <c r="P7" s="41" t="str">
        <f t="shared" si="4"/>
        <v/>
      </c>
      <c r="Q7" s="1"/>
    </row>
    <row r="8" spans="1:17" x14ac:dyDescent="0.25">
      <c r="A8" s="56">
        <v>5</v>
      </c>
      <c r="B8" s="41"/>
      <c r="C8" s="41"/>
      <c r="D8" s="41"/>
      <c r="E8" s="41"/>
      <c r="F8" s="107"/>
      <c r="G8" s="61">
        <f t="shared" si="0"/>
        <v>0</v>
      </c>
      <c r="H8" s="60"/>
      <c r="I8" s="60"/>
      <c r="J8" s="41" t="str">
        <f t="shared" si="1"/>
        <v xml:space="preserve"> </v>
      </c>
      <c r="K8" s="42"/>
      <c r="L8" s="42"/>
      <c r="M8" s="42"/>
      <c r="N8" s="40">
        <f t="shared" si="2"/>
        <v>0</v>
      </c>
      <c r="O8" s="41" t="str">
        <f t="shared" si="3"/>
        <v/>
      </c>
      <c r="P8" s="41" t="str">
        <f t="shared" si="4"/>
        <v/>
      </c>
      <c r="Q8" s="1"/>
    </row>
    <row r="9" spans="1:17" x14ac:dyDescent="0.25">
      <c r="A9" s="56">
        <v>6</v>
      </c>
      <c r="B9" s="41"/>
      <c r="C9" s="41"/>
      <c r="D9" s="41"/>
      <c r="E9" s="41"/>
      <c r="F9" s="107"/>
      <c r="G9" s="61">
        <f t="shared" si="0"/>
        <v>0</v>
      </c>
      <c r="H9" s="60"/>
      <c r="I9" s="60"/>
      <c r="J9" s="41" t="str">
        <f t="shared" si="1"/>
        <v xml:space="preserve"> </v>
      </c>
      <c r="K9" s="42"/>
      <c r="L9" s="42"/>
      <c r="M9" s="42"/>
      <c r="N9" s="40">
        <f t="shared" si="2"/>
        <v>0</v>
      </c>
      <c r="O9" s="41" t="str">
        <f t="shared" si="3"/>
        <v/>
      </c>
      <c r="P9" s="41" t="str">
        <f t="shared" si="4"/>
        <v/>
      </c>
      <c r="Q9" s="1"/>
    </row>
    <row r="10" spans="1:17" x14ac:dyDescent="0.25">
      <c r="A10" s="56">
        <v>7</v>
      </c>
      <c r="B10" s="41"/>
      <c r="C10" s="41"/>
      <c r="D10" s="41"/>
      <c r="E10" s="41"/>
      <c r="F10" s="107"/>
      <c r="G10" s="61">
        <f t="shared" si="0"/>
        <v>0</v>
      </c>
      <c r="H10" s="60"/>
      <c r="I10" s="60"/>
      <c r="J10" s="41" t="str">
        <f t="shared" si="1"/>
        <v xml:space="preserve"> </v>
      </c>
      <c r="K10" s="42"/>
      <c r="L10" s="42"/>
      <c r="M10" s="42"/>
      <c r="N10" s="40">
        <f t="shared" si="2"/>
        <v>0</v>
      </c>
      <c r="O10" s="41" t="str">
        <f t="shared" si="3"/>
        <v/>
      </c>
      <c r="P10" s="41" t="str">
        <f t="shared" si="4"/>
        <v/>
      </c>
      <c r="Q10" s="1"/>
    </row>
    <row r="11" spans="1:17" x14ac:dyDescent="0.25">
      <c r="A11" s="56">
        <v>8</v>
      </c>
      <c r="B11" s="41"/>
      <c r="C11" s="41"/>
      <c r="D11" s="41"/>
      <c r="E11" s="41"/>
      <c r="F11" s="107"/>
      <c r="G11" s="61">
        <f t="shared" si="0"/>
        <v>0</v>
      </c>
      <c r="H11" s="60"/>
      <c r="I11" s="60"/>
      <c r="J11" s="41" t="str">
        <f t="shared" si="1"/>
        <v xml:space="preserve"> </v>
      </c>
      <c r="K11" s="42"/>
      <c r="L11" s="42"/>
      <c r="M11" s="42"/>
      <c r="N11" s="40">
        <f t="shared" si="2"/>
        <v>0</v>
      </c>
      <c r="O11" s="41" t="str">
        <f t="shared" si="3"/>
        <v/>
      </c>
      <c r="P11" s="41" t="str">
        <f t="shared" si="4"/>
        <v/>
      </c>
      <c r="Q11" s="1"/>
    </row>
    <row r="12" spans="1:17" x14ac:dyDescent="0.25">
      <c r="A12" s="56">
        <v>9</v>
      </c>
      <c r="B12" s="41"/>
      <c r="C12" s="41"/>
      <c r="D12" s="41"/>
      <c r="E12" s="41"/>
      <c r="F12" s="107"/>
      <c r="G12" s="61">
        <f t="shared" si="0"/>
        <v>0</v>
      </c>
      <c r="H12" s="60"/>
      <c r="I12" s="60"/>
      <c r="J12" s="41" t="str">
        <f t="shared" si="1"/>
        <v xml:space="preserve"> </v>
      </c>
      <c r="K12" s="42"/>
      <c r="L12" s="42"/>
      <c r="M12" s="42"/>
      <c r="N12" s="40">
        <f t="shared" si="2"/>
        <v>0</v>
      </c>
      <c r="O12" s="41" t="str">
        <f t="shared" si="3"/>
        <v/>
      </c>
      <c r="P12" s="41" t="str">
        <f t="shared" si="4"/>
        <v/>
      </c>
      <c r="Q12" s="1"/>
    </row>
    <row r="13" spans="1:17" x14ac:dyDescent="0.25">
      <c r="A13" s="56">
        <v>10</v>
      </c>
      <c r="B13" s="41"/>
      <c r="C13" s="41"/>
      <c r="D13" s="41"/>
      <c r="E13" s="41"/>
      <c r="F13" s="107"/>
      <c r="G13" s="61">
        <f t="shared" si="0"/>
        <v>0</v>
      </c>
      <c r="H13" s="60"/>
      <c r="I13" s="60"/>
      <c r="J13" s="41" t="str">
        <f t="shared" si="1"/>
        <v xml:space="preserve"> </v>
      </c>
      <c r="K13" s="42"/>
      <c r="L13" s="42"/>
      <c r="M13" s="42"/>
      <c r="N13" s="40">
        <f t="shared" si="2"/>
        <v>0</v>
      </c>
      <c r="O13" s="41" t="str">
        <f t="shared" si="3"/>
        <v/>
      </c>
      <c r="P13" s="41" t="str">
        <f t="shared" si="4"/>
        <v/>
      </c>
      <c r="Q13" s="1"/>
    </row>
    <row r="14" spans="1:17" x14ac:dyDescent="0.25">
      <c r="A14" s="56">
        <v>11</v>
      </c>
      <c r="B14" s="41"/>
      <c r="C14" s="41"/>
      <c r="D14" s="41"/>
      <c r="E14" s="41"/>
      <c r="F14" s="107"/>
      <c r="G14" s="61">
        <f t="shared" si="0"/>
        <v>0</v>
      </c>
      <c r="H14" s="60"/>
      <c r="I14" s="60"/>
      <c r="J14" s="41" t="str">
        <f t="shared" si="1"/>
        <v xml:space="preserve"> </v>
      </c>
      <c r="K14" s="42"/>
      <c r="L14" s="42"/>
      <c r="M14" s="42"/>
      <c r="N14" s="40">
        <f t="shared" si="2"/>
        <v>0</v>
      </c>
      <c r="O14" s="41" t="str">
        <f t="shared" si="3"/>
        <v/>
      </c>
      <c r="P14" s="41" t="str">
        <f t="shared" si="4"/>
        <v/>
      </c>
      <c r="Q14" s="1"/>
    </row>
    <row r="15" spans="1:17" x14ac:dyDescent="0.25">
      <c r="A15" s="56">
        <v>12</v>
      </c>
      <c r="B15" s="41"/>
      <c r="C15" s="41"/>
      <c r="D15" s="41"/>
      <c r="E15" s="41"/>
      <c r="F15" s="107"/>
      <c r="G15" s="61">
        <f t="shared" si="0"/>
        <v>0</v>
      </c>
      <c r="H15" s="60"/>
      <c r="I15" s="60"/>
      <c r="J15" s="41" t="str">
        <f t="shared" si="1"/>
        <v xml:space="preserve"> </v>
      </c>
      <c r="K15" s="42"/>
      <c r="L15" s="42"/>
      <c r="M15" s="42"/>
      <c r="N15" s="40">
        <f t="shared" si="2"/>
        <v>0</v>
      </c>
      <c r="O15" s="41" t="str">
        <f t="shared" si="3"/>
        <v/>
      </c>
      <c r="P15" s="41" t="str">
        <f t="shared" si="4"/>
        <v/>
      </c>
      <c r="Q15" s="1"/>
    </row>
    <row r="16" spans="1:17" x14ac:dyDescent="0.25">
      <c r="A16" s="56">
        <v>13</v>
      </c>
      <c r="B16" s="41"/>
      <c r="C16" s="41"/>
      <c r="D16" s="41"/>
      <c r="E16" s="41"/>
      <c r="F16" s="107"/>
      <c r="G16" s="61">
        <f t="shared" si="0"/>
        <v>0</v>
      </c>
      <c r="H16" s="60"/>
      <c r="I16" s="60"/>
      <c r="J16" s="41" t="str">
        <f t="shared" si="1"/>
        <v xml:space="preserve"> </v>
      </c>
      <c r="K16" s="42"/>
      <c r="L16" s="42"/>
      <c r="M16" s="42"/>
      <c r="N16" s="40">
        <f t="shared" si="2"/>
        <v>0</v>
      </c>
      <c r="O16" s="41" t="str">
        <f t="shared" si="3"/>
        <v/>
      </c>
      <c r="P16" s="41" t="str">
        <f t="shared" si="4"/>
        <v/>
      </c>
      <c r="Q16" s="1"/>
    </row>
    <row r="17" spans="1:17" x14ac:dyDescent="0.25">
      <c r="A17" s="56">
        <v>14</v>
      </c>
      <c r="B17" s="41"/>
      <c r="C17" s="41"/>
      <c r="D17" s="41"/>
      <c r="E17" s="41"/>
      <c r="F17" s="107"/>
      <c r="G17" s="61">
        <f t="shared" si="0"/>
        <v>0</v>
      </c>
      <c r="H17" s="60"/>
      <c r="I17" s="60"/>
      <c r="J17" s="41" t="str">
        <f t="shared" si="1"/>
        <v xml:space="preserve"> </v>
      </c>
      <c r="K17" s="42"/>
      <c r="L17" s="42"/>
      <c r="M17" s="42"/>
      <c r="N17" s="40">
        <f t="shared" si="2"/>
        <v>0</v>
      </c>
      <c r="O17" s="41" t="str">
        <f t="shared" si="3"/>
        <v/>
      </c>
      <c r="P17" s="41" t="str">
        <f t="shared" si="4"/>
        <v/>
      </c>
      <c r="Q17" s="1"/>
    </row>
    <row r="18" spans="1:17" x14ac:dyDescent="0.25">
      <c r="A18" s="56">
        <v>15</v>
      </c>
      <c r="B18" s="41"/>
      <c r="C18" s="41"/>
      <c r="D18" s="41"/>
      <c r="E18" s="41"/>
      <c r="F18" s="107"/>
      <c r="G18" s="61">
        <f t="shared" si="0"/>
        <v>0</v>
      </c>
      <c r="H18" s="60"/>
      <c r="I18" s="60"/>
      <c r="J18" s="41" t="str">
        <f t="shared" si="1"/>
        <v xml:space="preserve"> </v>
      </c>
      <c r="K18" s="42"/>
      <c r="L18" s="42"/>
      <c r="M18" s="42"/>
      <c r="N18" s="40">
        <f t="shared" si="2"/>
        <v>0</v>
      </c>
      <c r="O18" s="41" t="str">
        <f t="shared" si="3"/>
        <v/>
      </c>
      <c r="P18" s="41" t="str">
        <f t="shared" si="4"/>
        <v/>
      </c>
      <c r="Q18" s="1"/>
    </row>
    <row r="19" spans="1:17" x14ac:dyDescent="0.25">
      <c r="A19" s="56">
        <v>16</v>
      </c>
      <c r="B19" s="8" t="s">
        <v>42</v>
      </c>
      <c r="C19" s="12"/>
      <c r="D19" s="12"/>
      <c r="E19" s="12"/>
      <c r="F19" s="76">
        <f>SUM(F4:F18)</f>
        <v>0</v>
      </c>
      <c r="G19" s="61">
        <f t="shared" ref="G19:M19" si="5">SUM(G4:G18)</f>
        <v>0</v>
      </c>
      <c r="H19" s="77">
        <f>SUM(H4:H18)</f>
        <v>0</v>
      </c>
      <c r="I19" s="61">
        <f t="shared" si="5"/>
        <v>0</v>
      </c>
      <c r="J19" s="12"/>
      <c r="K19" s="40">
        <f t="shared" si="5"/>
        <v>0</v>
      </c>
      <c r="L19" s="40">
        <f t="shared" si="5"/>
        <v>0</v>
      </c>
      <c r="M19" s="40">
        <f t="shared" si="5"/>
        <v>0</v>
      </c>
      <c r="N19" s="40">
        <f>SUM(N4:N18)</f>
        <v>0</v>
      </c>
      <c r="O19" s="12"/>
      <c r="P19" s="12"/>
      <c r="Q19" s="1"/>
    </row>
    <row r="20" spans="1:17" x14ac:dyDescent="0.25">
      <c r="A20" s="2"/>
      <c r="B20" s="1"/>
      <c r="C20" s="1"/>
      <c r="D20" s="1"/>
      <c r="E20" s="1"/>
      <c r="F20" s="1"/>
      <c r="G20" s="1"/>
      <c r="H20" s="1"/>
      <c r="I20" s="1"/>
      <c r="J20" s="1"/>
      <c r="K20" s="1"/>
      <c r="L20" s="1"/>
      <c r="M20" s="1"/>
      <c r="N20" s="1"/>
      <c r="O20" s="1"/>
      <c r="P20" s="1"/>
      <c r="Q20" s="1"/>
    </row>
    <row r="21" spans="1:17" x14ac:dyDescent="0.25">
      <c r="A21" s="2"/>
      <c r="B21" s="1"/>
      <c r="C21" s="1"/>
      <c r="D21" s="1"/>
      <c r="E21" s="1"/>
      <c r="F21" s="1"/>
      <c r="G21" s="1"/>
      <c r="H21" s="1"/>
      <c r="I21" s="1"/>
      <c r="J21" s="1"/>
      <c r="K21" s="1"/>
      <c r="L21" s="1"/>
      <c r="M21" s="1"/>
      <c r="N21" s="1"/>
      <c r="O21" s="1"/>
      <c r="P21" s="1"/>
      <c r="Q21" s="1"/>
    </row>
    <row r="22" spans="1:17" ht="13.8" thickBot="1" x14ac:dyDescent="0.3">
      <c r="A22" s="232" t="s">
        <v>30</v>
      </c>
      <c r="B22" s="232"/>
      <c r="C22" s="232"/>
      <c r="D22" s="232"/>
      <c r="E22" s="232"/>
      <c r="F22" s="232"/>
      <c r="G22" s="232"/>
      <c r="H22" s="232"/>
      <c r="I22" s="232"/>
      <c r="J22" s="232"/>
      <c r="K22" s="232"/>
      <c r="L22" s="176"/>
      <c r="M22" s="176"/>
      <c r="N22" s="176"/>
      <c r="O22" s="176"/>
      <c r="P22" s="176"/>
      <c r="Q22" s="1"/>
    </row>
    <row r="23" spans="1:17" ht="13.8" thickBot="1" x14ac:dyDescent="0.3">
      <c r="A23" s="169" t="s">
        <v>59</v>
      </c>
      <c r="B23" s="170"/>
      <c r="C23" s="170"/>
      <c r="D23" s="170"/>
      <c r="E23" s="170"/>
      <c r="F23" s="170"/>
      <c r="G23" s="170"/>
      <c r="H23" s="170"/>
      <c r="I23" s="170"/>
      <c r="J23" s="170"/>
      <c r="K23" s="170"/>
      <c r="L23" s="170"/>
      <c r="M23" s="170"/>
      <c r="N23" s="170"/>
      <c r="O23" s="170"/>
      <c r="P23" s="171"/>
      <c r="Q23" s="1"/>
    </row>
    <row r="24" spans="1:17" x14ac:dyDescent="0.25">
      <c r="A24" s="2"/>
      <c r="B24" s="1"/>
      <c r="C24" s="1"/>
      <c r="D24" s="1"/>
      <c r="E24" s="1"/>
      <c r="F24" s="1"/>
      <c r="G24" s="1"/>
      <c r="H24" s="1"/>
      <c r="I24" s="1"/>
      <c r="J24" s="1"/>
      <c r="K24" s="1"/>
      <c r="L24" s="1"/>
      <c r="M24" s="1"/>
      <c r="N24" s="1"/>
      <c r="O24" s="1"/>
      <c r="P24" s="1"/>
      <c r="Q24" s="1"/>
    </row>
    <row r="25" spans="1:17" ht="12.75" customHeight="1" x14ac:dyDescent="0.25">
      <c r="A25" s="78"/>
      <c r="B25" s="228" t="s">
        <v>182</v>
      </c>
      <c r="C25" s="228"/>
      <c r="D25" s="228"/>
      <c r="E25" s="228"/>
      <c r="F25" s="228"/>
      <c r="G25" s="228"/>
      <c r="H25" s="228"/>
      <c r="I25" s="228"/>
      <c r="J25" s="228"/>
      <c r="K25" s="228"/>
      <c r="L25" s="228"/>
      <c r="M25" s="228"/>
      <c r="N25" s="228"/>
      <c r="O25" s="228"/>
      <c r="P25" s="228"/>
      <c r="Q25" s="1"/>
    </row>
    <row r="26" spans="1:17" x14ac:dyDescent="0.25">
      <c r="A26" s="2"/>
      <c r="B26" s="228" t="s">
        <v>181</v>
      </c>
      <c r="C26" s="228"/>
      <c r="D26" s="228"/>
      <c r="E26" s="228"/>
      <c r="F26" s="228"/>
      <c r="G26" s="228"/>
      <c r="H26" s="228"/>
      <c r="I26" s="228"/>
      <c r="J26" s="228"/>
      <c r="K26" s="228"/>
      <c r="L26" s="228"/>
      <c r="M26" s="228"/>
      <c r="N26" s="228"/>
      <c r="O26" s="228"/>
      <c r="P26" s="228"/>
      <c r="Q26" s="1"/>
    </row>
    <row r="27" spans="1:17" x14ac:dyDescent="0.25">
      <c r="A27" s="2"/>
      <c r="B27" s="1"/>
      <c r="C27" s="1"/>
      <c r="D27" s="1"/>
      <c r="E27" s="229" t="s">
        <v>142</v>
      </c>
      <c r="F27" s="229"/>
      <c r="G27" s="229"/>
      <c r="H27" s="229"/>
      <c r="I27" s="229"/>
      <c r="J27" s="229"/>
      <c r="K27" s="229"/>
      <c r="L27" s="229"/>
      <c r="M27" s="229"/>
      <c r="N27" s="229"/>
      <c r="O27" s="229"/>
      <c r="P27" s="1"/>
      <c r="Q27" s="1"/>
    </row>
    <row r="28" spans="1:17" x14ac:dyDescent="0.25"/>
  </sheetData>
  <sheetProtection password="CC7F" sheet="1" objects="1" scenarios="1"/>
  <mergeCells count="20">
    <mergeCell ref="A2:A3"/>
    <mergeCell ref="B2:B3"/>
    <mergeCell ref="C2:C3"/>
    <mergeCell ref="D2:D3"/>
    <mergeCell ref="L2:L3"/>
    <mergeCell ref="M2:M3"/>
    <mergeCell ref="E2:E3"/>
    <mergeCell ref="F2:F3"/>
    <mergeCell ref="G2:G3"/>
    <mergeCell ref="H2:H3"/>
    <mergeCell ref="A23:P23"/>
    <mergeCell ref="B25:P25"/>
    <mergeCell ref="B26:P26"/>
    <mergeCell ref="E27:O27"/>
    <mergeCell ref="N2:N3"/>
    <mergeCell ref="O2:O3"/>
    <mergeCell ref="P2:P3"/>
    <mergeCell ref="A22:P22"/>
    <mergeCell ref="I2:I3"/>
    <mergeCell ref="J2:K2"/>
  </mergeCells>
  <phoneticPr fontId="0" type="noConversion"/>
  <conditionalFormatting sqref="J5:J18">
    <cfRule type="cellIs" dxfId="17" priority="1" stopIfTrue="1" operator="equal">
      <formula>"Complete"</formula>
    </cfRule>
  </conditionalFormatting>
  <conditionalFormatting sqref="B25:Q25">
    <cfRule type="expression" dxfId="16" priority="2" stopIfTrue="1">
      <formula>$F$19&gt;0</formula>
    </cfRule>
  </conditionalFormatting>
  <conditionalFormatting sqref="B26:P26">
    <cfRule type="expression" dxfId="15" priority="3" stopIfTrue="1">
      <formula>$H$19&gt;0</formula>
    </cfRule>
  </conditionalFormatting>
  <conditionalFormatting sqref="N4:N18">
    <cfRule type="cellIs" dxfId="14" priority="4" stopIfTrue="1" operator="equal">
      <formula>"Error in Calculation"</formula>
    </cfRule>
  </conditionalFormatting>
  <conditionalFormatting sqref="O4:O18">
    <cfRule type="cellIs" dxfId="13" priority="5" stopIfTrue="1" operator="equal">
      <formula>"Explain Travel"</formula>
    </cfRule>
  </conditionalFormatting>
  <conditionalFormatting sqref="P4">
    <cfRule type="cellIs" dxfId="12" priority="6" stopIfTrue="1" operator="equal">
      <formula>"Enter Objective"</formula>
    </cfRule>
  </conditionalFormatting>
  <conditionalFormatting sqref="J4">
    <cfRule type="cellIs" dxfId="11" priority="7" stopIfTrue="1" operator="equal">
      <formula>"Type"</formula>
    </cfRule>
  </conditionalFormatting>
  <conditionalFormatting sqref="E27:O27">
    <cfRule type="expression" dxfId="10" priority="8" stopIfTrue="1">
      <formula>$I$19&gt;0</formula>
    </cfRule>
  </conditionalFormatting>
  <conditionalFormatting sqref="P5:P18">
    <cfRule type="cellIs" dxfId="9" priority="9" stopIfTrue="1" operator="equal">
      <formula>"Enter Obj"</formula>
    </cfRule>
  </conditionalFormatting>
  <pageMargins left="0.75" right="0.75" top="1" bottom="1" header="0.5" footer="0.5"/>
  <pageSetup scale="67" orientation="landscape" horizontalDpi="1200" verticalDpi="1200" r:id="rId1"/>
  <headerFooter alignWithMargins="0">
    <oddHeader>&amp;CTravel Budget Table 5</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003AE-886E-49BB-8747-FEE401865219}">
  <sheetPr>
    <pageSetUpPr fitToPage="1"/>
  </sheetPr>
  <dimension ref="A1:K27"/>
  <sheetViews>
    <sheetView workbookViewId="0">
      <selection activeCell="F5" sqref="F5"/>
    </sheetView>
  </sheetViews>
  <sheetFormatPr defaultColWidth="0" defaultRowHeight="13.2" zeroHeight="1" x14ac:dyDescent="0.25"/>
  <cols>
    <col min="1" max="1" width="5" style="1" bestFit="1" customWidth="1"/>
    <col min="2" max="2" width="33.44140625" style="1" customWidth="1"/>
    <col min="3" max="4" width="9.109375" style="1" customWidth="1"/>
    <col min="5" max="5" width="12.109375" style="1" customWidth="1"/>
    <col min="6" max="6" width="11.6640625" style="1" customWidth="1"/>
    <col min="7" max="7" width="13" style="1" customWidth="1"/>
    <col min="8" max="8" width="38.6640625" style="1" customWidth="1"/>
    <col min="9" max="9" width="13.109375" style="1" customWidth="1"/>
    <col min="10" max="10" width="1" style="1" customWidth="1"/>
    <col min="11" max="16384" width="0" style="1" hidden="1"/>
  </cols>
  <sheetData>
    <row r="1" spans="1:9" s="94" customFormat="1" x14ac:dyDescent="0.25">
      <c r="A1" s="56" t="s">
        <v>10</v>
      </c>
      <c r="B1" s="56" t="s">
        <v>11</v>
      </c>
      <c r="C1" s="56" t="s">
        <v>12</v>
      </c>
      <c r="D1" s="56" t="s">
        <v>24</v>
      </c>
      <c r="E1" s="56" t="s">
        <v>13</v>
      </c>
      <c r="F1" s="56" t="s">
        <v>14</v>
      </c>
      <c r="G1" s="56" t="s">
        <v>15</v>
      </c>
      <c r="H1" s="56" t="s">
        <v>25</v>
      </c>
      <c r="I1" s="79" t="s">
        <v>26</v>
      </c>
    </row>
    <row r="2" spans="1:9" s="4" customFormat="1" ht="53.25" customHeight="1" x14ac:dyDescent="0.25">
      <c r="A2" s="7" t="s">
        <v>2</v>
      </c>
      <c r="B2" s="7" t="s">
        <v>105</v>
      </c>
      <c r="C2" s="7" t="s">
        <v>63</v>
      </c>
      <c r="D2" s="7" t="s">
        <v>151</v>
      </c>
      <c r="E2" s="7" t="s">
        <v>61</v>
      </c>
      <c r="F2" s="7" t="s">
        <v>64</v>
      </c>
      <c r="G2" s="7" t="s">
        <v>47</v>
      </c>
      <c r="H2" s="7" t="s">
        <v>106</v>
      </c>
      <c r="I2" s="7" t="s">
        <v>23</v>
      </c>
    </row>
    <row r="3" spans="1:9" x14ac:dyDescent="0.25">
      <c r="A3" s="95">
        <v>1</v>
      </c>
      <c r="B3" s="41"/>
      <c r="C3" s="108"/>
      <c r="D3" s="103"/>
      <c r="E3" s="42"/>
      <c r="F3" s="42"/>
      <c r="G3" s="40">
        <f>IF(C3*D3=E3+F3,E3+F3,"Error in Calculation")</f>
        <v>0</v>
      </c>
      <c r="H3" s="41" t="str">
        <f>IF(B3&gt;0,"Explain the acquisition"," ")</f>
        <v xml:space="preserve"> </v>
      </c>
      <c r="I3" s="41" t="str">
        <f>IF(B3&gt;0,"Enter the Objective"," ")</f>
        <v xml:space="preserve"> </v>
      </c>
    </row>
    <row r="4" spans="1:9" x14ac:dyDescent="0.25">
      <c r="A4" s="95">
        <v>2</v>
      </c>
      <c r="B4" s="41"/>
      <c r="C4" s="108"/>
      <c r="D4" s="103"/>
      <c r="E4" s="42"/>
      <c r="F4" s="42"/>
      <c r="G4" s="40">
        <f t="shared" ref="G4:G17" si="0">IF(C4*D4=E4+F4,E4+F4,"Error in Calculation")</f>
        <v>0</v>
      </c>
      <c r="H4" s="41" t="str">
        <f t="shared" ref="H4:H17" si="1">IF(B4&gt;0,"Explain the acquisition"," ")</f>
        <v xml:space="preserve"> </v>
      </c>
      <c r="I4" s="41" t="str">
        <f t="shared" ref="I4:I17" si="2">IF(B4&gt;0,"Enter the Objective"," ")</f>
        <v xml:space="preserve"> </v>
      </c>
    </row>
    <row r="5" spans="1:9" x14ac:dyDescent="0.25">
      <c r="A5" s="95">
        <v>3</v>
      </c>
      <c r="B5" s="41"/>
      <c r="C5" s="108"/>
      <c r="D5" s="103"/>
      <c r="E5" s="42"/>
      <c r="F5" s="42"/>
      <c r="G5" s="40">
        <f t="shared" si="0"/>
        <v>0</v>
      </c>
      <c r="H5" s="41" t="str">
        <f t="shared" si="1"/>
        <v xml:space="preserve"> </v>
      </c>
      <c r="I5" s="41" t="str">
        <f t="shared" si="2"/>
        <v xml:space="preserve"> </v>
      </c>
    </row>
    <row r="6" spans="1:9" x14ac:dyDescent="0.25">
      <c r="A6" s="95">
        <v>4</v>
      </c>
      <c r="B6" s="41"/>
      <c r="C6" s="108"/>
      <c r="D6" s="103"/>
      <c r="E6" s="42"/>
      <c r="F6" s="42"/>
      <c r="G6" s="40">
        <f t="shared" si="0"/>
        <v>0</v>
      </c>
      <c r="H6" s="41" t="str">
        <f t="shared" si="1"/>
        <v xml:space="preserve"> </v>
      </c>
      <c r="I6" s="41" t="str">
        <f t="shared" si="2"/>
        <v xml:space="preserve"> </v>
      </c>
    </row>
    <row r="7" spans="1:9" x14ac:dyDescent="0.25">
      <c r="A7" s="95">
        <v>5</v>
      </c>
      <c r="B7" s="41"/>
      <c r="C7" s="108"/>
      <c r="D7" s="103"/>
      <c r="E7" s="42"/>
      <c r="F7" s="42"/>
      <c r="G7" s="40">
        <f t="shared" si="0"/>
        <v>0</v>
      </c>
      <c r="H7" s="41" t="str">
        <f t="shared" si="1"/>
        <v xml:space="preserve"> </v>
      </c>
      <c r="I7" s="41" t="str">
        <f t="shared" si="2"/>
        <v xml:space="preserve"> </v>
      </c>
    </row>
    <row r="8" spans="1:9" x14ac:dyDescent="0.25">
      <c r="A8" s="95">
        <v>6</v>
      </c>
      <c r="B8" s="41"/>
      <c r="C8" s="108"/>
      <c r="D8" s="103"/>
      <c r="E8" s="42"/>
      <c r="F8" s="42"/>
      <c r="G8" s="40">
        <f t="shared" si="0"/>
        <v>0</v>
      </c>
      <c r="H8" s="41" t="str">
        <f t="shared" si="1"/>
        <v xml:space="preserve"> </v>
      </c>
      <c r="I8" s="41" t="str">
        <f t="shared" si="2"/>
        <v xml:space="preserve"> </v>
      </c>
    </row>
    <row r="9" spans="1:9" x14ac:dyDescent="0.25">
      <c r="A9" s="95">
        <v>7</v>
      </c>
      <c r="B9" s="41"/>
      <c r="C9" s="108"/>
      <c r="D9" s="103"/>
      <c r="E9" s="42"/>
      <c r="F9" s="42"/>
      <c r="G9" s="40">
        <f t="shared" si="0"/>
        <v>0</v>
      </c>
      <c r="H9" s="41" t="str">
        <f t="shared" si="1"/>
        <v xml:space="preserve"> </v>
      </c>
      <c r="I9" s="41" t="str">
        <f t="shared" si="2"/>
        <v xml:space="preserve"> </v>
      </c>
    </row>
    <row r="10" spans="1:9" x14ac:dyDescent="0.25">
      <c r="A10" s="95">
        <v>8</v>
      </c>
      <c r="B10" s="41"/>
      <c r="C10" s="108"/>
      <c r="D10" s="103"/>
      <c r="E10" s="42"/>
      <c r="F10" s="42"/>
      <c r="G10" s="40">
        <f t="shared" si="0"/>
        <v>0</v>
      </c>
      <c r="H10" s="41" t="str">
        <f t="shared" si="1"/>
        <v xml:space="preserve"> </v>
      </c>
      <c r="I10" s="41" t="str">
        <f t="shared" si="2"/>
        <v xml:space="preserve"> </v>
      </c>
    </row>
    <row r="11" spans="1:9" x14ac:dyDescent="0.25">
      <c r="A11" s="95">
        <v>9</v>
      </c>
      <c r="B11" s="41"/>
      <c r="C11" s="108"/>
      <c r="D11" s="103"/>
      <c r="E11" s="42"/>
      <c r="F11" s="42"/>
      <c r="G11" s="40">
        <f t="shared" si="0"/>
        <v>0</v>
      </c>
      <c r="H11" s="41" t="str">
        <f t="shared" si="1"/>
        <v xml:space="preserve"> </v>
      </c>
      <c r="I11" s="41" t="str">
        <f t="shared" si="2"/>
        <v xml:space="preserve"> </v>
      </c>
    </row>
    <row r="12" spans="1:9" x14ac:dyDescent="0.25">
      <c r="A12" s="95">
        <v>10</v>
      </c>
      <c r="B12" s="41"/>
      <c r="C12" s="108"/>
      <c r="D12" s="103"/>
      <c r="E12" s="42"/>
      <c r="F12" s="42"/>
      <c r="G12" s="40">
        <f t="shared" si="0"/>
        <v>0</v>
      </c>
      <c r="H12" s="41" t="str">
        <f t="shared" si="1"/>
        <v xml:space="preserve"> </v>
      </c>
      <c r="I12" s="41" t="str">
        <f t="shared" si="2"/>
        <v xml:space="preserve"> </v>
      </c>
    </row>
    <row r="13" spans="1:9" x14ac:dyDescent="0.25">
      <c r="A13" s="95">
        <v>11</v>
      </c>
      <c r="B13" s="41"/>
      <c r="C13" s="108"/>
      <c r="D13" s="103"/>
      <c r="E13" s="42"/>
      <c r="F13" s="42"/>
      <c r="G13" s="40">
        <f t="shared" si="0"/>
        <v>0</v>
      </c>
      <c r="H13" s="41" t="str">
        <f t="shared" si="1"/>
        <v xml:space="preserve"> </v>
      </c>
      <c r="I13" s="41" t="str">
        <f t="shared" si="2"/>
        <v xml:space="preserve"> </v>
      </c>
    </row>
    <row r="14" spans="1:9" x14ac:dyDescent="0.25">
      <c r="A14" s="95">
        <v>12</v>
      </c>
      <c r="B14" s="41"/>
      <c r="C14" s="108"/>
      <c r="D14" s="103"/>
      <c r="E14" s="42"/>
      <c r="F14" s="42"/>
      <c r="G14" s="40">
        <f t="shared" si="0"/>
        <v>0</v>
      </c>
      <c r="H14" s="41" t="str">
        <f t="shared" si="1"/>
        <v xml:space="preserve"> </v>
      </c>
      <c r="I14" s="41" t="str">
        <f t="shared" si="2"/>
        <v xml:space="preserve"> </v>
      </c>
    </row>
    <row r="15" spans="1:9" x14ac:dyDescent="0.25">
      <c r="A15" s="95">
        <v>13</v>
      </c>
      <c r="B15" s="41"/>
      <c r="C15" s="108"/>
      <c r="D15" s="103"/>
      <c r="E15" s="42"/>
      <c r="F15" s="42"/>
      <c r="G15" s="40">
        <f t="shared" si="0"/>
        <v>0</v>
      </c>
      <c r="H15" s="41" t="str">
        <f t="shared" si="1"/>
        <v xml:space="preserve"> </v>
      </c>
      <c r="I15" s="41" t="str">
        <f t="shared" si="2"/>
        <v xml:space="preserve"> </v>
      </c>
    </row>
    <row r="16" spans="1:9" x14ac:dyDescent="0.25">
      <c r="A16" s="95">
        <v>14</v>
      </c>
      <c r="B16" s="41"/>
      <c r="C16" s="108"/>
      <c r="D16" s="103"/>
      <c r="E16" s="42"/>
      <c r="F16" s="42"/>
      <c r="G16" s="40">
        <f t="shared" si="0"/>
        <v>0</v>
      </c>
      <c r="H16" s="41" t="str">
        <f t="shared" si="1"/>
        <v xml:space="preserve"> </v>
      </c>
      <c r="I16" s="41" t="str">
        <f t="shared" si="2"/>
        <v xml:space="preserve"> </v>
      </c>
    </row>
    <row r="17" spans="1:11" x14ac:dyDescent="0.25">
      <c r="A17" s="95">
        <v>15</v>
      </c>
      <c r="B17" s="41"/>
      <c r="C17" s="108"/>
      <c r="D17" s="103"/>
      <c r="E17" s="42"/>
      <c r="F17" s="42"/>
      <c r="G17" s="40">
        <f t="shared" si="0"/>
        <v>0</v>
      </c>
      <c r="H17" s="41" t="str">
        <f t="shared" si="1"/>
        <v xml:space="preserve"> </v>
      </c>
      <c r="I17" s="41" t="str">
        <f t="shared" si="2"/>
        <v xml:space="preserve"> </v>
      </c>
    </row>
    <row r="18" spans="1:11" x14ac:dyDescent="0.25">
      <c r="A18" s="95">
        <v>16</v>
      </c>
      <c r="B18" s="8" t="s">
        <v>62</v>
      </c>
      <c r="C18" s="12"/>
      <c r="D18" s="12"/>
      <c r="E18" s="40">
        <f>SUM(E3:E17)</f>
        <v>0</v>
      </c>
      <c r="F18" s="40">
        <f>SUM(F3:F17)</f>
        <v>0</v>
      </c>
      <c r="G18" s="40">
        <f>SUM(G3:G17)</f>
        <v>0</v>
      </c>
      <c r="H18" s="12"/>
      <c r="I18" s="12"/>
    </row>
    <row r="19" spans="1:11" x14ac:dyDescent="0.25"/>
    <row r="20" spans="1:11" x14ac:dyDescent="0.25"/>
    <row r="21" spans="1:11" ht="13.8" thickBot="1" x14ac:dyDescent="0.3">
      <c r="A21" s="220" t="s">
        <v>30</v>
      </c>
      <c r="B21" s="220"/>
      <c r="C21" s="220"/>
      <c r="D21" s="220"/>
      <c r="E21" s="220"/>
      <c r="F21" s="220"/>
      <c r="G21" s="220"/>
      <c r="H21" s="220"/>
      <c r="I21" s="220"/>
      <c r="J21" s="22"/>
      <c r="K21" s="22"/>
    </row>
    <row r="22" spans="1:11" ht="13.8" thickBot="1" x14ac:dyDescent="0.3">
      <c r="A22" s="238" t="s">
        <v>179</v>
      </c>
      <c r="B22" s="239"/>
      <c r="C22" s="239"/>
      <c r="D22" s="239"/>
      <c r="E22" s="239"/>
      <c r="F22" s="239"/>
      <c r="G22" s="239"/>
      <c r="H22" s="239"/>
      <c r="I22" s="240"/>
      <c r="J22" s="21"/>
      <c r="K22" s="21"/>
    </row>
    <row r="23" spans="1:11" x14ac:dyDescent="0.25"/>
    <row r="24" spans="1:11" x14ac:dyDescent="0.25">
      <c r="A24" s="175" t="s">
        <v>107</v>
      </c>
      <c r="B24" s="176"/>
      <c r="C24" s="176"/>
      <c r="D24" s="176"/>
      <c r="E24" s="176"/>
      <c r="F24" s="176"/>
      <c r="G24" s="176"/>
    </row>
    <row r="25" spans="1:11" x14ac:dyDescent="0.25"/>
    <row r="26" spans="1:11" x14ac:dyDescent="0.25">
      <c r="A26" s="176" t="s">
        <v>108</v>
      </c>
      <c r="B26" s="176"/>
      <c r="C26" s="176"/>
      <c r="D26" s="176"/>
      <c r="E26" s="176"/>
      <c r="F26" s="176"/>
      <c r="G26" s="176"/>
      <c r="H26" s="176"/>
    </row>
    <row r="27" spans="1:11" ht="6.75" customHeight="1" x14ac:dyDescent="0.25"/>
  </sheetData>
  <sheetProtection password="CC7F" sheet="1" objects="1" scenarios="1"/>
  <mergeCells count="4">
    <mergeCell ref="A22:I22"/>
    <mergeCell ref="A21:I21"/>
    <mergeCell ref="A24:G24"/>
    <mergeCell ref="A26:H26"/>
  </mergeCells>
  <phoneticPr fontId="0" type="noConversion"/>
  <conditionalFormatting sqref="H3:H17">
    <cfRule type="cellIs" dxfId="8" priority="1" stopIfTrue="1" operator="equal">
      <formula>"Explain the acquisition"</formula>
    </cfRule>
  </conditionalFormatting>
  <conditionalFormatting sqref="I3:I17">
    <cfRule type="cellIs" dxfId="7" priority="2" stopIfTrue="1" operator="equal">
      <formula>"Enter the Objective"</formula>
    </cfRule>
  </conditionalFormatting>
  <conditionalFormatting sqref="G3:G17">
    <cfRule type="cellIs" dxfId="6" priority="3" stopIfTrue="1" operator="equal">
      <formula>"Error in Calculation"</formula>
    </cfRule>
  </conditionalFormatting>
  <printOptions horizontalCentered="1"/>
  <pageMargins left="0.21" right="0.21" top="0.68" bottom="0.32" header="0.32" footer="0.17"/>
  <pageSetup scale="93" orientation="landscape" horizontalDpi="4294967292" r:id="rId1"/>
  <headerFooter alignWithMargins="0">
    <oddHeader>&amp;C&amp;"Arial,Bold"&amp;11Operating Budget - Table 6</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D9368-5145-41AD-9FED-D21E6E82133D}">
  <sheetPr>
    <pageSetUpPr fitToPage="1"/>
  </sheetPr>
  <dimension ref="A1:J22"/>
  <sheetViews>
    <sheetView workbookViewId="0">
      <selection activeCell="E3" sqref="E3"/>
    </sheetView>
  </sheetViews>
  <sheetFormatPr defaultColWidth="0" defaultRowHeight="13.2" zeroHeight="1" x14ac:dyDescent="0.25"/>
  <cols>
    <col min="1" max="1" width="6.44140625" style="9" customWidth="1"/>
    <col min="2" max="2" width="20.44140625" style="9" customWidth="1"/>
    <col min="3" max="4" width="9.109375" style="9" customWidth="1"/>
    <col min="5" max="7" width="12.33203125" style="9" customWidth="1"/>
    <col min="8" max="8" width="31.5546875" style="9" customWidth="1"/>
    <col min="9" max="9" width="9.88671875" style="9" customWidth="1"/>
    <col min="10" max="10" width="1.44140625" style="1" customWidth="1"/>
  </cols>
  <sheetData>
    <row r="1" spans="1:10" x14ac:dyDescent="0.25">
      <c r="A1" s="56" t="s">
        <v>10</v>
      </c>
      <c r="B1" s="56" t="s">
        <v>11</v>
      </c>
      <c r="C1" s="56" t="s">
        <v>12</v>
      </c>
      <c r="D1" s="56" t="s">
        <v>24</v>
      </c>
      <c r="E1" s="56" t="s">
        <v>13</v>
      </c>
      <c r="F1" s="56" t="s">
        <v>14</v>
      </c>
      <c r="G1" s="56" t="s">
        <v>15</v>
      </c>
      <c r="H1" s="56" t="s">
        <v>25</v>
      </c>
      <c r="I1" s="56" t="s">
        <v>26</v>
      </c>
      <c r="J1" s="94"/>
    </row>
    <row r="2" spans="1:10" ht="39.6" x14ac:dyDescent="0.25">
      <c r="A2" s="7" t="s">
        <v>2</v>
      </c>
      <c r="B2" s="7" t="s">
        <v>65</v>
      </c>
      <c r="C2" s="7" t="s">
        <v>152</v>
      </c>
      <c r="D2" s="7" t="s">
        <v>66</v>
      </c>
      <c r="E2" s="7" t="s">
        <v>61</v>
      </c>
      <c r="F2" s="7" t="s">
        <v>22</v>
      </c>
      <c r="G2" s="7" t="s">
        <v>47</v>
      </c>
      <c r="H2" s="7" t="s">
        <v>109</v>
      </c>
      <c r="I2" s="7" t="s">
        <v>23</v>
      </c>
      <c r="J2" s="4"/>
    </row>
    <row r="3" spans="1:10" ht="19.5" customHeight="1" x14ac:dyDescent="0.25">
      <c r="A3" s="56">
        <v>1</v>
      </c>
      <c r="B3" s="82"/>
      <c r="C3" s="41"/>
      <c r="D3" s="41"/>
      <c r="E3" s="42"/>
      <c r="F3" s="42"/>
      <c r="G3" s="61">
        <f>IF(C3*D3=E3+F3,E3+F3,"Error in Calculation")</f>
        <v>0</v>
      </c>
      <c r="H3" s="41" t="str">
        <f t="shared" ref="H3:H17" si="0">IF($G3&gt;0,"How are Services related to program"," ")</f>
        <v xml:space="preserve"> </v>
      </c>
      <c r="I3" s="41" t="str">
        <f>IF($G3&gt;0,"Enter Objective"," ")</f>
        <v xml:space="preserve"> </v>
      </c>
    </row>
    <row r="4" spans="1:10" x14ac:dyDescent="0.25">
      <c r="A4" s="56">
        <v>2</v>
      </c>
      <c r="B4" s="41"/>
      <c r="C4" s="41"/>
      <c r="D4" s="41"/>
      <c r="E4" s="42"/>
      <c r="F4" s="42"/>
      <c r="G4" s="61">
        <f t="shared" ref="G4:G17" si="1">IF(C4*D4=E4+F4,E4+F4,"Error in Calculation")</f>
        <v>0</v>
      </c>
      <c r="H4" s="41" t="str">
        <f t="shared" si="0"/>
        <v xml:space="preserve"> </v>
      </c>
      <c r="I4" s="41" t="str">
        <f t="shared" ref="I4:I17" si="2">IF($G4&gt;0,"Enter Objective"," ")</f>
        <v xml:space="preserve"> </v>
      </c>
    </row>
    <row r="5" spans="1:10" x14ac:dyDescent="0.25">
      <c r="A5" s="56">
        <v>3</v>
      </c>
      <c r="B5" s="41"/>
      <c r="C5" s="41"/>
      <c r="D5" s="41"/>
      <c r="E5" s="42"/>
      <c r="F5" s="42"/>
      <c r="G5" s="61">
        <f t="shared" si="1"/>
        <v>0</v>
      </c>
      <c r="H5" s="41" t="str">
        <f t="shared" si="0"/>
        <v xml:space="preserve"> </v>
      </c>
      <c r="I5" s="41" t="str">
        <f t="shared" si="2"/>
        <v xml:space="preserve"> </v>
      </c>
    </row>
    <row r="6" spans="1:10" x14ac:dyDescent="0.25">
      <c r="A6" s="56">
        <v>4</v>
      </c>
      <c r="B6" s="41"/>
      <c r="C6" s="41"/>
      <c r="D6" s="41"/>
      <c r="E6" s="42"/>
      <c r="F6" s="42"/>
      <c r="G6" s="61">
        <f t="shared" si="1"/>
        <v>0</v>
      </c>
      <c r="H6" s="41" t="str">
        <f t="shared" si="0"/>
        <v xml:space="preserve"> </v>
      </c>
      <c r="I6" s="41" t="str">
        <f t="shared" si="2"/>
        <v xml:space="preserve"> </v>
      </c>
    </row>
    <row r="7" spans="1:10" x14ac:dyDescent="0.25">
      <c r="A7" s="56">
        <v>5</v>
      </c>
      <c r="B7" s="41"/>
      <c r="C7" s="41"/>
      <c r="D7" s="41"/>
      <c r="E7" s="42"/>
      <c r="F7" s="42"/>
      <c r="G7" s="61">
        <f t="shared" si="1"/>
        <v>0</v>
      </c>
      <c r="H7" s="41" t="str">
        <f t="shared" si="0"/>
        <v xml:space="preserve"> </v>
      </c>
      <c r="I7" s="41" t="str">
        <f t="shared" si="2"/>
        <v xml:space="preserve"> </v>
      </c>
    </row>
    <row r="8" spans="1:10" x14ac:dyDescent="0.25">
      <c r="A8" s="56">
        <v>6</v>
      </c>
      <c r="B8" s="41"/>
      <c r="C8" s="41"/>
      <c r="D8" s="41"/>
      <c r="E8" s="42"/>
      <c r="F8" s="42"/>
      <c r="G8" s="61">
        <f t="shared" si="1"/>
        <v>0</v>
      </c>
      <c r="H8" s="41" t="str">
        <f t="shared" si="0"/>
        <v xml:space="preserve"> </v>
      </c>
      <c r="I8" s="41" t="str">
        <f t="shared" si="2"/>
        <v xml:space="preserve"> </v>
      </c>
    </row>
    <row r="9" spans="1:10" x14ac:dyDescent="0.25">
      <c r="A9" s="56">
        <v>7</v>
      </c>
      <c r="B9" s="41"/>
      <c r="C9" s="41"/>
      <c r="D9" s="41"/>
      <c r="E9" s="42"/>
      <c r="F9" s="42"/>
      <c r="G9" s="61">
        <f t="shared" si="1"/>
        <v>0</v>
      </c>
      <c r="H9" s="41" t="str">
        <f t="shared" si="0"/>
        <v xml:space="preserve"> </v>
      </c>
      <c r="I9" s="41" t="str">
        <f t="shared" si="2"/>
        <v xml:space="preserve"> </v>
      </c>
    </row>
    <row r="10" spans="1:10" x14ac:dyDescent="0.25">
      <c r="A10" s="56">
        <v>8</v>
      </c>
      <c r="B10" s="41"/>
      <c r="C10" s="41"/>
      <c r="D10" s="41"/>
      <c r="E10" s="42"/>
      <c r="F10" s="42"/>
      <c r="G10" s="61">
        <f t="shared" si="1"/>
        <v>0</v>
      </c>
      <c r="H10" s="41" t="str">
        <f t="shared" si="0"/>
        <v xml:space="preserve"> </v>
      </c>
      <c r="I10" s="41" t="str">
        <f t="shared" si="2"/>
        <v xml:space="preserve"> </v>
      </c>
    </row>
    <row r="11" spans="1:10" x14ac:dyDescent="0.25">
      <c r="A11" s="56">
        <v>9</v>
      </c>
      <c r="B11" s="41"/>
      <c r="C11" s="41"/>
      <c r="D11" s="41"/>
      <c r="E11" s="42"/>
      <c r="F11" s="42"/>
      <c r="G11" s="61">
        <f t="shared" si="1"/>
        <v>0</v>
      </c>
      <c r="H11" s="41" t="str">
        <f t="shared" si="0"/>
        <v xml:space="preserve"> </v>
      </c>
      <c r="I11" s="41" t="str">
        <f t="shared" si="2"/>
        <v xml:space="preserve"> </v>
      </c>
    </row>
    <row r="12" spans="1:10" x14ac:dyDescent="0.25">
      <c r="A12" s="56">
        <v>10</v>
      </c>
      <c r="B12" s="41"/>
      <c r="C12" s="41"/>
      <c r="D12" s="41"/>
      <c r="E12" s="42"/>
      <c r="F12" s="42"/>
      <c r="G12" s="61">
        <f t="shared" si="1"/>
        <v>0</v>
      </c>
      <c r="H12" s="41" t="str">
        <f t="shared" si="0"/>
        <v xml:space="preserve"> </v>
      </c>
      <c r="I12" s="41" t="str">
        <f t="shared" si="2"/>
        <v xml:space="preserve"> </v>
      </c>
    </row>
    <row r="13" spans="1:10" x14ac:dyDescent="0.25">
      <c r="A13" s="56">
        <v>11</v>
      </c>
      <c r="B13" s="41"/>
      <c r="C13" s="41"/>
      <c r="D13" s="41"/>
      <c r="E13" s="42"/>
      <c r="F13" s="42"/>
      <c r="G13" s="61">
        <f t="shared" si="1"/>
        <v>0</v>
      </c>
      <c r="H13" s="41" t="str">
        <f t="shared" si="0"/>
        <v xml:space="preserve"> </v>
      </c>
      <c r="I13" s="41" t="str">
        <f t="shared" si="2"/>
        <v xml:space="preserve"> </v>
      </c>
    </row>
    <row r="14" spans="1:10" x14ac:dyDescent="0.25">
      <c r="A14" s="56">
        <v>12</v>
      </c>
      <c r="B14" s="41"/>
      <c r="C14" s="41"/>
      <c r="D14" s="41"/>
      <c r="E14" s="42"/>
      <c r="F14" s="42"/>
      <c r="G14" s="61">
        <f t="shared" si="1"/>
        <v>0</v>
      </c>
      <c r="H14" s="41" t="str">
        <f t="shared" si="0"/>
        <v xml:space="preserve"> </v>
      </c>
      <c r="I14" s="41" t="str">
        <f t="shared" si="2"/>
        <v xml:space="preserve"> </v>
      </c>
    </row>
    <row r="15" spans="1:10" x14ac:dyDescent="0.25">
      <c r="A15" s="56">
        <v>13</v>
      </c>
      <c r="B15" s="41"/>
      <c r="C15" s="41"/>
      <c r="D15" s="41"/>
      <c r="E15" s="42"/>
      <c r="F15" s="42"/>
      <c r="G15" s="61">
        <f t="shared" si="1"/>
        <v>0</v>
      </c>
      <c r="H15" s="41" t="str">
        <f t="shared" si="0"/>
        <v xml:space="preserve"> </v>
      </c>
      <c r="I15" s="41" t="str">
        <f t="shared" si="2"/>
        <v xml:space="preserve"> </v>
      </c>
    </row>
    <row r="16" spans="1:10" ht="15" customHeight="1" x14ac:dyDescent="0.25">
      <c r="A16" s="56">
        <v>14</v>
      </c>
      <c r="B16" s="41"/>
      <c r="C16" s="41"/>
      <c r="D16" s="41"/>
      <c r="E16" s="42"/>
      <c r="F16" s="42"/>
      <c r="G16" s="61">
        <f t="shared" si="1"/>
        <v>0</v>
      </c>
      <c r="H16" s="41" t="str">
        <f t="shared" si="0"/>
        <v xml:space="preserve"> </v>
      </c>
      <c r="I16" s="41" t="str">
        <f t="shared" si="2"/>
        <v xml:space="preserve"> </v>
      </c>
    </row>
    <row r="17" spans="1:10" x14ac:dyDescent="0.25">
      <c r="A17" s="56">
        <v>15</v>
      </c>
      <c r="B17" s="41"/>
      <c r="C17" s="41"/>
      <c r="D17" s="41"/>
      <c r="E17" s="42"/>
      <c r="F17" s="42"/>
      <c r="G17" s="61">
        <f t="shared" si="1"/>
        <v>0</v>
      </c>
      <c r="H17" s="41" t="str">
        <f t="shared" si="0"/>
        <v xml:space="preserve"> </v>
      </c>
      <c r="I17" s="41" t="str">
        <f t="shared" si="2"/>
        <v xml:space="preserve"> </v>
      </c>
    </row>
    <row r="18" spans="1:10" x14ac:dyDescent="0.25">
      <c r="A18" s="56">
        <v>16</v>
      </c>
      <c r="B18" s="8" t="s">
        <v>62</v>
      </c>
      <c r="C18" s="12"/>
      <c r="D18" s="12"/>
      <c r="E18" s="40">
        <f>SUM(E3:E17)</f>
        <v>0</v>
      </c>
      <c r="F18" s="40">
        <f>SUM(F3:F17)</f>
        <v>0</v>
      </c>
      <c r="G18" s="61">
        <f>SUM(G3:G17)</f>
        <v>0</v>
      </c>
      <c r="H18" s="12"/>
      <c r="I18" s="12"/>
    </row>
    <row r="19" spans="1:10" x14ac:dyDescent="0.25">
      <c r="A19" s="142"/>
      <c r="B19" s="143"/>
      <c r="C19" s="143"/>
      <c r="D19" s="143"/>
      <c r="E19" s="144"/>
      <c r="F19" s="144"/>
      <c r="G19" s="145"/>
      <c r="H19" s="143"/>
      <c r="I19" s="143"/>
      <c r="J19" s="146"/>
    </row>
    <row r="20" spans="1:10" x14ac:dyDescent="0.25">
      <c r="A20" s="241" t="s">
        <v>183</v>
      </c>
      <c r="B20" s="242"/>
      <c r="C20" s="242"/>
      <c r="D20" s="242"/>
      <c r="E20" s="242"/>
      <c r="F20" s="242"/>
      <c r="G20" s="242"/>
      <c r="H20" s="242"/>
      <c r="I20" s="242"/>
    </row>
    <row r="21" spans="1:10" x14ac:dyDescent="0.25">
      <c r="A21" s="243" t="s">
        <v>184</v>
      </c>
      <c r="B21" s="176"/>
      <c r="C21" s="176"/>
      <c r="D21" s="176"/>
      <c r="E21" s="176"/>
      <c r="F21" s="176"/>
      <c r="G21" s="176"/>
      <c r="H21" s="176"/>
      <c r="I21" s="176"/>
    </row>
    <row r="22" spans="1:10" x14ac:dyDescent="0.25"/>
  </sheetData>
  <sheetProtection password="CC7F" sheet="1" objects="1" scenarios="1"/>
  <mergeCells count="2">
    <mergeCell ref="A20:I20"/>
    <mergeCell ref="A21:I21"/>
  </mergeCells>
  <phoneticPr fontId="0" type="noConversion"/>
  <conditionalFormatting sqref="H3:H17">
    <cfRule type="cellIs" dxfId="5" priority="1" stopIfTrue="1" operator="equal">
      <formula>"How are Services related to program"</formula>
    </cfRule>
  </conditionalFormatting>
  <conditionalFormatting sqref="I3:I17">
    <cfRule type="cellIs" dxfId="4" priority="2" stopIfTrue="1" operator="equal">
      <formula>"Enter Objective"</formula>
    </cfRule>
  </conditionalFormatting>
  <conditionalFormatting sqref="G3:G17">
    <cfRule type="cellIs" dxfId="3" priority="3" stopIfTrue="1" operator="equal">
      <formula>"Error in Calculation"</formula>
    </cfRule>
  </conditionalFormatting>
  <pageMargins left="0.75" right="0.75" top="1" bottom="1" header="0.5" footer="0.5"/>
  <pageSetup scale="99" orientation="landscape" horizontalDpi="1200" verticalDpi="1200" r:id="rId1"/>
  <headerFooter alignWithMargins="0">
    <oddHeader>&amp;C&amp;"Arial,Bold"&amp;11Contractor/Consultant - Table 7</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A4DB2-C9CB-4639-86A3-38E1A8FFCB26}">
  <sheetPr>
    <pageSetUpPr fitToPage="1"/>
  </sheetPr>
  <dimension ref="A1:J22"/>
  <sheetViews>
    <sheetView workbookViewId="0">
      <selection activeCell="F7" sqref="F7"/>
    </sheetView>
  </sheetViews>
  <sheetFormatPr defaultColWidth="0" defaultRowHeight="13.2" customHeight="1" zeroHeight="1" x14ac:dyDescent="0.25"/>
  <cols>
    <col min="1" max="1" width="6.44140625" style="9" customWidth="1"/>
    <col min="2" max="2" width="20.44140625" style="9" customWidth="1"/>
    <col min="3" max="4" width="9.109375" style="9" customWidth="1"/>
    <col min="5" max="7" width="12.33203125" style="9" customWidth="1"/>
    <col min="8" max="8" width="31.5546875" style="9" customWidth="1"/>
    <col min="9" max="9" width="9.88671875" style="9" customWidth="1"/>
    <col min="10" max="10" width="1.44140625" style="1" customWidth="1"/>
  </cols>
  <sheetData>
    <row r="1" spans="1:10" x14ac:dyDescent="0.25">
      <c r="A1" s="56" t="s">
        <v>10</v>
      </c>
      <c r="B1" s="56" t="s">
        <v>11</v>
      </c>
      <c r="C1" s="56" t="s">
        <v>12</v>
      </c>
      <c r="D1" s="56" t="s">
        <v>24</v>
      </c>
      <c r="E1" s="56" t="s">
        <v>13</v>
      </c>
      <c r="F1" s="56" t="s">
        <v>14</v>
      </c>
      <c r="G1" s="56" t="s">
        <v>15</v>
      </c>
      <c r="H1" s="56" t="s">
        <v>25</v>
      </c>
      <c r="I1" s="56" t="s">
        <v>26</v>
      </c>
      <c r="J1" s="94"/>
    </row>
    <row r="2" spans="1:10" ht="39.6" x14ac:dyDescent="0.25">
      <c r="A2" s="7" t="s">
        <v>2</v>
      </c>
      <c r="B2" s="7" t="s">
        <v>197</v>
      </c>
      <c r="C2" s="7" t="s">
        <v>152</v>
      </c>
      <c r="D2" s="7" t="s">
        <v>66</v>
      </c>
      <c r="E2" s="7" t="s">
        <v>61</v>
      </c>
      <c r="F2" s="7" t="s">
        <v>22</v>
      </c>
      <c r="G2" s="7" t="s">
        <v>47</v>
      </c>
      <c r="H2" s="7" t="s">
        <v>198</v>
      </c>
      <c r="I2" s="7" t="s">
        <v>23</v>
      </c>
      <c r="J2" s="4"/>
    </row>
    <row r="3" spans="1:10" ht="19.5" customHeight="1" x14ac:dyDescent="0.25">
      <c r="A3" s="56">
        <v>1</v>
      </c>
      <c r="B3" s="82"/>
      <c r="C3" s="41"/>
      <c r="D3" s="41"/>
      <c r="E3" s="42"/>
      <c r="F3" s="42"/>
      <c r="G3" s="61"/>
      <c r="H3" s="41" t="str">
        <f t="shared" ref="H3:H17" si="0">IF($G3&gt;0,"How are Services related to program"," ")</f>
        <v xml:space="preserve"> </v>
      </c>
      <c r="I3" s="41" t="str">
        <f>IF($G3&gt;0,"Enter Objective"," ")</f>
        <v xml:space="preserve"> </v>
      </c>
    </row>
    <row r="4" spans="1:10" x14ac:dyDescent="0.25">
      <c r="A4" s="56">
        <v>2</v>
      </c>
      <c r="B4" s="41"/>
      <c r="C4" s="41"/>
      <c r="D4" s="41"/>
      <c r="E4" s="42"/>
      <c r="F4" s="42"/>
      <c r="G4" s="61">
        <f t="shared" ref="G4:G17" si="1">IF(C4*D4=E4+F4,E4+F4,"Error in Calculation")</f>
        <v>0</v>
      </c>
      <c r="H4" s="41" t="str">
        <f t="shared" si="0"/>
        <v xml:space="preserve"> </v>
      </c>
      <c r="I4" s="41" t="str">
        <f t="shared" ref="I4:I17" si="2">IF($G4&gt;0,"Enter Objective"," ")</f>
        <v xml:space="preserve"> </v>
      </c>
    </row>
    <row r="5" spans="1:10" x14ac:dyDescent="0.25">
      <c r="A5" s="56">
        <v>3</v>
      </c>
      <c r="B5" s="41"/>
      <c r="C5" s="41"/>
      <c r="D5" s="41"/>
      <c r="E5" s="42"/>
      <c r="F5" s="42"/>
      <c r="G5" s="61">
        <f t="shared" si="1"/>
        <v>0</v>
      </c>
      <c r="H5" s="41" t="str">
        <f t="shared" si="0"/>
        <v xml:space="preserve"> </v>
      </c>
      <c r="I5" s="41" t="str">
        <f t="shared" si="2"/>
        <v xml:space="preserve"> </v>
      </c>
    </row>
    <row r="6" spans="1:10" x14ac:dyDescent="0.25">
      <c r="A6" s="56">
        <v>4</v>
      </c>
      <c r="B6" s="41"/>
      <c r="C6" s="41"/>
      <c r="D6" s="41"/>
      <c r="E6" s="42"/>
      <c r="F6" s="42"/>
      <c r="G6" s="61">
        <f t="shared" si="1"/>
        <v>0</v>
      </c>
      <c r="H6" s="41" t="str">
        <f t="shared" si="0"/>
        <v xml:space="preserve"> </v>
      </c>
      <c r="I6" s="41" t="str">
        <f t="shared" si="2"/>
        <v xml:space="preserve"> </v>
      </c>
    </row>
    <row r="7" spans="1:10" x14ac:dyDescent="0.25">
      <c r="A7" s="56">
        <v>5</v>
      </c>
      <c r="B7" s="41"/>
      <c r="C7" s="41"/>
      <c r="D7" s="41"/>
      <c r="E7" s="42"/>
      <c r="F7" s="42"/>
      <c r="G7" s="61">
        <f t="shared" si="1"/>
        <v>0</v>
      </c>
      <c r="H7" s="41" t="str">
        <f t="shared" si="0"/>
        <v xml:space="preserve"> </v>
      </c>
      <c r="I7" s="41" t="str">
        <f t="shared" si="2"/>
        <v xml:space="preserve"> </v>
      </c>
    </row>
    <row r="8" spans="1:10" x14ac:dyDescent="0.25">
      <c r="A8" s="56">
        <v>6</v>
      </c>
      <c r="B8" s="41"/>
      <c r="C8" s="41"/>
      <c r="D8" s="41"/>
      <c r="E8" s="42"/>
      <c r="F8" s="42"/>
      <c r="G8" s="61">
        <f t="shared" si="1"/>
        <v>0</v>
      </c>
      <c r="H8" s="41" t="str">
        <f t="shared" si="0"/>
        <v xml:space="preserve"> </v>
      </c>
      <c r="I8" s="41" t="str">
        <f t="shared" si="2"/>
        <v xml:space="preserve"> </v>
      </c>
    </row>
    <row r="9" spans="1:10" x14ac:dyDescent="0.25">
      <c r="A9" s="56">
        <v>7</v>
      </c>
      <c r="B9" s="41"/>
      <c r="C9" s="41"/>
      <c r="D9" s="41"/>
      <c r="E9" s="42"/>
      <c r="F9" s="42"/>
      <c r="G9" s="61">
        <f t="shared" si="1"/>
        <v>0</v>
      </c>
      <c r="H9" s="41" t="str">
        <f t="shared" si="0"/>
        <v xml:space="preserve"> </v>
      </c>
      <c r="I9" s="41" t="str">
        <f t="shared" si="2"/>
        <v xml:space="preserve"> </v>
      </c>
    </row>
    <row r="10" spans="1:10" x14ac:dyDescent="0.25">
      <c r="A10" s="56">
        <v>8</v>
      </c>
      <c r="B10" s="41"/>
      <c r="C10" s="41"/>
      <c r="D10" s="41"/>
      <c r="E10" s="42"/>
      <c r="F10" s="42"/>
      <c r="G10" s="61">
        <f t="shared" si="1"/>
        <v>0</v>
      </c>
      <c r="H10" s="41" t="str">
        <f t="shared" si="0"/>
        <v xml:space="preserve"> </v>
      </c>
      <c r="I10" s="41" t="str">
        <f t="shared" si="2"/>
        <v xml:space="preserve"> </v>
      </c>
    </row>
    <row r="11" spans="1:10" x14ac:dyDescent="0.25">
      <c r="A11" s="56">
        <v>9</v>
      </c>
      <c r="B11" s="41"/>
      <c r="C11" s="41"/>
      <c r="D11" s="41"/>
      <c r="E11" s="42"/>
      <c r="F11" s="42"/>
      <c r="G11" s="61">
        <f t="shared" si="1"/>
        <v>0</v>
      </c>
      <c r="H11" s="41" t="str">
        <f t="shared" si="0"/>
        <v xml:space="preserve"> </v>
      </c>
      <c r="I11" s="41" t="str">
        <f t="shared" si="2"/>
        <v xml:space="preserve"> </v>
      </c>
    </row>
    <row r="12" spans="1:10" x14ac:dyDescent="0.25">
      <c r="A12" s="56">
        <v>10</v>
      </c>
      <c r="B12" s="41"/>
      <c r="C12" s="41"/>
      <c r="D12" s="41"/>
      <c r="E12" s="42"/>
      <c r="F12" s="42"/>
      <c r="G12" s="61">
        <f t="shared" si="1"/>
        <v>0</v>
      </c>
      <c r="H12" s="41" t="str">
        <f t="shared" si="0"/>
        <v xml:space="preserve"> </v>
      </c>
      <c r="I12" s="41" t="str">
        <f t="shared" si="2"/>
        <v xml:space="preserve"> </v>
      </c>
    </row>
    <row r="13" spans="1:10" x14ac:dyDescent="0.25">
      <c r="A13" s="56">
        <v>11</v>
      </c>
      <c r="B13" s="41"/>
      <c r="C13" s="41"/>
      <c r="D13" s="41"/>
      <c r="E13" s="42"/>
      <c r="F13" s="42"/>
      <c r="G13" s="61">
        <f t="shared" si="1"/>
        <v>0</v>
      </c>
      <c r="H13" s="41" t="str">
        <f t="shared" si="0"/>
        <v xml:space="preserve"> </v>
      </c>
      <c r="I13" s="41" t="str">
        <f t="shared" si="2"/>
        <v xml:space="preserve"> </v>
      </c>
    </row>
    <row r="14" spans="1:10" x14ac:dyDescent="0.25">
      <c r="A14" s="56">
        <v>12</v>
      </c>
      <c r="B14" s="41"/>
      <c r="C14" s="41"/>
      <c r="D14" s="41"/>
      <c r="E14" s="42"/>
      <c r="F14" s="42"/>
      <c r="G14" s="61">
        <f t="shared" si="1"/>
        <v>0</v>
      </c>
      <c r="H14" s="41" t="str">
        <f t="shared" si="0"/>
        <v xml:space="preserve"> </v>
      </c>
      <c r="I14" s="41" t="str">
        <f t="shared" si="2"/>
        <v xml:space="preserve"> </v>
      </c>
    </row>
    <row r="15" spans="1:10" x14ac:dyDescent="0.25">
      <c r="A15" s="56">
        <v>13</v>
      </c>
      <c r="B15" s="41"/>
      <c r="C15" s="41"/>
      <c r="D15" s="41"/>
      <c r="E15" s="42"/>
      <c r="F15" s="42"/>
      <c r="G15" s="61">
        <f t="shared" si="1"/>
        <v>0</v>
      </c>
      <c r="H15" s="41" t="str">
        <f t="shared" si="0"/>
        <v xml:space="preserve"> </v>
      </c>
      <c r="I15" s="41" t="str">
        <f t="shared" si="2"/>
        <v xml:space="preserve"> </v>
      </c>
    </row>
    <row r="16" spans="1:10" ht="15" customHeight="1" x14ac:dyDescent="0.25">
      <c r="A16" s="56">
        <v>14</v>
      </c>
      <c r="B16" s="41"/>
      <c r="C16" s="41"/>
      <c r="D16" s="41"/>
      <c r="E16" s="42"/>
      <c r="F16" s="42"/>
      <c r="G16" s="61">
        <f t="shared" si="1"/>
        <v>0</v>
      </c>
      <c r="H16" s="41" t="str">
        <f t="shared" si="0"/>
        <v xml:space="preserve"> </v>
      </c>
      <c r="I16" s="41" t="str">
        <f t="shared" si="2"/>
        <v xml:space="preserve"> </v>
      </c>
    </row>
    <row r="17" spans="1:10" x14ac:dyDescent="0.25">
      <c r="A17" s="56">
        <v>15</v>
      </c>
      <c r="B17" s="41"/>
      <c r="C17" s="41"/>
      <c r="D17" s="41"/>
      <c r="E17" s="42"/>
      <c r="F17" s="42"/>
      <c r="G17" s="61">
        <f t="shared" si="1"/>
        <v>0</v>
      </c>
      <c r="H17" s="41" t="str">
        <f t="shared" si="0"/>
        <v xml:space="preserve"> </v>
      </c>
      <c r="I17" s="41" t="str">
        <f t="shared" si="2"/>
        <v xml:space="preserve"> </v>
      </c>
    </row>
    <row r="18" spans="1:10" x14ac:dyDescent="0.25">
      <c r="A18" s="56">
        <v>16</v>
      </c>
      <c r="B18" s="8" t="s">
        <v>62</v>
      </c>
      <c r="C18" s="12"/>
      <c r="D18" s="12"/>
      <c r="E18" s="40">
        <f>SUM(E3:E17)</f>
        <v>0</v>
      </c>
      <c r="F18" s="40">
        <f>SUM(F3:F17)</f>
        <v>0</v>
      </c>
      <c r="G18" s="61">
        <f>SUM(G3:G17)</f>
        <v>0</v>
      </c>
      <c r="H18" s="12"/>
      <c r="I18" s="12"/>
    </row>
    <row r="19" spans="1:10" x14ac:dyDescent="0.25">
      <c r="A19" s="142"/>
      <c r="B19" s="143"/>
      <c r="C19" s="143"/>
      <c r="D19" s="143"/>
      <c r="E19" s="144"/>
      <c r="F19" s="144"/>
      <c r="G19" s="145"/>
      <c r="H19" s="143"/>
      <c r="I19" s="143"/>
      <c r="J19" s="146"/>
    </row>
    <row r="20" spans="1:10" x14ac:dyDescent="0.25">
      <c r="A20" s="241"/>
      <c r="B20" s="242"/>
      <c r="C20" s="242"/>
      <c r="D20" s="242"/>
      <c r="E20" s="242"/>
      <c r="F20" s="242"/>
      <c r="G20" s="242"/>
      <c r="H20" s="242"/>
      <c r="I20" s="242"/>
    </row>
    <row r="21" spans="1:10" x14ac:dyDescent="0.25">
      <c r="A21" s="243"/>
      <c r="B21" s="176"/>
      <c r="C21" s="176"/>
      <c r="D21" s="176"/>
      <c r="E21" s="176"/>
      <c r="F21" s="176"/>
      <c r="G21" s="176"/>
      <c r="H21" s="176"/>
      <c r="I21" s="176"/>
    </row>
    <row r="22" spans="1:10" x14ac:dyDescent="0.25"/>
  </sheetData>
  <sheetProtection password="CC7F" sheet="1"/>
  <mergeCells count="2">
    <mergeCell ref="A20:I20"/>
    <mergeCell ref="A21:I21"/>
  </mergeCells>
  <conditionalFormatting sqref="H3:H17">
    <cfRule type="cellIs" dxfId="2" priority="1" stopIfTrue="1" operator="equal">
      <formula>"How are Services related to program"</formula>
    </cfRule>
  </conditionalFormatting>
  <conditionalFormatting sqref="I3:I17">
    <cfRule type="cellIs" dxfId="1" priority="2" stopIfTrue="1" operator="equal">
      <formula>"Enter Objective"</formula>
    </cfRule>
  </conditionalFormatting>
  <conditionalFormatting sqref="G3:G17">
    <cfRule type="cellIs" dxfId="0" priority="3" stopIfTrue="1" operator="equal">
      <formula>"Error in Calculation"</formula>
    </cfRule>
  </conditionalFormatting>
  <pageMargins left="0.75" right="0.75" top="1" bottom="1" header="0.5" footer="0.5"/>
  <pageSetup scale="99" orientation="landscape" horizontalDpi="1200" verticalDpi="1200" r:id="rId1"/>
  <headerFooter alignWithMargins="0">
    <oddHeader>&amp;C&amp;"Arial,Bold"&amp;11Contractor/Consultant - Table 7</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92AEE-EA1E-4C14-8E0D-3FFDD3388BE8}">
  <dimension ref="A1:N21"/>
  <sheetViews>
    <sheetView tabSelected="1" topLeftCell="A4" workbookViewId="0">
      <selection activeCell="A21" sqref="A21"/>
    </sheetView>
  </sheetViews>
  <sheetFormatPr defaultColWidth="0" defaultRowHeight="13.2" zeroHeight="1" x14ac:dyDescent="0.25"/>
  <cols>
    <col min="1" max="1" width="5" style="6" bestFit="1" customWidth="1"/>
    <col min="2" max="11" width="9.109375" style="9" customWidth="1"/>
    <col min="12" max="12" width="10.88671875" style="9" customWidth="1"/>
    <col min="13" max="14" width="9.109375" style="9" customWidth="1"/>
    <col min="15" max="15" width="0.88671875" style="9" customWidth="1"/>
    <col min="16" max="16384" width="0" style="9" hidden="1"/>
  </cols>
  <sheetData>
    <row r="1" spans="1:14" s="96" customFormat="1" x14ac:dyDescent="0.25">
      <c r="A1" s="65" t="s">
        <v>10</v>
      </c>
      <c r="B1" s="65" t="s">
        <v>11</v>
      </c>
      <c r="C1" s="65" t="s">
        <v>12</v>
      </c>
      <c r="D1" s="65" t="s">
        <v>24</v>
      </c>
      <c r="E1" s="65" t="s">
        <v>13</v>
      </c>
      <c r="F1" s="65" t="s">
        <v>14</v>
      </c>
      <c r="G1" s="65" t="s">
        <v>15</v>
      </c>
      <c r="H1" s="65" t="s">
        <v>25</v>
      </c>
      <c r="I1" s="65" t="s">
        <v>26</v>
      </c>
      <c r="J1" s="65" t="s">
        <v>37</v>
      </c>
      <c r="K1" s="65" t="s">
        <v>38</v>
      </c>
      <c r="L1" s="65" t="s">
        <v>39</v>
      </c>
      <c r="M1" s="65" t="s">
        <v>40</v>
      </c>
      <c r="N1" s="65" t="s">
        <v>41</v>
      </c>
    </row>
    <row r="2" spans="1:14" ht="39" customHeight="1" x14ac:dyDescent="0.25">
      <c r="A2" s="258" t="s">
        <v>71</v>
      </c>
      <c r="B2" s="259" t="s">
        <v>72</v>
      </c>
      <c r="C2" s="260"/>
      <c r="D2" s="260"/>
      <c r="E2" s="260"/>
      <c r="F2" s="260"/>
      <c r="G2" s="260"/>
      <c r="H2" s="260"/>
      <c r="I2" s="261"/>
      <c r="J2" s="258" t="s">
        <v>77</v>
      </c>
      <c r="K2" s="258" t="s">
        <v>78</v>
      </c>
      <c r="L2" s="254" t="s">
        <v>80</v>
      </c>
      <c r="M2" s="252" t="s">
        <v>79</v>
      </c>
      <c r="N2" s="253"/>
    </row>
    <row r="3" spans="1:14" ht="24.75" customHeight="1" x14ac:dyDescent="0.25">
      <c r="A3" s="208"/>
      <c r="B3" s="262"/>
      <c r="C3" s="263"/>
      <c r="D3" s="263"/>
      <c r="E3" s="263"/>
      <c r="F3" s="263"/>
      <c r="G3" s="263"/>
      <c r="H3" s="263"/>
      <c r="I3" s="264"/>
      <c r="J3" s="208"/>
      <c r="K3" s="208"/>
      <c r="L3" s="255"/>
      <c r="M3" s="23" t="s">
        <v>81</v>
      </c>
      <c r="N3" s="24" t="s">
        <v>82</v>
      </c>
    </row>
    <row r="4" spans="1:14" ht="30" customHeight="1" x14ac:dyDescent="0.25">
      <c r="A4" s="65">
        <v>1</v>
      </c>
      <c r="B4" s="231" t="s">
        <v>110</v>
      </c>
      <c r="C4" s="231"/>
      <c r="D4" s="231"/>
      <c r="E4" s="231"/>
      <c r="F4" s="231"/>
      <c r="G4" s="231"/>
      <c r="H4" s="231"/>
      <c r="I4" s="231"/>
      <c r="J4" s="39"/>
      <c r="K4" s="39"/>
      <c r="L4" s="104"/>
      <c r="M4" s="25"/>
      <c r="N4" s="26"/>
    </row>
    <row r="5" spans="1:14" ht="30" customHeight="1" x14ac:dyDescent="0.25">
      <c r="A5" s="65">
        <v>2</v>
      </c>
      <c r="B5" s="231" t="s">
        <v>111</v>
      </c>
      <c r="C5" s="231"/>
      <c r="D5" s="231"/>
      <c r="E5" s="231"/>
      <c r="F5" s="231"/>
      <c r="G5" s="231"/>
      <c r="H5" s="231"/>
      <c r="I5" s="231"/>
      <c r="J5" s="39"/>
      <c r="K5" s="39"/>
      <c r="L5" s="104"/>
      <c r="M5" s="25"/>
      <c r="N5" s="26"/>
    </row>
    <row r="6" spans="1:14" ht="40.5" customHeight="1" x14ac:dyDescent="0.25">
      <c r="A6" s="65">
        <v>3</v>
      </c>
      <c r="B6" s="231" t="s">
        <v>112</v>
      </c>
      <c r="C6" s="231"/>
      <c r="D6" s="231"/>
      <c r="E6" s="231"/>
      <c r="F6" s="231"/>
      <c r="G6" s="231"/>
      <c r="H6" s="244"/>
      <c r="I6" s="244"/>
      <c r="J6" s="39"/>
      <c r="K6" s="39"/>
      <c r="L6" s="104"/>
      <c r="M6" s="25"/>
      <c r="N6" s="26"/>
    </row>
    <row r="7" spans="1:14" ht="38.25" customHeight="1" x14ac:dyDescent="0.25">
      <c r="A7" s="65">
        <v>4</v>
      </c>
      <c r="B7" s="231" t="s">
        <v>76</v>
      </c>
      <c r="C7" s="231"/>
      <c r="D7" s="231"/>
      <c r="E7" s="231"/>
      <c r="F7" s="231"/>
      <c r="G7" s="231"/>
      <c r="H7" s="244"/>
      <c r="I7" s="244"/>
      <c r="J7" s="39"/>
      <c r="K7" s="39"/>
      <c r="L7" s="104"/>
      <c r="M7" s="25"/>
      <c r="N7" s="26"/>
    </row>
    <row r="8" spans="1:14" ht="38.25" customHeight="1" x14ac:dyDescent="0.25">
      <c r="A8" s="65">
        <v>5</v>
      </c>
      <c r="B8" s="231" t="s">
        <v>113</v>
      </c>
      <c r="C8" s="231"/>
      <c r="D8" s="231"/>
      <c r="E8" s="231"/>
      <c r="F8" s="231"/>
      <c r="G8" s="231"/>
      <c r="H8" s="244"/>
      <c r="I8" s="244"/>
      <c r="J8" s="39"/>
      <c r="K8" s="39"/>
      <c r="L8" s="104"/>
      <c r="M8" s="35"/>
      <c r="N8" s="36"/>
    </row>
    <row r="9" spans="1:14" ht="41.25" customHeight="1" thickBot="1" x14ac:dyDescent="0.3">
      <c r="A9" s="65">
        <v>6</v>
      </c>
      <c r="B9" s="231" t="s">
        <v>115</v>
      </c>
      <c r="C9" s="231"/>
      <c r="D9" s="231"/>
      <c r="E9" s="231"/>
      <c r="F9" s="231"/>
      <c r="G9" s="231"/>
      <c r="H9" s="244"/>
      <c r="I9" s="244"/>
      <c r="J9" s="39"/>
      <c r="K9" s="39"/>
      <c r="L9" s="104"/>
      <c r="M9" s="27"/>
      <c r="N9" s="28"/>
    </row>
    <row r="10" spans="1:14" x14ac:dyDescent="0.25">
      <c r="L10" s="97"/>
    </row>
    <row r="11" spans="1:14" ht="17.25" customHeight="1" thickBot="1" x14ac:dyDescent="0.3">
      <c r="A11" s="266"/>
      <c r="B11" s="176"/>
      <c r="C11" s="176"/>
      <c r="D11" s="176"/>
      <c r="E11" s="176"/>
      <c r="F11" s="176"/>
      <c r="G11" s="176"/>
      <c r="H11" s="176"/>
      <c r="I11" s="176"/>
      <c r="J11" s="176"/>
      <c r="K11" s="176"/>
      <c r="L11" s="176"/>
      <c r="M11" s="176"/>
      <c r="N11" s="176"/>
    </row>
    <row r="12" spans="1:14" ht="25.5" customHeight="1" x14ac:dyDescent="0.25">
      <c r="A12" s="265">
        <v>7</v>
      </c>
      <c r="B12" s="244" t="s">
        <v>83</v>
      </c>
      <c r="C12" s="244"/>
      <c r="D12" s="244"/>
      <c r="E12" s="244"/>
      <c r="F12" s="244"/>
      <c r="G12" s="244"/>
      <c r="H12" s="244"/>
      <c r="I12" s="244"/>
      <c r="J12" s="29" t="s">
        <v>84</v>
      </c>
      <c r="K12" s="29" t="s">
        <v>85</v>
      </c>
      <c r="L12" s="98" t="s">
        <v>80</v>
      </c>
      <c r="M12" s="245" t="s">
        <v>87</v>
      </c>
      <c r="N12" s="246"/>
    </row>
    <row r="13" spans="1:14" ht="19.5" customHeight="1" x14ac:dyDescent="0.25">
      <c r="A13" s="265"/>
      <c r="B13" s="244"/>
      <c r="C13" s="244"/>
      <c r="D13" s="244"/>
      <c r="E13" s="244"/>
      <c r="F13" s="244"/>
      <c r="G13" s="244"/>
      <c r="H13" s="244"/>
      <c r="I13" s="244"/>
      <c r="J13" s="39"/>
      <c r="K13" s="39"/>
      <c r="L13" s="104"/>
      <c r="M13" s="247"/>
      <c r="N13" s="248"/>
    </row>
    <row r="14" spans="1:14" ht="30" customHeight="1" x14ac:dyDescent="0.25">
      <c r="A14" s="65">
        <v>8</v>
      </c>
      <c r="B14" s="231" t="s">
        <v>114</v>
      </c>
      <c r="C14" s="231"/>
      <c r="D14" s="231"/>
      <c r="E14" s="231"/>
      <c r="F14" s="231"/>
      <c r="G14" s="231"/>
      <c r="H14" s="244"/>
      <c r="I14" s="244"/>
      <c r="J14" s="251" t="s">
        <v>86</v>
      </c>
      <c r="K14" s="251"/>
      <c r="L14" s="104"/>
      <c r="M14" s="247"/>
      <c r="N14" s="248"/>
    </row>
    <row r="15" spans="1:14" ht="30" customHeight="1" x14ac:dyDescent="0.25">
      <c r="A15" s="65">
        <v>9</v>
      </c>
      <c r="B15" s="231" t="s">
        <v>73</v>
      </c>
      <c r="C15" s="231"/>
      <c r="D15" s="231"/>
      <c r="E15" s="231"/>
      <c r="F15" s="231"/>
      <c r="G15" s="231"/>
      <c r="H15" s="244"/>
      <c r="I15" s="244"/>
      <c r="J15" s="251" t="s">
        <v>86</v>
      </c>
      <c r="K15" s="251"/>
      <c r="L15" s="104"/>
      <c r="M15" s="247"/>
      <c r="N15" s="248"/>
    </row>
    <row r="16" spans="1:14" ht="30" customHeight="1" x14ac:dyDescent="0.25">
      <c r="A16" s="65">
        <v>10</v>
      </c>
      <c r="B16" s="231" t="s">
        <v>74</v>
      </c>
      <c r="C16" s="231"/>
      <c r="D16" s="231"/>
      <c r="E16" s="231"/>
      <c r="F16" s="231"/>
      <c r="G16" s="231"/>
      <c r="H16" s="244"/>
      <c r="I16" s="244"/>
      <c r="J16" s="251" t="s">
        <v>86</v>
      </c>
      <c r="K16" s="251"/>
      <c r="L16" s="104"/>
      <c r="M16" s="247"/>
      <c r="N16" s="248"/>
    </row>
    <row r="17" spans="1:14" ht="30" customHeight="1" thickBot="1" x14ac:dyDescent="0.3">
      <c r="A17" s="65">
        <v>11</v>
      </c>
      <c r="B17" s="231" t="s">
        <v>75</v>
      </c>
      <c r="C17" s="231"/>
      <c r="D17" s="231"/>
      <c r="E17" s="231"/>
      <c r="F17" s="231"/>
      <c r="G17" s="231"/>
      <c r="H17" s="244"/>
      <c r="I17" s="244"/>
      <c r="J17" s="251" t="s">
        <v>86</v>
      </c>
      <c r="K17" s="251"/>
      <c r="L17" s="104"/>
      <c r="M17" s="249"/>
      <c r="N17" s="250"/>
    </row>
    <row r="18" spans="1:14" x14ac:dyDescent="0.25"/>
    <row r="19" spans="1:14" ht="21.75" customHeight="1" x14ac:dyDescent="0.25">
      <c r="A19" s="256" t="s">
        <v>149</v>
      </c>
      <c r="B19" s="257"/>
      <c r="C19" s="257"/>
      <c r="D19" s="257"/>
      <c r="E19" s="257"/>
      <c r="F19" s="257"/>
    </row>
    <row r="20" spans="1:14" ht="21.75" customHeight="1" x14ac:dyDescent="0.25">
      <c r="A20" s="150" t="s">
        <v>196</v>
      </c>
      <c r="B20" s="150"/>
      <c r="C20" s="150"/>
      <c r="D20" s="150"/>
      <c r="E20" s="150"/>
      <c r="F20" s="150"/>
      <c r="G20" s="149"/>
      <c r="H20" s="149"/>
      <c r="I20" s="149" t="s">
        <v>192</v>
      </c>
      <c r="J20" s="149"/>
      <c r="K20" s="149"/>
      <c r="L20" s="149"/>
      <c r="M20" s="149"/>
      <c r="N20" s="149"/>
    </row>
    <row r="21" spans="1:14" ht="21.6" customHeight="1" x14ac:dyDescent="0.25">
      <c r="A21" s="148" t="s">
        <v>194</v>
      </c>
      <c r="B21" s="149"/>
      <c r="C21" s="149"/>
      <c r="D21" s="149"/>
      <c r="E21" s="149"/>
      <c r="F21" s="149"/>
      <c r="G21" s="149"/>
      <c r="H21" s="149"/>
      <c r="I21" s="149" t="s">
        <v>192</v>
      </c>
      <c r="J21" s="149"/>
      <c r="K21" s="149"/>
      <c r="L21" s="149" t="s">
        <v>195</v>
      </c>
      <c r="M21" s="149"/>
      <c r="N21" s="149"/>
    </row>
  </sheetData>
  <sheetProtection password="CC7F" sheet="1" objects="1" scenarios="1"/>
  <mergeCells count="26">
    <mergeCell ref="A19:F19"/>
    <mergeCell ref="A2:A3"/>
    <mergeCell ref="B2:I3"/>
    <mergeCell ref="J2:J3"/>
    <mergeCell ref="J17:K17"/>
    <mergeCell ref="A12:A13"/>
    <mergeCell ref="K2:K3"/>
    <mergeCell ref="B14:I14"/>
    <mergeCell ref="B17:I17"/>
    <mergeCell ref="A11:N11"/>
    <mergeCell ref="B8:I8"/>
    <mergeCell ref="M2:N2"/>
    <mergeCell ref="B6:I6"/>
    <mergeCell ref="B7:I7"/>
    <mergeCell ref="L2:L3"/>
    <mergeCell ref="B4:I4"/>
    <mergeCell ref="B5:I5"/>
    <mergeCell ref="B9:I9"/>
    <mergeCell ref="B12:I13"/>
    <mergeCell ref="M12:N12"/>
    <mergeCell ref="M13:N17"/>
    <mergeCell ref="J14:K14"/>
    <mergeCell ref="B15:I15"/>
    <mergeCell ref="J15:K15"/>
    <mergeCell ref="B16:I16"/>
    <mergeCell ref="J16:K16"/>
  </mergeCells>
  <phoneticPr fontId="0" type="noConversion"/>
  <printOptions horizontalCentered="1"/>
  <pageMargins left="0.21" right="0.21" top="0.55000000000000004" bottom="0.41" header="0.27" footer="0.23"/>
  <pageSetup orientation="landscape" horizontalDpi="4294967292" r:id="rId1"/>
  <headerFooter alignWithMargins="0">
    <oddHeader>&amp;C&amp;"Arial,Bold"&amp;11General Budget Information - Table 8</oddHeader>
    <oddFooter>&amp;C14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C9CAB-9174-441E-BEA3-DE3160DC8260}">
  <sheetPr>
    <pageSetUpPr fitToPage="1"/>
  </sheetPr>
  <dimension ref="A1:I28"/>
  <sheetViews>
    <sheetView workbookViewId="0">
      <selection activeCell="A14" sqref="A14:H14"/>
    </sheetView>
  </sheetViews>
  <sheetFormatPr defaultColWidth="0" defaultRowHeight="13.2" zeroHeight="1" x14ac:dyDescent="0.25"/>
  <cols>
    <col min="1" max="1" width="5" customWidth="1"/>
    <col min="2" max="2" width="22" customWidth="1"/>
    <col min="3" max="3" width="13.6640625" customWidth="1"/>
    <col min="4" max="4" width="11.44140625" customWidth="1"/>
    <col min="5" max="5" width="13.88671875" customWidth="1"/>
    <col min="6" max="6" width="11.5546875" customWidth="1"/>
    <col min="7" max="7" width="14.5546875" customWidth="1"/>
    <col min="8" max="8" width="11.33203125" customWidth="1"/>
    <col min="9" max="9" width="2.5546875" customWidth="1"/>
  </cols>
  <sheetData>
    <row r="1" spans="1:9" ht="13.8" thickBot="1" x14ac:dyDescent="0.3">
      <c r="A1" s="65" t="s">
        <v>10</v>
      </c>
      <c r="B1" s="66" t="s">
        <v>11</v>
      </c>
      <c r="C1" s="66" t="s">
        <v>12</v>
      </c>
      <c r="D1" s="66" t="s">
        <v>24</v>
      </c>
      <c r="E1" s="66" t="s">
        <v>13</v>
      </c>
      <c r="F1" s="66" t="s">
        <v>14</v>
      </c>
      <c r="G1" s="66" t="s">
        <v>15</v>
      </c>
      <c r="H1" s="67" t="s">
        <v>25</v>
      </c>
      <c r="I1" s="3"/>
    </row>
    <row r="2" spans="1:9" x14ac:dyDescent="0.25">
      <c r="A2" s="183" t="s">
        <v>2</v>
      </c>
      <c r="B2" s="185" t="s">
        <v>0</v>
      </c>
      <c r="C2" s="173" t="s">
        <v>61</v>
      </c>
      <c r="D2" s="187"/>
      <c r="E2" s="173" t="s">
        <v>90</v>
      </c>
      <c r="F2" s="187"/>
      <c r="G2" s="173" t="s">
        <v>1</v>
      </c>
      <c r="H2" s="174"/>
    </row>
    <row r="3" spans="1:9" x14ac:dyDescent="0.25">
      <c r="A3" s="184"/>
      <c r="B3" s="186"/>
      <c r="C3" s="30" t="s">
        <v>16</v>
      </c>
      <c r="D3" s="31" t="s">
        <v>88</v>
      </c>
      <c r="E3" s="30" t="s">
        <v>16</v>
      </c>
      <c r="F3" s="31" t="s">
        <v>88</v>
      </c>
      <c r="G3" s="30" t="s">
        <v>16</v>
      </c>
      <c r="H3" s="31" t="s">
        <v>88</v>
      </c>
      <c r="I3" s="5"/>
    </row>
    <row r="4" spans="1:9" ht="20.25" customHeight="1" x14ac:dyDescent="0.25">
      <c r="A4" s="64">
        <v>1</v>
      </c>
      <c r="B4" s="32" t="s">
        <v>89</v>
      </c>
      <c r="C4" s="43">
        <f>ROUND((Personnel!E17),2)</f>
        <v>0</v>
      </c>
      <c r="D4" s="45">
        <f t="shared" ref="D4:D11" si="0">IF(C4=0,0,C4/C$12)</f>
        <v>0</v>
      </c>
      <c r="E4" s="43">
        <f>+ROUND((Personnel!F17),2)</f>
        <v>0</v>
      </c>
      <c r="F4" s="45">
        <f t="shared" ref="F4:F11" si="1">IF(E4=0,0,E4/E$12)</f>
        <v>0</v>
      </c>
      <c r="G4" s="43">
        <f t="shared" ref="G4:G9" si="2">+C4+E4</f>
        <v>0</v>
      </c>
      <c r="H4" s="45">
        <f t="shared" ref="H4:H11" si="3">IF(G4=0,0,G4/G$12)</f>
        <v>0</v>
      </c>
    </row>
    <row r="5" spans="1:9" ht="20.25" customHeight="1" x14ac:dyDescent="0.25">
      <c r="A5" s="64">
        <v>2</v>
      </c>
      <c r="B5" s="32" t="s">
        <v>3</v>
      </c>
      <c r="C5" s="43">
        <f>+ROUND((Personnel!E18),2)</f>
        <v>0</v>
      </c>
      <c r="D5" s="45">
        <f t="shared" si="0"/>
        <v>0</v>
      </c>
      <c r="E5" s="43">
        <f>ROUND((Personnel!F18),2)</f>
        <v>0</v>
      </c>
      <c r="F5" s="45">
        <f t="shared" si="1"/>
        <v>0</v>
      </c>
      <c r="G5" s="43">
        <f t="shared" si="2"/>
        <v>0</v>
      </c>
      <c r="H5" s="45">
        <f t="shared" si="3"/>
        <v>0</v>
      </c>
    </row>
    <row r="6" spans="1:9" ht="20.25" customHeight="1" x14ac:dyDescent="0.25">
      <c r="A6" s="64">
        <v>3</v>
      </c>
      <c r="B6" s="32" t="s">
        <v>4</v>
      </c>
      <c r="C6" s="43">
        <f>ROUND((Equipment!E18),2)</f>
        <v>0</v>
      </c>
      <c r="D6" s="45">
        <f t="shared" si="0"/>
        <v>0</v>
      </c>
      <c r="E6" s="43">
        <f>ROUND((Equipment!F18),2)</f>
        <v>0</v>
      </c>
      <c r="F6" s="45">
        <f t="shared" si="1"/>
        <v>0</v>
      </c>
      <c r="G6" s="43">
        <f t="shared" si="2"/>
        <v>0</v>
      </c>
      <c r="H6" s="45">
        <f t="shared" si="3"/>
        <v>0</v>
      </c>
    </row>
    <row r="7" spans="1:9" ht="20.25" customHeight="1" x14ac:dyDescent="0.25">
      <c r="A7" s="64">
        <v>4</v>
      </c>
      <c r="B7" s="32" t="s">
        <v>5</v>
      </c>
      <c r="C7" s="43">
        <f>ROUND((+Travel!L19),0)</f>
        <v>0</v>
      </c>
      <c r="D7" s="45">
        <f t="shared" si="0"/>
        <v>0</v>
      </c>
      <c r="E7" s="43">
        <f>ROUND((+Travel!M19),0)</f>
        <v>0</v>
      </c>
      <c r="F7" s="45">
        <f t="shared" si="1"/>
        <v>0</v>
      </c>
      <c r="G7" s="43">
        <f t="shared" si="2"/>
        <v>0</v>
      </c>
      <c r="H7" s="45">
        <f t="shared" si="3"/>
        <v>0</v>
      </c>
    </row>
    <row r="8" spans="1:9" ht="20.25" customHeight="1" x14ac:dyDescent="0.25">
      <c r="A8" s="64">
        <v>5</v>
      </c>
      <c r="B8" s="32" t="s">
        <v>6</v>
      </c>
      <c r="C8" s="43">
        <f>ROUND((+Supplies!E18),0)</f>
        <v>0</v>
      </c>
      <c r="D8" s="45">
        <f t="shared" si="0"/>
        <v>0</v>
      </c>
      <c r="E8" s="43">
        <f>+ROUND((Supplies!F18),0)</f>
        <v>0</v>
      </c>
      <c r="F8" s="45">
        <f t="shared" si="1"/>
        <v>0</v>
      </c>
      <c r="G8" s="43">
        <f t="shared" si="2"/>
        <v>0</v>
      </c>
      <c r="H8" s="45">
        <f t="shared" si="3"/>
        <v>0</v>
      </c>
    </row>
    <row r="9" spans="1:9" ht="20.25" customHeight="1" x14ac:dyDescent="0.25">
      <c r="A9" s="64">
        <v>6</v>
      </c>
      <c r="B9" s="32" t="s">
        <v>7</v>
      </c>
      <c r="C9" s="43">
        <f>ROUND((+Operating!E18),0)</f>
        <v>0</v>
      </c>
      <c r="D9" s="45">
        <f t="shared" si="0"/>
        <v>0</v>
      </c>
      <c r="E9" s="43">
        <f>ROUND((+Operating!F18),0)</f>
        <v>0</v>
      </c>
      <c r="F9" s="45">
        <f t="shared" si="1"/>
        <v>0</v>
      </c>
      <c r="G9" s="43">
        <f t="shared" si="2"/>
        <v>0</v>
      </c>
      <c r="H9" s="45">
        <f t="shared" si="3"/>
        <v>0</v>
      </c>
    </row>
    <row r="10" spans="1:9" ht="20.25" customHeight="1" x14ac:dyDescent="0.25">
      <c r="A10" s="64">
        <v>7</v>
      </c>
      <c r="B10" s="32" t="s">
        <v>8</v>
      </c>
      <c r="C10" s="43">
        <f>ROUND((+Other!E18),0)</f>
        <v>0</v>
      </c>
      <c r="D10" s="45">
        <f t="shared" si="0"/>
        <v>0</v>
      </c>
      <c r="E10" s="43">
        <f>ROUND((+'Contractor-Consultant'!F18),0)</f>
        <v>0</v>
      </c>
      <c r="F10" s="45">
        <f t="shared" si="1"/>
        <v>0</v>
      </c>
      <c r="G10" s="43">
        <f>ROUND((+'Contractor-Consultant'!G18),0)</f>
        <v>0</v>
      </c>
      <c r="H10" s="45">
        <f t="shared" si="3"/>
        <v>0</v>
      </c>
    </row>
    <row r="11" spans="1:9" ht="20.25" customHeight="1" x14ac:dyDescent="0.25">
      <c r="A11" s="64">
        <v>8</v>
      </c>
      <c r="B11" s="151" t="s">
        <v>128</v>
      </c>
      <c r="C11" s="43">
        <f>ROUND((+'Contractor-Consultant'!E19),0)</f>
        <v>0</v>
      </c>
      <c r="D11" s="45">
        <f t="shared" si="0"/>
        <v>0</v>
      </c>
      <c r="E11" s="43">
        <f>ROUND((+Other!F19),0)</f>
        <v>0</v>
      </c>
      <c r="F11" s="45">
        <f t="shared" si="1"/>
        <v>0</v>
      </c>
      <c r="G11" s="43">
        <f>ROUND((+Other!G19),0)</f>
        <v>0</v>
      </c>
      <c r="H11" s="45">
        <f t="shared" si="3"/>
        <v>0</v>
      </c>
    </row>
    <row r="12" spans="1:9" ht="27.75" customHeight="1" thickBot="1" x14ac:dyDescent="0.3">
      <c r="A12" s="64">
        <v>9</v>
      </c>
      <c r="B12" s="33" t="s">
        <v>9</v>
      </c>
      <c r="C12" s="44">
        <f>SUM(C4:C11)</f>
        <v>0</v>
      </c>
      <c r="D12" s="46">
        <f>SUM(D4:D11)</f>
        <v>0</v>
      </c>
      <c r="E12" s="44">
        <f>IF(SUM(E4:E11)=Applicant!C19,SUM(E4:E11),"Does Not Balance")</f>
        <v>0</v>
      </c>
      <c r="F12" s="46">
        <f>SUM(F4:F10)</f>
        <v>0</v>
      </c>
      <c r="G12" s="44">
        <f>SUM(G4:G10)</f>
        <v>0</v>
      </c>
      <c r="H12" s="46">
        <f>SUM(H4:H10)</f>
        <v>0</v>
      </c>
    </row>
    <row r="13" spans="1:9" x14ac:dyDescent="0.25">
      <c r="A13" s="6"/>
      <c r="B13" s="1"/>
      <c r="C13" s="1"/>
      <c r="D13" s="1"/>
      <c r="E13" s="1"/>
      <c r="F13" s="1"/>
      <c r="G13" s="1"/>
      <c r="H13" s="1"/>
    </row>
    <row r="14" spans="1:9" x14ac:dyDescent="0.25">
      <c r="A14" s="175" t="s">
        <v>153</v>
      </c>
      <c r="B14" s="176"/>
      <c r="C14" s="176"/>
      <c r="D14" s="176"/>
      <c r="E14" s="176"/>
      <c r="F14" s="176"/>
      <c r="G14" s="176"/>
      <c r="H14" s="176"/>
    </row>
    <row r="15" spans="1:9" ht="13.8" thickBot="1" x14ac:dyDescent="0.3">
      <c r="A15" s="6"/>
      <c r="B15" s="1"/>
      <c r="C15" s="1"/>
      <c r="D15" s="1"/>
      <c r="E15" s="1"/>
      <c r="F15" s="1"/>
      <c r="G15" s="1"/>
      <c r="H15" s="1"/>
    </row>
    <row r="16" spans="1:9" x14ac:dyDescent="0.25">
      <c r="A16" s="64">
        <v>10</v>
      </c>
      <c r="B16" s="177" t="s">
        <v>67</v>
      </c>
      <c r="C16" s="178"/>
      <c r="D16" s="178"/>
      <c r="E16" s="178"/>
      <c r="F16" s="179"/>
      <c r="G16" s="57"/>
      <c r="H16" s="1"/>
    </row>
    <row r="17" spans="1:8" x14ac:dyDescent="0.25">
      <c r="A17" s="64">
        <v>11</v>
      </c>
      <c r="B17" s="180" t="s">
        <v>91</v>
      </c>
      <c r="C17" s="181"/>
      <c r="D17" s="181"/>
      <c r="E17" s="181"/>
      <c r="F17" s="182"/>
      <c r="G17" s="48">
        <f>+G12</f>
        <v>0</v>
      </c>
      <c r="H17" s="1"/>
    </row>
    <row r="18" spans="1:8" ht="13.8" thickBot="1" x14ac:dyDescent="0.3">
      <c r="A18" s="64">
        <v>12</v>
      </c>
      <c r="B18" s="165" t="s">
        <v>92</v>
      </c>
      <c r="C18" s="166"/>
      <c r="D18" s="166"/>
      <c r="E18" s="166"/>
      <c r="F18" s="167"/>
      <c r="G18" s="47">
        <f>+IF(G17=0,0,G17/G16)</f>
        <v>0</v>
      </c>
      <c r="H18" s="1"/>
    </row>
    <row r="19" spans="1:8" x14ac:dyDescent="0.25">
      <c r="A19" s="6"/>
      <c r="B19" s="1"/>
      <c r="C19" s="1"/>
      <c r="D19" s="1"/>
      <c r="E19" s="1"/>
      <c r="F19" s="1"/>
      <c r="G19" s="1"/>
      <c r="H19" s="1"/>
    </row>
    <row r="20" spans="1:8" ht="21" thickBot="1" x14ac:dyDescent="0.3">
      <c r="A20" s="6"/>
      <c r="B20" s="168" t="s">
        <v>69</v>
      </c>
      <c r="C20" s="168"/>
      <c r="D20" s="168"/>
      <c r="E20" s="168"/>
      <c r="F20" s="168"/>
      <c r="G20" s="168"/>
      <c r="H20" s="168"/>
    </row>
    <row r="21" spans="1:8" ht="13.8" thickBot="1" x14ac:dyDescent="0.3">
      <c r="A21" s="169" t="s">
        <v>68</v>
      </c>
      <c r="B21" s="170"/>
      <c r="C21" s="170"/>
      <c r="D21" s="170"/>
      <c r="E21" s="170"/>
      <c r="F21" s="170"/>
      <c r="G21" s="170"/>
      <c r="H21" s="171"/>
    </row>
    <row r="22" spans="1:8" ht="13.8" thickBot="1" x14ac:dyDescent="0.3">
      <c r="A22" s="6"/>
      <c r="B22" s="1"/>
      <c r="C22" s="1"/>
      <c r="D22" s="1"/>
      <c r="E22" s="1"/>
      <c r="F22" s="1"/>
      <c r="G22" s="1"/>
      <c r="H22" s="1"/>
    </row>
    <row r="23" spans="1:8" ht="13.8" thickBot="1" x14ac:dyDescent="0.3">
      <c r="A23" s="172" t="s">
        <v>116</v>
      </c>
      <c r="B23" s="170"/>
      <c r="C23" s="170"/>
      <c r="D23" s="170"/>
      <c r="E23" s="170"/>
      <c r="F23" s="170"/>
      <c r="G23" s="170"/>
      <c r="H23" s="171"/>
    </row>
    <row r="24" spans="1:8" ht="13.8" thickBot="1" x14ac:dyDescent="0.3">
      <c r="A24" s="6"/>
      <c r="B24" s="1"/>
      <c r="C24" s="1"/>
      <c r="D24" s="1"/>
      <c r="E24" s="1"/>
      <c r="F24" s="1"/>
      <c r="G24" s="1"/>
      <c r="H24" s="1"/>
    </row>
    <row r="25" spans="1:8" ht="13.8" thickBot="1" x14ac:dyDescent="0.3">
      <c r="A25" s="159" t="s">
        <v>118</v>
      </c>
      <c r="B25" s="160"/>
      <c r="C25" s="160"/>
      <c r="D25" s="160"/>
      <c r="E25" s="160"/>
      <c r="F25" s="160"/>
      <c r="G25" s="160"/>
      <c r="H25" s="161"/>
    </row>
    <row r="26" spans="1:8" ht="13.8" thickBot="1" x14ac:dyDescent="0.3">
      <c r="A26" s="6"/>
      <c r="B26" s="1"/>
      <c r="C26" s="1"/>
      <c r="D26" s="1"/>
      <c r="E26" s="1"/>
      <c r="F26" s="1"/>
      <c r="G26" s="1"/>
      <c r="H26" s="1"/>
    </row>
    <row r="27" spans="1:8" ht="13.8" thickBot="1" x14ac:dyDescent="0.3">
      <c r="A27" s="162" t="s">
        <v>193</v>
      </c>
      <c r="B27" s="163"/>
      <c r="C27" s="163"/>
      <c r="D27" s="163"/>
      <c r="E27" s="163"/>
      <c r="F27" s="163"/>
      <c r="G27" s="163"/>
      <c r="H27" s="164"/>
    </row>
    <row r="28" spans="1:8" s="147" customFormat="1" x14ac:dyDescent="0.25">
      <c r="A28" s="148" t="s">
        <v>192</v>
      </c>
      <c r="B28" s="149"/>
      <c r="C28" s="149"/>
      <c r="D28" s="149"/>
      <c r="E28" s="149"/>
      <c r="F28" s="149"/>
      <c r="G28" s="149"/>
      <c r="H28" s="149"/>
    </row>
  </sheetData>
  <sheetProtection password="CC7F" sheet="1"/>
  <mergeCells count="14">
    <mergeCell ref="G2:H2"/>
    <mergeCell ref="A14:H14"/>
    <mergeCell ref="B16:F16"/>
    <mergeCell ref="B17:F17"/>
    <mergeCell ref="A2:A3"/>
    <mergeCell ref="B2:B3"/>
    <mergeCell ref="C2:D2"/>
    <mergeCell ref="E2:F2"/>
    <mergeCell ref="A25:H25"/>
    <mergeCell ref="A27:H27"/>
    <mergeCell ref="B18:F18"/>
    <mergeCell ref="B20:H20"/>
    <mergeCell ref="A21:H21"/>
    <mergeCell ref="A23:H23"/>
  </mergeCells>
  <phoneticPr fontId="0" type="noConversion"/>
  <conditionalFormatting sqref="E12">
    <cfRule type="cellIs" dxfId="33" priority="1" stopIfTrue="1" operator="equal">
      <formula>"Does Not Balance"</formula>
    </cfRule>
  </conditionalFormatting>
  <conditionalFormatting sqref="G16">
    <cfRule type="cellIs" dxfId="32" priority="2" stopIfTrue="1" operator="equal">
      <formula>0</formula>
    </cfRule>
  </conditionalFormatting>
  <conditionalFormatting sqref="C12">
    <cfRule type="cellIs" dxfId="31" priority="3" stopIfTrue="1" operator="greaterThan">
      <formula>60000</formula>
    </cfRule>
  </conditionalFormatting>
  <pageMargins left="0.75" right="0.75" top="1" bottom="1" header="0.5" footer="0.5"/>
  <pageSetup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4BC74-BE77-4231-8850-DEFF850A53A6}">
  <dimension ref="A1:C22"/>
  <sheetViews>
    <sheetView workbookViewId="0"/>
  </sheetViews>
  <sheetFormatPr defaultColWidth="0" defaultRowHeight="13.2" zeroHeight="1" x14ac:dyDescent="0.25"/>
  <cols>
    <col min="1" max="1" width="6.109375" customWidth="1"/>
    <col min="2" max="2" width="76.33203125" customWidth="1"/>
    <col min="3" max="3" width="26.5546875" customWidth="1"/>
    <col min="4" max="4" width="1.44140625" customWidth="1"/>
  </cols>
  <sheetData>
    <row r="1" spans="1:3" ht="18" customHeight="1" x14ac:dyDescent="0.25">
      <c r="A1" s="68" t="s">
        <v>10</v>
      </c>
      <c r="B1" s="68" t="s">
        <v>11</v>
      </c>
      <c r="C1" s="68" t="s">
        <v>12</v>
      </c>
    </row>
    <row r="2" spans="1:3" s="4" customFormat="1" ht="31.5" customHeight="1" x14ac:dyDescent="0.25">
      <c r="A2" s="7" t="s">
        <v>2</v>
      </c>
      <c r="B2" s="34" t="s">
        <v>93</v>
      </c>
      <c r="C2" s="7" t="s">
        <v>16</v>
      </c>
    </row>
    <row r="3" spans="1:3" x14ac:dyDescent="0.25">
      <c r="A3" s="68">
        <v>1</v>
      </c>
      <c r="B3" s="99"/>
      <c r="C3" s="62"/>
    </row>
    <row r="4" spans="1:3" x14ac:dyDescent="0.25">
      <c r="A4" s="68">
        <v>2</v>
      </c>
      <c r="B4" s="99"/>
      <c r="C4" s="62"/>
    </row>
    <row r="5" spans="1:3" x14ac:dyDescent="0.25">
      <c r="A5" s="68">
        <v>3</v>
      </c>
      <c r="B5" s="99"/>
      <c r="C5" s="62"/>
    </row>
    <row r="6" spans="1:3" x14ac:dyDescent="0.25">
      <c r="A6" s="68">
        <v>4</v>
      </c>
      <c r="B6" s="99"/>
      <c r="C6" s="62"/>
    </row>
    <row r="7" spans="1:3" x14ac:dyDescent="0.25">
      <c r="A7" s="68">
        <v>5</v>
      </c>
      <c r="B7" s="99"/>
      <c r="C7" s="62"/>
    </row>
    <row r="8" spans="1:3" x14ac:dyDescent="0.25">
      <c r="A8" s="68">
        <v>6</v>
      </c>
      <c r="B8" s="99"/>
      <c r="C8" s="62"/>
    </row>
    <row r="9" spans="1:3" x14ac:dyDescent="0.25">
      <c r="A9" s="68">
        <v>7</v>
      </c>
      <c r="B9" s="99"/>
      <c r="C9" s="62"/>
    </row>
    <row r="10" spans="1:3" x14ac:dyDescent="0.25">
      <c r="A10" s="68">
        <v>8</v>
      </c>
      <c r="B10" s="99"/>
      <c r="C10" s="62"/>
    </row>
    <row r="11" spans="1:3" x14ac:dyDescent="0.25">
      <c r="A11" s="68">
        <v>9</v>
      </c>
      <c r="B11" s="99"/>
      <c r="C11" s="62"/>
    </row>
    <row r="12" spans="1:3" x14ac:dyDescent="0.25">
      <c r="A12" s="68">
        <v>10</v>
      </c>
      <c r="B12" s="99"/>
      <c r="C12" s="62"/>
    </row>
    <row r="13" spans="1:3" x14ac:dyDescent="0.25">
      <c r="A13" s="68">
        <v>11</v>
      </c>
      <c r="B13" s="99"/>
      <c r="C13" s="62"/>
    </row>
    <row r="14" spans="1:3" x14ac:dyDescent="0.25">
      <c r="A14" s="68">
        <v>12</v>
      </c>
      <c r="B14" s="99"/>
      <c r="C14" s="62"/>
    </row>
    <row r="15" spans="1:3" x14ac:dyDescent="0.25">
      <c r="A15" s="68">
        <v>13</v>
      </c>
      <c r="B15" s="99"/>
      <c r="C15" s="62"/>
    </row>
    <row r="16" spans="1:3" x14ac:dyDescent="0.25">
      <c r="A16" s="68">
        <v>14</v>
      </c>
      <c r="B16" s="99"/>
      <c r="C16" s="62"/>
    </row>
    <row r="17" spans="1:3" x14ac:dyDescent="0.25">
      <c r="A17" s="68">
        <v>15</v>
      </c>
      <c r="B17" s="99"/>
      <c r="C17" s="62"/>
    </row>
    <row r="18" spans="1:3" x14ac:dyDescent="0.25">
      <c r="A18" s="68">
        <v>16</v>
      </c>
      <c r="B18" s="99"/>
      <c r="C18" s="62"/>
    </row>
    <row r="19" spans="1:3" ht="18" customHeight="1" x14ac:dyDescent="0.25">
      <c r="A19" s="68">
        <v>17</v>
      </c>
      <c r="B19" s="11" t="s">
        <v>17</v>
      </c>
      <c r="C19" s="59">
        <f>SUM(C3:C18)</f>
        <v>0</v>
      </c>
    </row>
    <row r="20" spans="1:3" x14ac:dyDescent="0.25"/>
    <row r="21" spans="1:3" x14ac:dyDescent="0.25">
      <c r="A21" s="155" t="s">
        <v>191</v>
      </c>
      <c r="B21" s="155"/>
      <c r="C21" s="155"/>
    </row>
    <row r="22" spans="1:3" x14ac:dyDescent="0.25"/>
  </sheetData>
  <sheetProtection password="CC7F" sheet="1" objects="1" scenarios="1"/>
  <mergeCells count="1">
    <mergeCell ref="A21:C21"/>
  </mergeCells>
  <phoneticPr fontId="0" type="noConversion"/>
  <printOptions horizontalCentered="1"/>
  <pageMargins left="0.75" right="0.75" top="1" bottom="1" header="0.5" footer="0.5"/>
  <pageSetup orientation="landscape" horizontalDpi="4294967292" r:id="rId1"/>
  <headerFooter alignWithMargins="0">
    <oddHeader>&amp;C&amp;"Arial,Bold"&amp;11Schedule of Other Funding Amounts - Table 1A</oddHeader>
    <oddFooter>&amp;C4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8C7FA-FED2-4CE4-992B-705453D8835B}">
  <sheetPr>
    <pageSetUpPr fitToPage="1"/>
  </sheetPr>
  <dimension ref="A1:I37"/>
  <sheetViews>
    <sheetView workbookViewId="0">
      <selection activeCell="E3" sqref="E3"/>
    </sheetView>
  </sheetViews>
  <sheetFormatPr defaultColWidth="0" defaultRowHeight="13.2" zeroHeight="1" x14ac:dyDescent="0.25"/>
  <cols>
    <col min="1" max="1" width="6" style="2" customWidth="1"/>
    <col min="2" max="2" width="16.5546875" style="1" customWidth="1"/>
    <col min="3" max="3" width="14.109375" style="1" customWidth="1"/>
    <col min="4" max="4" width="10.5546875" style="1" customWidth="1"/>
    <col min="5" max="5" width="14.109375" style="1" customWidth="1"/>
    <col min="6" max="6" width="11.88671875" style="1" customWidth="1"/>
    <col min="7" max="7" width="13.88671875" style="1" customWidth="1"/>
    <col min="8" max="8" width="32.109375" style="1" customWidth="1"/>
    <col min="9" max="9" width="13.109375" style="1" customWidth="1"/>
    <col min="10" max="10" width="2.109375" style="1" customWidth="1"/>
    <col min="11" max="16384" width="0" style="1" hidden="1"/>
  </cols>
  <sheetData>
    <row r="1" spans="1:9" s="2" customFormat="1" x14ac:dyDescent="0.25">
      <c r="A1" s="56" t="s">
        <v>10</v>
      </c>
      <c r="B1" s="56" t="s">
        <v>11</v>
      </c>
      <c r="C1" s="56" t="s">
        <v>12</v>
      </c>
      <c r="D1" s="56" t="s">
        <v>24</v>
      </c>
      <c r="E1" s="56" t="s">
        <v>13</v>
      </c>
      <c r="F1" s="56" t="s">
        <v>14</v>
      </c>
      <c r="G1" s="56" t="s">
        <v>15</v>
      </c>
      <c r="H1" s="56" t="s">
        <v>25</v>
      </c>
      <c r="I1" s="56" t="s">
        <v>26</v>
      </c>
    </row>
    <row r="2" spans="1:9" s="4" customFormat="1" ht="66" x14ac:dyDescent="0.25">
      <c r="A2" s="7" t="s">
        <v>2</v>
      </c>
      <c r="B2" s="7" t="s">
        <v>175</v>
      </c>
      <c r="C2" s="7" t="s">
        <v>20</v>
      </c>
      <c r="D2" s="7" t="s">
        <v>176</v>
      </c>
      <c r="E2" s="7" t="s">
        <v>61</v>
      </c>
      <c r="F2" s="7" t="s">
        <v>22</v>
      </c>
      <c r="G2" s="7" t="s">
        <v>94</v>
      </c>
      <c r="H2" s="7" t="s">
        <v>96</v>
      </c>
      <c r="I2" s="7" t="s">
        <v>95</v>
      </c>
    </row>
    <row r="3" spans="1:9" x14ac:dyDescent="0.25">
      <c r="A3" s="56">
        <v>1</v>
      </c>
      <c r="B3" s="41"/>
      <c r="C3" s="69"/>
      <c r="D3" s="71"/>
      <c r="E3" s="69"/>
      <c r="F3" s="69"/>
      <c r="G3" s="40">
        <f>IF(E3+F3=ROUND((C3*D3),2),E3+F3,"Error")</f>
        <v>0</v>
      </c>
      <c r="H3" s="58" t="str">
        <f>IF($G3&gt;0,"Enter Duties"," ")</f>
        <v xml:space="preserve"> </v>
      </c>
      <c r="I3" s="58" t="str">
        <f>IF($G3&gt;0,"Enter Objective"," ")</f>
        <v xml:space="preserve"> </v>
      </c>
    </row>
    <row r="4" spans="1:9" x14ac:dyDescent="0.25">
      <c r="A4" s="56">
        <v>2</v>
      </c>
      <c r="B4" s="41"/>
      <c r="C4" s="42"/>
      <c r="D4" s="70"/>
      <c r="E4" s="42"/>
      <c r="F4" s="42"/>
      <c r="G4" s="40">
        <f t="shared" ref="G4:G16" si="0">IF(E4+F4=ROUND((C4*D4),2),E4+F4,"Error")</f>
        <v>0</v>
      </c>
      <c r="H4" s="58" t="str">
        <f t="shared" ref="H4:H16" si="1">IF($G4&gt;0,"Enter Duties"," ")</f>
        <v xml:space="preserve"> </v>
      </c>
      <c r="I4" s="58" t="str">
        <f t="shared" ref="I4:I16" si="2">IF($G4&gt;0,"Enter Objective"," ")</f>
        <v xml:space="preserve"> </v>
      </c>
    </row>
    <row r="5" spans="1:9" x14ac:dyDescent="0.25">
      <c r="A5" s="56">
        <v>3</v>
      </c>
      <c r="B5" s="41"/>
      <c r="C5" s="42"/>
      <c r="D5" s="70"/>
      <c r="E5" s="42"/>
      <c r="F5" s="42"/>
      <c r="G5" s="40">
        <f t="shared" si="0"/>
        <v>0</v>
      </c>
      <c r="H5" s="58" t="str">
        <f t="shared" si="1"/>
        <v xml:space="preserve"> </v>
      </c>
      <c r="I5" s="58" t="str">
        <f t="shared" si="2"/>
        <v xml:space="preserve"> </v>
      </c>
    </row>
    <row r="6" spans="1:9" x14ac:dyDescent="0.25">
      <c r="A6" s="56">
        <v>4</v>
      </c>
      <c r="B6" s="41"/>
      <c r="C6" s="42"/>
      <c r="D6" s="70"/>
      <c r="E6" s="42"/>
      <c r="F6" s="42"/>
      <c r="G6" s="40">
        <f t="shared" si="0"/>
        <v>0</v>
      </c>
      <c r="H6" s="58" t="str">
        <f t="shared" si="1"/>
        <v xml:space="preserve"> </v>
      </c>
      <c r="I6" s="58" t="str">
        <f t="shared" si="2"/>
        <v xml:space="preserve"> </v>
      </c>
    </row>
    <row r="7" spans="1:9" x14ac:dyDescent="0.25">
      <c r="A7" s="56">
        <v>5</v>
      </c>
      <c r="B7" s="41"/>
      <c r="C7" s="42"/>
      <c r="D7" s="70"/>
      <c r="E7" s="42"/>
      <c r="F7" s="42"/>
      <c r="G7" s="40">
        <f t="shared" si="0"/>
        <v>0</v>
      </c>
      <c r="H7" s="58" t="str">
        <f t="shared" si="1"/>
        <v xml:space="preserve"> </v>
      </c>
      <c r="I7" s="58" t="str">
        <f t="shared" si="2"/>
        <v xml:space="preserve"> </v>
      </c>
    </row>
    <row r="8" spans="1:9" x14ac:dyDescent="0.25">
      <c r="A8" s="56">
        <v>6</v>
      </c>
      <c r="B8" s="41"/>
      <c r="C8" s="42"/>
      <c r="D8" s="70"/>
      <c r="E8" s="42"/>
      <c r="F8" s="42"/>
      <c r="G8" s="40">
        <f t="shared" si="0"/>
        <v>0</v>
      </c>
      <c r="H8" s="58" t="str">
        <f t="shared" si="1"/>
        <v xml:space="preserve"> </v>
      </c>
      <c r="I8" s="58" t="str">
        <f t="shared" si="2"/>
        <v xml:space="preserve"> </v>
      </c>
    </row>
    <row r="9" spans="1:9" x14ac:dyDescent="0.25">
      <c r="A9" s="56">
        <v>7</v>
      </c>
      <c r="B9" s="41"/>
      <c r="C9" s="42"/>
      <c r="D9" s="70"/>
      <c r="E9" s="42"/>
      <c r="F9" s="42"/>
      <c r="G9" s="40">
        <f t="shared" si="0"/>
        <v>0</v>
      </c>
      <c r="H9" s="58" t="str">
        <f t="shared" si="1"/>
        <v xml:space="preserve"> </v>
      </c>
      <c r="I9" s="58" t="str">
        <f t="shared" si="2"/>
        <v xml:space="preserve"> </v>
      </c>
    </row>
    <row r="10" spans="1:9" x14ac:dyDescent="0.25">
      <c r="A10" s="56">
        <v>8</v>
      </c>
      <c r="B10" s="41"/>
      <c r="C10" s="42"/>
      <c r="D10" s="70"/>
      <c r="E10" s="42"/>
      <c r="F10" s="42"/>
      <c r="G10" s="40">
        <f t="shared" si="0"/>
        <v>0</v>
      </c>
      <c r="H10" s="58" t="str">
        <f t="shared" si="1"/>
        <v xml:space="preserve"> </v>
      </c>
      <c r="I10" s="58" t="str">
        <f t="shared" si="2"/>
        <v xml:space="preserve"> </v>
      </c>
    </row>
    <row r="11" spans="1:9" x14ac:dyDescent="0.25">
      <c r="A11" s="56">
        <v>9</v>
      </c>
      <c r="B11" s="41"/>
      <c r="C11" s="42"/>
      <c r="D11" s="70"/>
      <c r="E11" s="42"/>
      <c r="F11" s="42"/>
      <c r="G11" s="40">
        <f t="shared" si="0"/>
        <v>0</v>
      </c>
      <c r="H11" s="58" t="str">
        <f t="shared" si="1"/>
        <v xml:space="preserve"> </v>
      </c>
      <c r="I11" s="58" t="str">
        <f t="shared" si="2"/>
        <v xml:space="preserve"> </v>
      </c>
    </row>
    <row r="12" spans="1:9" x14ac:dyDescent="0.25">
      <c r="A12" s="56">
        <v>10</v>
      </c>
      <c r="B12" s="41"/>
      <c r="C12" s="42"/>
      <c r="D12" s="70"/>
      <c r="E12" s="42"/>
      <c r="F12" s="42"/>
      <c r="G12" s="40">
        <f t="shared" si="0"/>
        <v>0</v>
      </c>
      <c r="H12" s="58" t="str">
        <f t="shared" si="1"/>
        <v xml:space="preserve"> </v>
      </c>
      <c r="I12" s="58" t="str">
        <f t="shared" si="2"/>
        <v xml:space="preserve"> </v>
      </c>
    </row>
    <row r="13" spans="1:9" x14ac:dyDescent="0.25">
      <c r="A13" s="56">
        <v>11</v>
      </c>
      <c r="B13" s="41"/>
      <c r="C13" s="42"/>
      <c r="D13" s="70"/>
      <c r="E13" s="42"/>
      <c r="F13" s="42"/>
      <c r="G13" s="40">
        <f t="shared" si="0"/>
        <v>0</v>
      </c>
      <c r="H13" s="58" t="str">
        <f t="shared" si="1"/>
        <v xml:space="preserve"> </v>
      </c>
      <c r="I13" s="58" t="str">
        <f t="shared" si="2"/>
        <v xml:space="preserve"> </v>
      </c>
    </row>
    <row r="14" spans="1:9" x14ac:dyDescent="0.25">
      <c r="A14" s="56">
        <v>12</v>
      </c>
      <c r="B14" s="41"/>
      <c r="C14" s="42"/>
      <c r="D14" s="70"/>
      <c r="E14" s="42"/>
      <c r="F14" s="42"/>
      <c r="G14" s="40">
        <f t="shared" si="0"/>
        <v>0</v>
      </c>
      <c r="H14" s="58" t="str">
        <f t="shared" si="1"/>
        <v xml:space="preserve"> </v>
      </c>
      <c r="I14" s="58" t="str">
        <f t="shared" si="2"/>
        <v xml:space="preserve"> </v>
      </c>
    </row>
    <row r="15" spans="1:9" x14ac:dyDescent="0.25">
      <c r="A15" s="56">
        <v>13</v>
      </c>
      <c r="B15" s="41"/>
      <c r="C15" s="42"/>
      <c r="D15" s="70"/>
      <c r="E15" s="42"/>
      <c r="F15" s="42"/>
      <c r="G15" s="40">
        <f t="shared" si="0"/>
        <v>0</v>
      </c>
      <c r="H15" s="58" t="str">
        <f t="shared" si="1"/>
        <v xml:space="preserve"> </v>
      </c>
      <c r="I15" s="58" t="str">
        <f t="shared" si="2"/>
        <v xml:space="preserve"> </v>
      </c>
    </row>
    <row r="16" spans="1:9" x14ac:dyDescent="0.25">
      <c r="A16" s="56">
        <v>14</v>
      </c>
      <c r="B16" s="41"/>
      <c r="C16" s="42"/>
      <c r="D16" s="70"/>
      <c r="E16" s="42"/>
      <c r="F16" s="42"/>
      <c r="G16" s="40">
        <f t="shared" si="0"/>
        <v>0</v>
      </c>
      <c r="H16" s="58" t="str">
        <f t="shared" si="1"/>
        <v xml:space="preserve"> </v>
      </c>
      <c r="I16" s="58" t="str">
        <f t="shared" si="2"/>
        <v xml:space="preserve"> </v>
      </c>
    </row>
    <row r="17" spans="1:9" x14ac:dyDescent="0.25">
      <c r="A17" s="56">
        <v>15</v>
      </c>
      <c r="B17" s="8" t="s">
        <v>27</v>
      </c>
      <c r="C17" s="40"/>
      <c r="D17" s="72" t="e">
        <f>SUM(D3:D16)/COUNTA(B3:B16)</f>
        <v>#DIV/0!</v>
      </c>
      <c r="E17" s="40">
        <f>SUM(E3:E16)</f>
        <v>0</v>
      </c>
      <c r="F17" s="40">
        <f>SUM(F3:F16)</f>
        <v>0</v>
      </c>
      <c r="G17" s="40">
        <f>SUM(G3:G16)</f>
        <v>0</v>
      </c>
      <c r="H17" s="12"/>
      <c r="I17" s="12"/>
    </row>
    <row r="18" spans="1:9" ht="30" customHeight="1" x14ac:dyDescent="0.25">
      <c r="A18" s="56">
        <v>16</v>
      </c>
      <c r="B18" s="190" t="s">
        <v>154</v>
      </c>
      <c r="C18" s="191"/>
      <c r="D18" s="192"/>
      <c r="E18" s="138">
        <f>Benefits!N18</f>
        <v>0</v>
      </c>
      <c r="F18" s="138">
        <f>Benefits!O18</f>
        <v>0</v>
      </c>
      <c r="G18" s="42">
        <f>IF(E18+F18=Benefits!P18,E18+F18,"Does not balance")</f>
        <v>0</v>
      </c>
      <c r="H18" s="12"/>
      <c r="I18" s="12"/>
    </row>
    <row r="19" spans="1:9" x14ac:dyDescent="0.25">
      <c r="A19" s="56">
        <v>17</v>
      </c>
      <c r="B19" s="193" t="s">
        <v>70</v>
      </c>
      <c r="C19" s="181"/>
      <c r="D19" s="182"/>
      <c r="E19" s="40">
        <f>+E17+E18</f>
        <v>0</v>
      </c>
      <c r="F19" s="40">
        <f>+F17+F18</f>
        <v>0</v>
      </c>
      <c r="G19" s="40">
        <f>+G17+G18</f>
        <v>0</v>
      </c>
      <c r="H19" s="12"/>
      <c r="I19" s="12"/>
    </row>
    <row r="20" spans="1:9" s="37" customFormat="1" ht="15.75" customHeight="1" x14ac:dyDescent="0.25">
      <c r="A20" s="109" t="s">
        <v>173</v>
      </c>
      <c r="B20" s="196" t="s">
        <v>177</v>
      </c>
      <c r="C20" s="197"/>
      <c r="D20" s="197"/>
      <c r="E20" s="197"/>
      <c r="F20" s="197"/>
      <c r="G20" s="197"/>
      <c r="H20" s="197"/>
      <c r="I20" s="197"/>
    </row>
    <row r="21" spans="1:9" s="37" customFormat="1" ht="16.5" customHeight="1" x14ac:dyDescent="0.25">
      <c r="A21" s="38"/>
      <c r="B21" s="195"/>
      <c r="C21" s="195"/>
      <c r="D21" s="195"/>
      <c r="E21" s="195"/>
      <c r="F21" s="195"/>
      <c r="G21" s="195"/>
      <c r="H21" s="195"/>
      <c r="I21" s="195"/>
    </row>
    <row r="22" spans="1:9" s="37" customFormat="1" ht="15.75" customHeight="1" x14ac:dyDescent="0.25">
      <c r="A22" s="109" t="s">
        <v>172</v>
      </c>
      <c r="B22" s="194" t="s">
        <v>119</v>
      </c>
      <c r="C22" s="195"/>
      <c r="D22" s="195"/>
      <c r="E22" s="195"/>
      <c r="F22" s="195"/>
      <c r="G22" s="195"/>
      <c r="H22" s="195"/>
      <c r="I22" s="195"/>
    </row>
    <row r="23" spans="1:9" s="37" customFormat="1" ht="16.5" customHeight="1" x14ac:dyDescent="0.25">
      <c r="A23" s="38"/>
      <c r="B23" s="189"/>
      <c r="C23" s="189"/>
      <c r="D23" s="189"/>
      <c r="E23" s="189"/>
      <c r="F23" s="189"/>
      <c r="G23" s="189"/>
      <c r="H23" s="189"/>
      <c r="I23" s="189"/>
    </row>
    <row r="24" spans="1:9" s="37" customFormat="1" ht="12" x14ac:dyDescent="0.25">
      <c r="A24" s="109" t="s">
        <v>178</v>
      </c>
      <c r="B24" s="188" t="s">
        <v>174</v>
      </c>
      <c r="C24" s="189"/>
      <c r="D24" s="189"/>
      <c r="E24" s="189"/>
      <c r="F24" s="189"/>
      <c r="G24" s="189"/>
      <c r="H24" s="189"/>
      <c r="I24" s="189"/>
    </row>
    <row r="25" spans="1:9" s="55" customFormat="1" ht="14.25" customHeight="1" x14ac:dyDescent="0.25">
      <c r="A25" s="109"/>
      <c r="B25" s="189"/>
      <c r="C25" s="189"/>
      <c r="D25" s="189"/>
      <c r="E25" s="189"/>
      <c r="F25" s="189"/>
      <c r="G25" s="189"/>
      <c r="H25" s="189"/>
      <c r="I25" s="189"/>
    </row>
    <row r="26" spans="1:9" s="37" customFormat="1" ht="26.25" customHeight="1" x14ac:dyDescent="0.25">
      <c r="A26" s="201"/>
      <c r="B26" s="188"/>
      <c r="C26" s="188"/>
      <c r="D26" s="188"/>
      <c r="E26" s="188"/>
      <c r="F26" s="188"/>
      <c r="G26" s="188"/>
      <c r="H26" s="188"/>
    </row>
    <row r="27" spans="1:9" ht="6.75" customHeight="1" x14ac:dyDescent="0.25">
      <c r="A27" s="13"/>
      <c r="B27" s="9"/>
      <c r="C27" s="9"/>
      <c r="D27" s="9"/>
      <c r="E27" s="9"/>
      <c r="F27" s="9"/>
      <c r="G27" s="9"/>
    </row>
    <row r="28" spans="1:9" ht="13.8" thickBot="1" x14ac:dyDescent="0.3">
      <c r="A28" s="199" t="s">
        <v>30</v>
      </c>
      <c r="B28" s="200"/>
      <c r="C28" s="200"/>
      <c r="D28" s="200"/>
      <c r="E28" s="200"/>
      <c r="F28" s="200"/>
      <c r="G28" s="200"/>
      <c r="H28" s="200"/>
    </row>
    <row r="29" spans="1:9" x14ac:dyDescent="0.25">
      <c r="A29" s="202" t="s">
        <v>28</v>
      </c>
      <c r="B29" s="203"/>
      <c r="C29" s="203"/>
      <c r="D29" s="203"/>
      <c r="E29" s="203"/>
      <c r="F29" s="203"/>
      <c r="G29" s="203"/>
      <c r="H29" s="203"/>
      <c r="I29" s="204"/>
    </row>
    <row r="30" spans="1:9" ht="13.8" thickBot="1" x14ac:dyDescent="0.3">
      <c r="A30" s="14"/>
      <c r="B30" s="198" t="s">
        <v>29</v>
      </c>
      <c r="C30" s="198"/>
      <c r="D30" s="198"/>
      <c r="E30" s="15"/>
      <c r="F30" s="15"/>
      <c r="G30" s="15"/>
      <c r="H30" s="15"/>
      <c r="I30" s="16"/>
    </row>
    <row r="31" spans="1:9" x14ac:dyDescent="0.25"/>
    <row r="32" spans="1:9" x14ac:dyDescent="0.25"/>
    <row r="33" x14ac:dyDescent="0.25"/>
    <row r="34" x14ac:dyDescent="0.25"/>
    <row r="35" x14ac:dyDescent="0.25"/>
    <row r="36" x14ac:dyDescent="0.25"/>
    <row r="37" x14ac:dyDescent="0.25"/>
  </sheetData>
  <sheetProtection password="CC7F" sheet="1" objects="1" scenarios="1"/>
  <mergeCells count="9">
    <mergeCell ref="B24:I25"/>
    <mergeCell ref="B18:D18"/>
    <mergeCell ref="B19:D19"/>
    <mergeCell ref="B22:I23"/>
    <mergeCell ref="B20:I21"/>
    <mergeCell ref="B30:D30"/>
    <mergeCell ref="A28:H28"/>
    <mergeCell ref="A26:H26"/>
    <mergeCell ref="A29:I29"/>
  </mergeCells>
  <phoneticPr fontId="0" type="noConversion"/>
  <conditionalFormatting sqref="G18">
    <cfRule type="cellIs" dxfId="30" priority="1" stopIfTrue="1" operator="equal">
      <formula>"Does not balance"</formula>
    </cfRule>
  </conditionalFormatting>
  <conditionalFormatting sqref="G3:G16">
    <cfRule type="cellIs" dxfId="29" priority="2" stopIfTrue="1" operator="equal">
      <formula>"Error"</formula>
    </cfRule>
  </conditionalFormatting>
  <conditionalFormatting sqref="C3:F3 H3:H16">
    <cfRule type="cellIs" dxfId="28" priority="3" stopIfTrue="1" operator="equal">
      <formula>"Enter Duties"</formula>
    </cfRule>
  </conditionalFormatting>
  <conditionalFormatting sqref="I3:I16">
    <cfRule type="cellIs" dxfId="27" priority="4" stopIfTrue="1" operator="equal">
      <formula>"Enter Objective"</formula>
    </cfRule>
  </conditionalFormatting>
  <conditionalFormatting sqref="A22:B22 A24 A20:B20">
    <cfRule type="expression" dxfId="26" priority="5" stopIfTrue="1">
      <formula>$D$17&lt;100%</formula>
    </cfRule>
  </conditionalFormatting>
  <printOptions horizontalCentered="1"/>
  <pageMargins left="0.21" right="0.21" top="0.66" bottom="0.28999999999999998" header="0.24" footer="0.2"/>
  <pageSetup orientation="landscape" horizontalDpi="4294967292" r:id="rId1"/>
  <headerFooter alignWithMargins="0">
    <oddHeader>&amp;C&amp;"Arial,Bold"&amp;11Personnel Salaries 
Budget - Table 1</oddHeader>
    <oddFooter>&amp;C5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F2B95-EDCC-457F-B38D-F35A45E53492}">
  <sheetPr>
    <pageSetUpPr fitToPage="1"/>
  </sheetPr>
  <dimension ref="A1:L18"/>
  <sheetViews>
    <sheetView workbookViewId="0"/>
  </sheetViews>
  <sheetFormatPr defaultColWidth="0" defaultRowHeight="10.199999999999999" zeroHeight="1" x14ac:dyDescent="0.2"/>
  <cols>
    <col min="1" max="1" width="9.109375" style="111" customWidth="1"/>
    <col min="2" max="2" width="10.88671875" style="111" customWidth="1"/>
    <col min="3" max="3" width="14.5546875" style="111" customWidth="1"/>
    <col min="4" max="4" width="22.33203125" style="111" customWidth="1"/>
    <col min="5" max="5" width="11" style="111" customWidth="1"/>
    <col min="6" max="6" width="15.6640625" style="111" customWidth="1"/>
    <col min="7" max="7" width="13.88671875" style="111" customWidth="1"/>
    <col min="8" max="8" width="10.109375" style="111" customWidth="1"/>
    <col min="9" max="9" width="31.44140625" style="111" customWidth="1"/>
    <col min="10" max="10" width="27.5546875" style="111" bestFit="1" customWidth="1"/>
    <col min="11" max="16384" width="0" style="111" hidden="1"/>
  </cols>
  <sheetData>
    <row r="1" spans="1:12" s="113" customFormat="1" x14ac:dyDescent="0.2">
      <c r="A1" s="112" t="s">
        <v>10</v>
      </c>
      <c r="B1" s="112" t="s">
        <v>11</v>
      </c>
      <c r="C1" s="112" t="s">
        <v>12</v>
      </c>
      <c r="D1" s="112" t="s">
        <v>24</v>
      </c>
      <c r="E1" s="112" t="s">
        <v>13</v>
      </c>
      <c r="F1" s="112" t="s">
        <v>14</v>
      </c>
      <c r="G1" s="112" t="s">
        <v>15</v>
      </c>
      <c r="H1" s="112" t="s">
        <v>25</v>
      </c>
      <c r="I1" s="112" t="s">
        <v>171</v>
      </c>
      <c r="J1" s="112" t="s">
        <v>37</v>
      </c>
      <c r="K1" s="113" t="s">
        <v>38</v>
      </c>
      <c r="L1" s="113" t="s">
        <v>39</v>
      </c>
    </row>
    <row r="2" spans="1:12" s="113" customFormat="1" ht="40.799999999999997" x14ac:dyDescent="0.2">
      <c r="A2" s="134" t="s">
        <v>2</v>
      </c>
      <c r="B2" s="112" t="s">
        <v>18</v>
      </c>
      <c r="C2" s="112" t="s">
        <v>160</v>
      </c>
      <c r="D2" s="135" t="s">
        <v>161</v>
      </c>
      <c r="E2" s="112" t="s">
        <v>162</v>
      </c>
      <c r="F2" s="112" t="s">
        <v>163</v>
      </c>
      <c r="G2" s="114" t="s">
        <v>164</v>
      </c>
      <c r="H2" s="115" t="s">
        <v>165</v>
      </c>
      <c r="I2" s="112" t="s">
        <v>166</v>
      </c>
      <c r="J2" s="112" t="s">
        <v>167</v>
      </c>
    </row>
    <row r="3" spans="1:12" ht="13.2" x14ac:dyDescent="0.25">
      <c r="A3" s="132">
        <v>1</v>
      </c>
      <c r="B3" s="130" t="str">
        <f>IF(Personnel!B3&gt;0,Personnel!B3," ")</f>
        <v xml:space="preserve"> </v>
      </c>
      <c r="C3" s="122"/>
      <c r="D3" s="133"/>
      <c r="E3" s="116"/>
      <c r="F3" s="116"/>
      <c r="G3" s="117"/>
      <c r="H3" s="118"/>
      <c r="I3" s="131"/>
      <c r="J3" s="131"/>
    </row>
    <row r="4" spans="1:12" ht="13.2" x14ac:dyDescent="0.25">
      <c r="A4" s="132">
        <v>2</v>
      </c>
      <c r="B4" s="129" t="str">
        <f>IF(Personnel!B4&gt;0,Personnel!B4," ")</f>
        <v xml:space="preserve"> </v>
      </c>
      <c r="C4" s="127"/>
      <c r="D4" s="136"/>
      <c r="E4" s="119"/>
      <c r="F4" s="119"/>
      <c r="G4" s="120"/>
      <c r="H4" s="121"/>
      <c r="I4" s="126"/>
      <c r="J4" s="126"/>
    </row>
    <row r="5" spans="1:12" ht="13.2" x14ac:dyDescent="0.25">
      <c r="A5" s="132">
        <v>3</v>
      </c>
      <c r="B5" s="129" t="str">
        <f>IF(Personnel!B5&gt;0,Personnel!B5," ")</f>
        <v xml:space="preserve"> </v>
      </c>
      <c r="C5" s="127"/>
      <c r="D5" s="136"/>
      <c r="E5" s="119"/>
      <c r="F5" s="119"/>
      <c r="G5" s="120"/>
      <c r="H5" s="121"/>
      <c r="I5" s="126"/>
      <c r="J5" s="126" t="s">
        <v>168</v>
      </c>
    </row>
    <row r="6" spans="1:12" ht="13.2" x14ac:dyDescent="0.25">
      <c r="A6" s="132">
        <v>4</v>
      </c>
      <c r="B6" s="129" t="str">
        <f>IF(Personnel!B6&gt;0,Personnel!B6," ")</f>
        <v xml:space="preserve"> </v>
      </c>
      <c r="C6" s="127"/>
      <c r="D6" s="136"/>
      <c r="E6" s="119"/>
      <c r="F6" s="119"/>
      <c r="G6" s="120"/>
      <c r="H6" s="121"/>
      <c r="I6" s="126"/>
      <c r="J6" s="126" t="s">
        <v>168</v>
      </c>
    </row>
    <row r="7" spans="1:12" ht="13.2" x14ac:dyDescent="0.25">
      <c r="A7" s="132">
        <v>5</v>
      </c>
      <c r="B7" s="129" t="str">
        <f>IF(Personnel!B7&gt;0,Personnel!B7," ")</f>
        <v xml:space="preserve"> </v>
      </c>
      <c r="C7" s="127"/>
      <c r="D7" s="136"/>
      <c r="E7" s="119"/>
      <c r="F7" s="119"/>
      <c r="G7" s="120"/>
      <c r="H7" s="121"/>
      <c r="I7" s="126"/>
      <c r="J7" s="126" t="s">
        <v>168</v>
      </c>
    </row>
    <row r="8" spans="1:12" ht="13.2" x14ac:dyDescent="0.25">
      <c r="A8" s="132">
        <v>6</v>
      </c>
      <c r="B8" s="129" t="str">
        <f>IF(Personnel!B8&gt;0,Personnel!B8," ")</f>
        <v xml:space="preserve"> </v>
      </c>
      <c r="C8" s="127"/>
      <c r="D8" s="136"/>
      <c r="E8" s="119"/>
      <c r="F8" s="119"/>
      <c r="G8" s="120"/>
      <c r="H8" s="121"/>
      <c r="I8" s="126"/>
      <c r="J8" s="126" t="s">
        <v>168</v>
      </c>
    </row>
    <row r="9" spans="1:12" ht="13.2" x14ac:dyDescent="0.25">
      <c r="A9" s="132">
        <v>7</v>
      </c>
      <c r="B9" s="129" t="str">
        <f>IF(Personnel!B9&gt;0,Personnel!B9," ")</f>
        <v xml:space="preserve"> </v>
      </c>
      <c r="C9" s="127"/>
      <c r="D9" s="136"/>
      <c r="E9" s="119"/>
      <c r="F9" s="119"/>
      <c r="G9" s="120"/>
      <c r="H9" s="121"/>
      <c r="I9" s="126"/>
      <c r="J9" s="126" t="s">
        <v>168</v>
      </c>
    </row>
    <row r="10" spans="1:12" ht="13.2" x14ac:dyDescent="0.25">
      <c r="A10" s="132">
        <v>8</v>
      </c>
      <c r="B10" s="129" t="str">
        <f>IF(Personnel!B10&gt;0,Personnel!B10," ")</f>
        <v xml:space="preserve"> </v>
      </c>
      <c r="C10" s="127"/>
      <c r="D10" s="136"/>
      <c r="E10" s="119"/>
      <c r="F10" s="119"/>
      <c r="G10" s="120"/>
      <c r="H10" s="121"/>
      <c r="I10" s="126"/>
      <c r="J10" s="126" t="s">
        <v>168</v>
      </c>
    </row>
    <row r="11" spans="1:12" ht="13.2" x14ac:dyDescent="0.25">
      <c r="A11" s="132">
        <v>9</v>
      </c>
      <c r="B11" s="129" t="str">
        <f>IF(Personnel!B11&gt;0,Personnel!B11," ")</f>
        <v xml:space="preserve"> </v>
      </c>
      <c r="C11" s="127"/>
      <c r="D11" s="136"/>
      <c r="E11" s="119"/>
      <c r="F11" s="119"/>
      <c r="G11" s="120"/>
      <c r="H11" s="121"/>
      <c r="I11" s="126"/>
      <c r="J11" s="126" t="s">
        <v>168</v>
      </c>
    </row>
    <row r="12" spans="1:12" ht="13.2" x14ac:dyDescent="0.25">
      <c r="A12" s="132">
        <v>10</v>
      </c>
      <c r="B12" s="129" t="str">
        <f>IF(Personnel!B12&gt;0,Personnel!B12," ")</f>
        <v xml:space="preserve"> </v>
      </c>
      <c r="C12" s="127"/>
      <c r="D12" s="136"/>
      <c r="E12" s="119"/>
      <c r="F12" s="119"/>
      <c r="G12" s="120"/>
      <c r="H12" s="121"/>
      <c r="I12" s="126"/>
      <c r="J12" s="126" t="s">
        <v>168</v>
      </c>
    </row>
    <row r="13" spans="1:12" ht="13.2" x14ac:dyDescent="0.25">
      <c r="A13" s="132">
        <v>11</v>
      </c>
      <c r="B13" s="129" t="str">
        <f>IF(Personnel!B13&gt;0,Personnel!B13," ")</f>
        <v xml:space="preserve"> </v>
      </c>
      <c r="C13" s="127"/>
      <c r="D13" s="136"/>
      <c r="E13" s="119"/>
      <c r="F13" s="119"/>
      <c r="G13" s="120"/>
      <c r="H13" s="121"/>
      <c r="I13" s="126"/>
      <c r="J13" s="126" t="s">
        <v>168</v>
      </c>
    </row>
    <row r="14" spans="1:12" ht="13.2" x14ac:dyDescent="0.25">
      <c r="A14" s="132">
        <v>12</v>
      </c>
      <c r="B14" s="129" t="str">
        <f>IF(Personnel!B14&gt;0,Personnel!B14," ")</f>
        <v xml:space="preserve"> </v>
      </c>
      <c r="C14" s="127"/>
      <c r="D14" s="136"/>
      <c r="E14" s="119"/>
      <c r="F14" s="119"/>
      <c r="G14" s="120"/>
      <c r="H14" s="121"/>
      <c r="I14" s="126"/>
      <c r="J14" s="126" t="s">
        <v>168</v>
      </c>
    </row>
    <row r="15" spans="1:12" ht="13.2" x14ac:dyDescent="0.25">
      <c r="A15" s="132">
        <v>13</v>
      </c>
      <c r="B15" s="129" t="str">
        <f>IF(Personnel!B15&gt;0,Personnel!B15," ")</f>
        <v xml:space="preserve"> </v>
      </c>
      <c r="C15" s="127"/>
      <c r="D15" s="136"/>
      <c r="E15" s="119"/>
      <c r="F15" s="119"/>
      <c r="G15" s="120"/>
      <c r="H15" s="121"/>
      <c r="I15" s="126"/>
      <c r="J15" s="126" t="s">
        <v>168</v>
      </c>
    </row>
    <row r="16" spans="1:12" ht="13.2" x14ac:dyDescent="0.25">
      <c r="A16" s="132">
        <v>14</v>
      </c>
      <c r="B16" s="129" t="str">
        <f>IF(Personnel!B16&gt;0,Personnel!B16," ")</f>
        <v xml:space="preserve"> </v>
      </c>
      <c r="C16" s="128"/>
      <c r="D16" s="137"/>
      <c r="E16" s="123"/>
      <c r="F16" s="123"/>
      <c r="G16" s="124"/>
      <c r="H16" s="125"/>
      <c r="I16" s="126"/>
      <c r="J16" s="126" t="s">
        <v>168</v>
      </c>
    </row>
    <row r="17" spans="1:10" x14ac:dyDescent="0.2">
      <c r="A17" s="110" t="s">
        <v>169</v>
      </c>
      <c r="B17" s="205" t="s">
        <v>170</v>
      </c>
      <c r="C17" s="205"/>
      <c r="D17" s="205"/>
      <c r="E17" s="205"/>
      <c r="F17" s="205"/>
      <c r="G17" s="205"/>
      <c r="H17" s="205"/>
      <c r="I17" s="205"/>
      <c r="J17" s="205"/>
    </row>
    <row r="18" spans="1:10" x14ac:dyDescent="0.2"/>
  </sheetData>
  <sheetProtection password="CC7F" sheet="1" objects="1" scenarios="1"/>
  <mergeCells count="1">
    <mergeCell ref="B17:J17"/>
  </mergeCells>
  <phoneticPr fontId="0" type="noConversion"/>
  <pageMargins left="0.75" right="0.75" top="1" bottom="1" header="0.5" footer="0.5"/>
  <pageSetup scale="74" orientation="landscape" r:id="rId1"/>
  <headerFooter alignWithMargins="0">
    <oddHeader>&amp;CTable1B</oddHeader>
    <oddFooter>&amp;C6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4727-073E-4E8A-A71E-23A559BD12F4}">
  <sheetPr>
    <pageSetUpPr fitToPage="1"/>
  </sheetPr>
  <dimension ref="A1:P26"/>
  <sheetViews>
    <sheetView workbookViewId="0">
      <selection activeCell="N4" sqref="N4"/>
    </sheetView>
  </sheetViews>
  <sheetFormatPr defaultColWidth="0" defaultRowHeight="13.2" zeroHeight="1" x14ac:dyDescent="0.25"/>
  <cols>
    <col min="1" max="1" width="4.44140625" style="3" customWidth="1"/>
    <col min="2" max="2" width="14" customWidth="1"/>
    <col min="3" max="3" width="12" customWidth="1"/>
    <col min="4" max="4" width="7.6640625" customWidth="1"/>
    <col min="5" max="5" width="11.6640625" customWidth="1"/>
    <col min="6" max="6" width="7.109375" customWidth="1"/>
    <col min="7" max="7" width="11.6640625" customWidth="1"/>
    <col min="8" max="8" width="7.109375" customWidth="1"/>
    <col min="9" max="9" width="11.6640625" customWidth="1"/>
    <col min="10" max="10" width="7.109375" customWidth="1"/>
    <col min="11" max="11" width="11.6640625" customWidth="1"/>
    <col min="12" max="12" width="7.5546875" customWidth="1"/>
    <col min="13" max="15" width="11.6640625" customWidth="1"/>
    <col min="16" max="16" width="12.6640625" customWidth="1"/>
    <col min="17" max="17" width="1.88671875" customWidth="1"/>
  </cols>
  <sheetData>
    <row r="1" spans="1:16" s="3" customFormat="1" x14ac:dyDescent="0.25">
      <c r="A1" s="68" t="s">
        <v>10</v>
      </c>
      <c r="B1" s="68" t="s">
        <v>11</v>
      </c>
      <c r="C1" s="68" t="s">
        <v>12</v>
      </c>
      <c r="D1" s="68" t="s">
        <v>24</v>
      </c>
      <c r="E1" s="68" t="s">
        <v>13</v>
      </c>
      <c r="F1" s="68" t="s">
        <v>14</v>
      </c>
      <c r="G1" s="68" t="s">
        <v>15</v>
      </c>
      <c r="H1" s="68" t="s">
        <v>25</v>
      </c>
      <c r="I1" s="68" t="s">
        <v>26</v>
      </c>
      <c r="J1" s="68" t="s">
        <v>37</v>
      </c>
      <c r="K1" s="68" t="s">
        <v>38</v>
      </c>
      <c r="L1" s="68" t="s">
        <v>39</v>
      </c>
      <c r="M1" s="68" t="s">
        <v>40</v>
      </c>
      <c r="N1" s="68"/>
      <c r="O1" s="68"/>
      <c r="P1" s="68" t="s">
        <v>41</v>
      </c>
    </row>
    <row r="2" spans="1:16" s="17" customFormat="1" x14ac:dyDescent="0.25">
      <c r="A2" s="207" t="s">
        <v>2</v>
      </c>
      <c r="B2" s="209" t="s">
        <v>18</v>
      </c>
      <c r="C2" s="209" t="s">
        <v>19</v>
      </c>
      <c r="D2" s="51" t="s">
        <v>32</v>
      </c>
      <c r="E2" s="53" t="str">
        <f>IF(D4&gt;0,"Enter Type"," ")</f>
        <v xml:space="preserve"> </v>
      </c>
      <c r="F2" s="51" t="s">
        <v>33</v>
      </c>
      <c r="G2" s="53" t="str">
        <f>IF(F4&gt;0,"Enter Type"," ")</f>
        <v xml:space="preserve"> </v>
      </c>
      <c r="H2" s="51" t="s">
        <v>34</v>
      </c>
      <c r="I2" s="53" t="str">
        <f>IF(H4&gt;0,"Enter Type"," ")</f>
        <v xml:space="preserve"> </v>
      </c>
      <c r="J2" s="52" t="s">
        <v>35</v>
      </c>
      <c r="K2" s="53" t="str">
        <f>IF(J4&gt;0,"Enter Type"," ")</f>
        <v xml:space="preserve"> </v>
      </c>
      <c r="L2" s="52" t="s">
        <v>36</v>
      </c>
      <c r="M2" s="53" t="str">
        <f>IF(L4&gt;0,"Enter Type"," ")</f>
        <v xml:space="preserve"> </v>
      </c>
      <c r="N2" s="212" t="s">
        <v>61</v>
      </c>
      <c r="O2" s="214" t="s">
        <v>22</v>
      </c>
      <c r="P2" s="207" t="s">
        <v>42</v>
      </c>
    </row>
    <row r="3" spans="1:16" s="5" customFormat="1" x14ac:dyDescent="0.25">
      <c r="A3" s="211"/>
      <c r="B3" s="209"/>
      <c r="C3" s="210"/>
      <c r="D3" s="10" t="s">
        <v>31</v>
      </c>
      <c r="E3" s="10" t="s">
        <v>16</v>
      </c>
      <c r="F3" s="10" t="s">
        <v>31</v>
      </c>
      <c r="G3" s="10" t="s">
        <v>16</v>
      </c>
      <c r="H3" s="10" t="s">
        <v>31</v>
      </c>
      <c r="I3" s="10" t="s">
        <v>16</v>
      </c>
      <c r="J3" s="10" t="s">
        <v>31</v>
      </c>
      <c r="K3" s="10" t="s">
        <v>16</v>
      </c>
      <c r="L3" s="10" t="s">
        <v>31</v>
      </c>
      <c r="M3" s="10" t="s">
        <v>16</v>
      </c>
      <c r="N3" s="213"/>
      <c r="O3" s="215"/>
      <c r="P3" s="208"/>
    </row>
    <row r="4" spans="1:16" x14ac:dyDescent="0.25">
      <c r="A4" s="68">
        <v>1</v>
      </c>
      <c r="B4" s="100" t="str">
        <f>IF(Personnel!B3&gt;0,Personnel!B3," ")</f>
        <v xml:space="preserve"> </v>
      </c>
      <c r="C4" s="50" t="str">
        <f>IF(Personnel!C3&gt;0,Personnel!C3*Personnel!D3," ")</f>
        <v xml:space="preserve"> </v>
      </c>
      <c r="D4" s="73"/>
      <c r="E4" s="50">
        <f>ROUND((IF($C4=" ",0,$C4*D4)),2)</f>
        <v>0</v>
      </c>
      <c r="F4" s="73"/>
      <c r="G4" s="50">
        <f t="shared" ref="G4:G17" si="0">ROUND((IF($C4=" ",0,$C4*F4)),2)</f>
        <v>0</v>
      </c>
      <c r="H4" s="73"/>
      <c r="I4" s="50">
        <f t="shared" ref="I4:I17" si="1">ROUND((IF($C4=" ",0,$C4*H4)),2)</f>
        <v>0</v>
      </c>
      <c r="J4" s="73"/>
      <c r="K4" s="50">
        <f t="shared" ref="K4:K17" si="2">ROUND((IF($C4=" ",0,$C4*J4)),2)</f>
        <v>0</v>
      </c>
      <c r="L4" s="73"/>
      <c r="M4" s="50">
        <f t="shared" ref="M4:M17" si="3">ROUND((IF($C4=" ",0,$C4*L4)),2)</f>
        <v>0</v>
      </c>
      <c r="N4" s="62"/>
      <c r="O4" s="62"/>
      <c r="P4" s="138">
        <f>IF(N4+O4=ROUND((M4+K4+I4+G4+E4),2),N4+O4,"Error")</f>
        <v>0</v>
      </c>
    </row>
    <row r="5" spans="1:16" x14ac:dyDescent="0.25">
      <c r="A5" s="68">
        <v>2</v>
      </c>
      <c r="B5" s="100" t="str">
        <f>IF(Personnel!B4&gt;0,Personnel!B4," ")</f>
        <v xml:space="preserve"> </v>
      </c>
      <c r="C5" s="50" t="str">
        <f>IF(Personnel!C4&gt;0,Personnel!C4*Personnel!D4," ")</f>
        <v xml:space="preserve"> </v>
      </c>
      <c r="D5" s="73"/>
      <c r="E5" s="50">
        <f t="shared" ref="E5:E17" si="4">ROUND((IF($C5=" ",0,$C5*D5)),2)</f>
        <v>0</v>
      </c>
      <c r="F5" s="73"/>
      <c r="G5" s="50">
        <f t="shared" si="0"/>
        <v>0</v>
      </c>
      <c r="H5" s="73"/>
      <c r="I5" s="50">
        <f t="shared" si="1"/>
        <v>0</v>
      </c>
      <c r="J5" s="73"/>
      <c r="K5" s="50">
        <f t="shared" si="2"/>
        <v>0</v>
      </c>
      <c r="L5" s="73"/>
      <c r="M5" s="50">
        <f t="shared" si="3"/>
        <v>0</v>
      </c>
      <c r="N5" s="62"/>
      <c r="O5" s="62"/>
      <c r="P5" s="138">
        <f t="shared" ref="P5:P17" si="5">IF(N5+O5=ROUND((M5+K5+I5+G5+E5),2),N5+O5,"Error")</f>
        <v>0</v>
      </c>
    </row>
    <row r="6" spans="1:16" x14ac:dyDescent="0.25">
      <c r="A6" s="68">
        <v>3</v>
      </c>
      <c r="B6" s="100" t="str">
        <f>IF(Personnel!B5&gt;0,Personnel!B5," ")</f>
        <v xml:space="preserve"> </v>
      </c>
      <c r="C6" s="50" t="str">
        <f>IF(Personnel!C5&gt;0,Personnel!C5*Personnel!D5," ")</f>
        <v xml:space="preserve"> </v>
      </c>
      <c r="D6" s="73"/>
      <c r="E6" s="50">
        <f t="shared" si="4"/>
        <v>0</v>
      </c>
      <c r="F6" s="73"/>
      <c r="G6" s="50">
        <f t="shared" si="0"/>
        <v>0</v>
      </c>
      <c r="H6" s="73"/>
      <c r="I6" s="50">
        <f t="shared" si="1"/>
        <v>0</v>
      </c>
      <c r="J6" s="73"/>
      <c r="K6" s="50">
        <f t="shared" si="2"/>
        <v>0</v>
      </c>
      <c r="L6" s="73"/>
      <c r="M6" s="50">
        <f t="shared" si="3"/>
        <v>0</v>
      </c>
      <c r="N6" s="62"/>
      <c r="O6" s="62"/>
      <c r="P6" s="138">
        <f t="shared" si="5"/>
        <v>0</v>
      </c>
    </row>
    <row r="7" spans="1:16" x14ac:dyDescent="0.25">
      <c r="A7" s="68">
        <v>4</v>
      </c>
      <c r="B7" s="100" t="str">
        <f>IF(Personnel!B6&gt;0,Personnel!B6," ")</f>
        <v xml:space="preserve"> </v>
      </c>
      <c r="C7" s="50" t="str">
        <f>IF(Personnel!C6&gt;0,Personnel!C6*Personnel!D6," ")</f>
        <v xml:space="preserve"> </v>
      </c>
      <c r="D7" s="73"/>
      <c r="E7" s="50">
        <f t="shared" si="4"/>
        <v>0</v>
      </c>
      <c r="F7" s="73"/>
      <c r="G7" s="50">
        <f t="shared" si="0"/>
        <v>0</v>
      </c>
      <c r="H7" s="73"/>
      <c r="I7" s="50">
        <f t="shared" si="1"/>
        <v>0</v>
      </c>
      <c r="J7" s="73"/>
      <c r="K7" s="50">
        <f t="shared" si="2"/>
        <v>0</v>
      </c>
      <c r="L7" s="73"/>
      <c r="M7" s="50">
        <f t="shared" si="3"/>
        <v>0</v>
      </c>
      <c r="N7" s="62"/>
      <c r="O7" s="62"/>
      <c r="P7" s="138">
        <f t="shared" si="5"/>
        <v>0</v>
      </c>
    </row>
    <row r="8" spans="1:16" x14ac:dyDescent="0.25">
      <c r="A8" s="68">
        <v>5</v>
      </c>
      <c r="B8" s="100" t="str">
        <f>IF(Personnel!B7&gt;0,Personnel!B7," ")</f>
        <v xml:space="preserve"> </v>
      </c>
      <c r="C8" s="50" t="str">
        <f>IF(Personnel!C7&gt;0,Personnel!C7*Personnel!D7," ")</f>
        <v xml:space="preserve"> </v>
      </c>
      <c r="D8" s="73"/>
      <c r="E8" s="50">
        <f t="shared" si="4"/>
        <v>0</v>
      </c>
      <c r="F8" s="73"/>
      <c r="G8" s="50">
        <f t="shared" si="0"/>
        <v>0</v>
      </c>
      <c r="H8" s="73"/>
      <c r="I8" s="50">
        <f t="shared" si="1"/>
        <v>0</v>
      </c>
      <c r="J8" s="73"/>
      <c r="K8" s="50">
        <f t="shared" si="2"/>
        <v>0</v>
      </c>
      <c r="L8" s="73"/>
      <c r="M8" s="50">
        <f t="shared" si="3"/>
        <v>0</v>
      </c>
      <c r="N8" s="62"/>
      <c r="O8" s="62"/>
      <c r="P8" s="138">
        <f t="shared" si="5"/>
        <v>0</v>
      </c>
    </row>
    <row r="9" spans="1:16" x14ac:dyDescent="0.25">
      <c r="A9" s="68">
        <v>6</v>
      </c>
      <c r="B9" s="100" t="str">
        <f>IF(Personnel!B8&gt;0,Personnel!B8," ")</f>
        <v xml:space="preserve"> </v>
      </c>
      <c r="C9" s="50" t="str">
        <f>IF(Personnel!C8&gt;0,Personnel!C8*Personnel!D8," ")</f>
        <v xml:space="preserve"> </v>
      </c>
      <c r="D9" s="73"/>
      <c r="E9" s="50">
        <f t="shared" si="4"/>
        <v>0</v>
      </c>
      <c r="F9" s="73"/>
      <c r="G9" s="50">
        <f t="shared" si="0"/>
        <v>0</v>
      </c>
      <c r="H9" s="73"/>
      <c r="I9" s="50">
        <f t="shared" si="1"/>
        <v>0</v>
      </c>
      <c r="J9" s="73"/>
      <c r="K9" s="50">
        <f t="shared" si="2"/>
        <v>0</v>
      </c>
      <c r="L9" s="73"/>
      <c r="M9" s="50">
        <f t="shared" si="3"/>
        <v>0</v>
      </c>
      <c r="N9" s="62"/>
      <c r="O9" s="62"/>
      <c r="P9" s="138">
        <f t="shared" si="5"/>
        <v>0</v>
      </c>
    </row>
    <row r="10" spans="1:16" x14ac:dyDescent="0.25">
      <c r="A10" s="68">
        <v>7</v>
      </c>
      <c r="B10" s="100" t="str">
        <f>IF(Personnel!B9&gt;0,Personnel!B9," ")</f>
        <v xml:space="preserve"> </v>
      </c>
      <c r="C10" s="50" t="str">
        <f>IF(Personnel!C9&gt;0,Personnel!C9*Personnel!D9," ")</f>
        <v xml:space="preserve"> </v>
      </c>
      <c r="D10" s="73"/>
      <c r="E10" s="50">
        <f t="shared" si="4"/>
        <v>0</v>
      </c>
      <c r="F10" s="73"/>
      <c r="G10" s="50">
        <f t="shared" si="0"/>
        <v>0</v>
      </c>
      <c r="H10" s="73"/>
      <c r="I10" s="50">
        <f t="shared" si="1"/>
        <v>0</v>
      </c>
      <c r="J10" s="73"/>
      <c r="K10" s="50">
        <f t="shared" si="2"/>
        <v>0</v>
      </c>
      <c r="L10" s="73"/>
      <c r="M10" s="50">
        <f t="shared" si="3"/>
        <v>0</v>
      </c>
      <c r="N10" s="62"/>
      <c r="O10" s="62"/>
      <c r="P10" s="138">
        <f t="shared" si="5"/>
        <v>0</v>
      </c>
    </row>
    <row r="11" spans="1:16" x14ac:dyDescent="0.25">
      <c r="A11" s="68">
        <v>8</v>
      </c>
      <c r="B11" s="100" t="str">
        <f>IF(Personnel!B10&gt;0,Personnel!B10," ")</f>
        <v xml:space="preserve"> </v>
      </c>
      <c r="C11" s="50" t="str">
        <f>IF(Personnel!C10&gt;0,Personnel!C10*Personnel!D10," ")</f>
        <v xml:space="preserve"> </v>
      </c>
      <c r="D11" s="73"/>
      <c r="E11" s="50">
        <f t="shared" si="4"/>
        <v>0</v>
      </c>
      <c r="F11" s="73"/>
      <c r="G11" s="50">
        <f t="shared" si="0"/>
        <v>0</v>
      </c>
      <c r="H11" s="73"/>
      <c r="I11" s="50">
        <f t="shared" si="1"/>
        <v>0</v>
      </c>
      <c r="J11" s="73"/>
      <c r="K11" s="50">
        <f t="shared" si="2"/>
        <v>0</v>
      </c>
      <c r="L11" s="73"/>
      <c r="M11" s="50">
        <f t="shared" si="3"/>
        <v>0</v>
      </c>
      <c r="N11" s="62"/>
      <c r="O11" s="62"/>
      <c r="P11" s="138">
        <f t="shared" si="5"/>
        <v>0</v>
      </c>
    </row>
    <row r="12" spans="1:16" x14ac:dyDescent="0.25">
      <c r="A12" s="68">
        <v>9</v>
      </c>
      <c r="B12" s="100" t="str">
        <f>IF(Personnel!B11&gt;0,Personnel!B11," ")</f>
        <v xml:space="preserve"> </v>
      </c>
      <c r="C12" s="50" t="str">
        <f>IF(Personnel!C11&gt;0,Personnel!C11*Personnel!D11," ")</f>
        <v xml:space="preserve"> </v>
      </c>
      <c r="D12" s="73"/>
      <c r="E12" s="50">
        <f t="shared" si="4"/>
        <v>0</v>
      </c>
      <c r="F12" s="73"/>
      <c r="G12" s="50">
        <f t="shared" si="0"/>
        <v>0</v>
      </c>
      <c r="H12" s="73"/>
      <c r="I12" s="50">
        <f t="shared" si="1"/>
        <v>0</v>
      </c>
      <c r="J12" s="73"/>
      <c r="K12" s="50">
        <f t="shared" si="2"/>
        <v>0</v>
      </c>
      <c r="L12" s="73"/>
      <c r="M12" s="50">
        <f t="shared" si="3"/>
        <v>0</v>
      </c>
      <c r="N12" s="62"/>
      <c r="O12" s="62"/>
      <c r="P12" s="138">
        <f t="shared" si="5"/>
        <v>0</v>
      </c>
    </row>
    <row r="13" spans="1:16" x14ac:dyDescent="0.25">
      <c r="A13" s="68">
        <v>10</v>
      </c>
      <c r="B13" s="100" t="str">
        <f>IF(Personnel!B12&gt;0,Personnel!B12," ")</f>
        <v xml:space="preserve"> </v>
      </c>
      <c r="C13" s="50" t="str">
        <f>IF(Personnel!C12&gt;0,Personnel!C12*Personnel!D12," ")</f>
        <v xml:space="preserve"> </v>
      </c>
      <c r="D13" s="73"/>
      <c r="E13" s="50">
        <f t="shared" si="4"/>
        <v>0</v>
      </c>
      <c r="F13" s="73"/>
      <c r="G13" s="50">
        <f t="shared" si="0"/>
        <v>0</v>
      </c>
      <c r="H13" s="73"/>
      <c r="I13" s="50">
        <f t="shared" si="1"/>
        <v>0</v>
      </c>
      <c r="J13" s="73"/>
      <c r="K13" s="50">
        <f t="shared" si="2"/>
        <v>0</v>
      </c>
      <c r="L13" s="73"/>
      <c r="M13" s="50">
        <f t="shared" si="3"/>
        <v>0</v>
      </c>
      <c r="N13" s="62"/>
      <c r="O13" s="62"/>
      <c r="P13" s="138">
        <f t="shared" si="5"/>
        <v>0</v>
      </c>
    </row>
    <row r="14" spans="1:16" x14ac:dyDescent="0.25">
      <c r="A14" s="68">
        <v>11</v>
      </c>
      <c r="B14" s="100" t="str">
        <f>IF(Personnel!B13&gt;0,Personnel!B13," ")</f>
        <v xml:space="preserve"> </v>
      </c>
      <c r="C14" s="50" t="str">
        <f>IF(Personnel!C13&gt;0,Personnel!C13*Personnel!D13," ")</f>
        <v xml:space="preserve"> </v>
      </c>
      <c r="D14" s="73"/>
      <c r="E14" s="50">
        <f t="shared" si="4"/>
        <v>0</v>
      </c>
      <c r="F14" s="73"/>
      <c r="G14" s="50">
        <f t="shared" si="0"/>
        <v>0</v>
      </c>
      <c r="H14" s="73"/>
      <c r="I14" s="50">
        <f t="shared" si="1"/>
        <v>0</v>
      </c>
      <c r="J14" s="73"/>
      <c r="K14" s="50">
        <f t="shared" si="2"/>
        <v>0</v>
      </c>
      <c r="L14" s="73"/>
      <c r="M14" s="50">
        <f t="shared" si="3"/>
        <v>0</v>
      </c>
      <c r="N14" s="62"/>
      <c r="O14" s="62"/>
      <c r="P14" s="138">
        <f t="shared" si="5"/>
        <v>0</v>
      </c>
    </row>
    <row r="15" spans="1:16" x14ac:dyDescent="0.25">
      <c r="A15" s="68">
        <v>12</v>
      </c>
      <c r="B15" s="100" t="str">
        <f>IF(Personnel!B14&gt;0,Personnel!B14," ")</f>
        <v xml:space="preserve"> </v>
      </c>
      <c r="C15" s="50" t="str">
        <f>IF(Personnel!C14&gt;0,Personnel!C14*Personnel!D14," ")</f>
        <v xml:space="preserve"> </v>
      </c>
      <c r="D15" s="73"/>
      <c r="E15" s="50">
        <f t="shared" si="4"/>
        <v>0</v>
      </c>
      <c r="F15" s="73"/>
      <c r="G15" s="50">
        <f t="shared" si="0"/>
        <v>0</v>
      </c>
      <c r="H15" s="73"/>
      <c r="I15" s="50">
        <f t="shared" si="1"/>
        <v>0</v>
      </c>
      <c r="J15" s="73"/>
      <c r="K15" s="50">
        <f t="shared" si="2"/>
        <v>0</v>
      </c>
      <c r="L15" s="73"/>
      <c r="M15" s="50">
        <f t="shared" si="3"/>
        <v>0</v>
      </c>
      <c r="N15" s="62"/>
      <c r="O15" s="62"/>
      <c r="P15" s="138">
        <f t="shared" si="5"/>
        <v>0</v>
      </c>
    </row>
    <row r="16" spans="1:16" x14ac:dyDescent="0.25">
      <c r="A16" s="68">
        <v>13</v>
      </c>
      <c r="B16" s="100" t="str">
        <f>IF(Personnel!B15&gt;0,Personnel!B15," ")</f>
        <v xml:space="preserve"> </v>
      </c>
      <c r="C16" s="50" t="str">
        <f>IF(Personnel!C15&gt;0,Personnel!C15*Personnel!D15," ")</f>
        <v xml:space="preserve"> </v>
      </c>
      <c r="D16" s="73"/>
      <c r="E16" s="50">
        <f t="shared" si="4"/>
        <v>0</v>
      </c>
      <c r="F16" s="73"/>
      <c r="G16" s="50">
        <f t="shared" si="0"/>
        <v>0</v>
      </c>
      <c r="H16" s="73"/>
      <c r="I16" s="50">
        <f t="shared" si="1"/>
        <v>0</v>
      </c>
      <c r="J16" s="73"/>
      <c r="K16" s="50">
        <f t="shared" si="2"/>
        <v>0</v>
      </c>
      <c r="L16" s="73"/>
      <c r="M16" s="50">
        <f t="shared" si="3"/>
        <v>0</v>
      </c>
      <c r="N16" s="62"/>
      <c r="O16" s="62"/>
      <c r="P16" s="138">
        <f t="shared" si="5"/>
        <v>0</v>
      </c>
    </row>
    <row r="17" spans="1:16" x14ac:dyDescent="0.25">
      <c r="A17" s="68">
        <v>14</v>
      </c>
      <c r="B17" s="100" t="str">
        <f>IF(Personnel!B16&gt;0,Personnel!B16," ")</f>
        <v xml:space="preserve"> </v>
      </c>
      <c r="C17" s="50" t="str">
        <f>IF(Personnel!C16&gt;0,Personnel!C16*Personnel!D16," ")</f>
        <v xml:space="preserve"> </v>
      </c>
      <c r="D17" s="73"/>
      <c r="E17" s="50">
        <f t="shared" si="4"/>
        <v>0</v>
      </c>
      <c r="F17" s="73"/>
      <c r="G17" s="50">
        <f t="shared" si="0"/>
        <v>0</v>
      </c>
      <c r="H17" s="73"/>
      <c r="I17" s="50">
        <f t="shared" si="1"/>
        <v>0</v>
      </c>
      <c r="J17" s="73"/>
      <c r="K17" s="50">
        <f t="shared" si="2"/>
        <v>0</v>
      </c>
      <c r="L17" s="73"/>
      <c r="M17" s="50">
        <f t="shared" si="3"/>
        <v>0</v>
      </c>
      <c r="N17" s="62"/>
      <c r="O17" s="62"/>
      <c r="P17" s="138">
        <f t="shared" si="5"/>
        <v>0</v>
      </c>
    </row>
    <row r="18" spans="1:16" x14ac:dyDescent="0.25">
      <c r="A18" s="75">
        <v>15</v>
      </c>
      <c r="B18" s="54" t="s">
        <v>42</v>
      </c>
      <c r="C18" s="49"/>
      <c r="D18" s="18"/>
      <c r="E18" s="50">
        <f>SUM(E4:E17)</f>
        <v>0</v>
      </c>
      <c r="F18" s="18"/>
      <c r="G18" s="50">
        <f>SUM(G4:G17)</f>
        <v>0</v>
      </c>
      <c r="H18" s="18"/>
      <c r="I18" s="50">
        <f>SUM(I4:I17)</f>
        <v>0</v>
      </c>
      <c r="J18" s="18"/>
      <c r="K18" s="50">
        <f>SUM(K4:K17)</f>
        <v>0</v>
      </c>
      <c r="L18" s="18"/>
      <c r="M18" s="50">
        <f>SUM(M4:M17)</f>
        <v>0</v>
      </c>
      <c r="N18" s="139">
        <f>SUM(N4:N17)</f>
        <v>0</v>
      </c>
      <c r="O18" s="139">
        <f>SUM(O4:O17)</f>
        <v>0</v>
      </c>
      <c r="P18" s="139">
        <f>SUM(P4:P17)</f>
        <v>0</v>
      </c>
    </row>
    <row r="19" spans="1:16" x14ac:dyDescent="0.25"/>
    <row r="20" spans="1:16" x14ac:dyDescent="0.25">
      <c r="A20" s="206" t="s">
        <v>97</v>
      </c>
      <c r="B20" s="155"/>
      <c r="C20" s="155"/>
      <c r="D20" s="155"/>
      <c r="E20" s="155"/>
      <c r="F20" s="155"/>
      <c r="G20" s="155"/>
      <c r="H20" s="155"/>
    </row>
    <row r="21" spans="1:16" x14ac:dyDescent="0.25"/>
    <row r="22" spans="1:16" x14ac:dyDescent="0.25">
      <c r="A22" s="206" t="s">
        <v>98</v>
      </c>
      <c r="B22" s="155"/>
      <c r="C22" s="155"/>
      <c r="D22" s="155"/>
      <c r="E22" s="155"/>
      <c r="F22" s="155"/>
      <c r="G22" s="155"/>
    </row>
    <row r="23" spans="1:16" x14ac:dyDescent="0.25"/>
    <row r="24" spans="1:16" x14ac:dyDescent="0.25">
      <c r="A24" s="206" t="s">
        <v>155</v>
      </c>
      <c r="B24" s="206"/>
      <c r="C24" s="206"/>
      <c r="D24" s="206"/>
      <c r="E24" s="206"/>
      <c r="F24" s="206"/>
      <c r="G24" s="206"/>
      <c r="H24" s="206"/>
    </row>
    <row r="25" spans="1:16" x14ac:dyDescent="0.25"/>
    <row r="26" spans="1:16" hidden="1" x14ac:dyDescent="0.25">
      <c r="A26" s="206"/>
      <c r="B26" s="155"/>
      <c r="C26" s="155"/>
      <c r="D26" s="155"/>
      <c r="E26" s="155"/>
      <c r="F26" s="155"/>
      <c r="G26" s="155"/>
      <c r="H26" s="155"/>
      <c r="I26" s="155"/>
      <c r="J26" s="155"/>
    </row>
  </sheetData>
  <sheetProtection password="CC7F" sheet="1" objects="1" scenarios="1"/>
  <mergeCells count="10">
    <mergeCell ref="A22:G22"/>
    <mergeCell ref="A26:J26"/>
    <mergeCell ref="P2:P3"/>
    <mergeCell ref="A20:H20"/>
    <mergeCell ref="C2:C3"/>
    <mergeCell ref="B2:B3"/>
    <mergeCell ref="A2:A3"/>
    <mergeCell ref="A24:H24"/>
    <mergeCell ref="N2:N3"/>
    <mergeCell ref="O2:O3"/>
  </mergeCells>
  <phoneticPr fontId="0" type="noConversion"/>
  <conditionalFormatting sqref="G2 E2 I2 K2 M2">
    <cfRule type="cellIs" dxfId="25" priority="1" stopIfTrue="1" operator="equal">
      <formula>"Enter Type"</formula>
    </cfRule>
  </conditionalFormatting>
  <conditionalFormatting sqref="P4:P17">
    <cfRule type="cellIs" dxfId="24" priority="2" stopIfTrue="1" operator="equal">
      <formula>"Error"</formula>
    </cfRule>
  </conditionalFormatting>
  <printOptions horizontalCentered="1"/>
  <pageMargins left="0.2" right="0.22" top="0.76" bottom="0.54" header="0.4" footer="0.5"/>
  <pageSetup scale="84" orientation="landscape" horizontalDpi="4294967292" r:id="rId1"/>
  <headerFooter alignWithMargins="0">
    <oddHeader>&amp;C&amp;"Arial,Bold"&amp;11Personnel Benefits - Table 2</oddHeader>
    <oddFooter>&amp;C7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BCDEA-981E-45F0-B6B8-EA4AB2A770DB}">
  <sheetPr>
    <pageSetUpPr fitToPage="1"/>
  </sheetPr>
  <dimension ref="A1:M7"/>
  <sheetViews>
    <sheetView workbookViewId="0">
      <selection sqref="A1:H1"/>
    </sheetView>
  </sheetViews>
  <sheetFormatPr defaultColWidth="0" defaultRowHeight="13.2" zeroHeight="1" x14ac:dyDescent="0.25"/>
  <cols>
    <col min="1" max="14" width="9.109375" customWidth="1"/>
  </cols>
  <sheetData>
    <row r="1" spans="1:13" ht="17.25" customHeight="1" x14ac:dyDescent="0.25">
      <c r="A1" s="219"/>
      <c r="B1" s="219"/>
      <c r="C1" s="219"/>
      <c r="D1" s="219"/>
      <c r="E1" s="219"/>
      <c r="F1" s="219"/>
      <c r="G1" s="219"/>
      <c r="H1" s="219"/>
    </row>
    <row r="2" spans="1:13" ht="21.75" customHeight="1" x14ac:dyDescent="0.3">
      <c r="A2" s="74" t="s">
        <v>190</v>
      </c>
    </row>
    <row r="3" spans="1:13" ht="42" customHeight="1" x14ac:dyDescent="0.25">
      <c r="A3" s="217" t="s">
        <v>187</v>
      </c>
      <c r="B3" s="218"/>
      <c r="C3" s="218"/>
      <c r="D3" s="218"/>
      <c r="E3" s="218"/>
      <c r="F3" s="218"/>
      <c r="G3" s="218"/>
      <c r="H3" s="218"/>
      <c r="I3" s="218"/>
      <c r="J3" s="218"/>
      <c r="K3" s="218"/>
      <c r="L3" s="218"/>
      <c r="M3" s="218"/>
    </row>
    <row r="4" spans="1:13" ht="119.25" customHeight="1" x14ac:dyDescent="0.25">
      <c r="A4" s="216"/>
      <c r="B4" s="216"/>
      <c r="C4" s="216"/>
      <c r="D4" s="216"/>
      <c r="E4" s="216"/>
      <c r="F4" s="216"/>
      <c r="G4" s="216"/>
      <c r="H4" s="216"/>
      <c r="I4" s="216"/>
      <c r="J4" s="216"/>
      <c r="K4" s="216"/>
      <c r="L4" s="216"/>
      <c r="M4" s="216"/>
    </row>
    <row r="5" spans="1:13" ht="119.25" customHeight="1" x14ac:dyDescent="0.25">
      <c r="A5" s="216"/>
      <c r="B5" s="216"/>
      <c r="C5" s="216"/>
      <c r="D5" s="216"/>
      <c r="E5" s="216"/>
      <c r="F5" s="216"/>
      <c r="G5" s="216"/>
      <c r="H5" s="216"/>
      <c r="I5" s="216"/>
      <c r="J5" s="216"/>
      <c r="K5" s="216"/>
      <c r="L5" s="216"/>
      <c r="M5" s="216"/>
    </row>
    <row r="6" spans="1:13" ht="123" customHeight="1" x14ac:dyDescent="0.25">
      <c r="A6" s="216" t="s">
        <v>168</v>
      </c>
      <c r="B6" s="216"/>
      <c r="C6" s="216"/>
      <c r="D6" s="216"/>
      <c r="E6" s="216"/>
      <c r="F6" s="216"/>
      <c r="G6" s="216"/>
      <c r="H6" s="216"/>
      <c r="I6" s="216"/>
      <c r="J6" s="216"/>
      <c r="K6" s="216"/>
      <c r="L6" s="216"/>
      <c r="M6" s="216"/>
    </row>
    <row r="7" spans="1:13" ht="126" customHeight="1" x14ac:dyDescent="0.25">
      <c r="A7" s="216"/>
      <c r="B7" s="216"/>
      <c r="C7" s="216"/>
      <c r="D7" s="216"/>
      <c r="E7" s="216"/>
      <c r="F7" s="216"/>
      <c r="G7" s="216"/>
      <c r="H7" s="216"/>
      <c r="I7" s="216"/>
      <c r="J7" s="216"/>
      <c r="K7" s="216"/>
      <c r="L7" s="216"/>
      <c r="M7" s="216"/>
    </row>
  </sheetData>
  <sheetProtection password="CC7F" sheet="1" objects="1" scenarios="1"/>
  <mergeCells count="6">
    <mergeCell ref="A6:M6"/>
    <mergeCell ref="A7:M7"/>
    <mergeCell ref="A3:M3"/>
    <mergeCell ref="A1:H1"/>
    <mergeCell ref="A4:M4"/>
    <mergeCell ref="A5:M5"/>
  </mergeCells>
  <phoneticPr fontId="0" type="noConversion"/>
  <pageMargins left="0.75" right="0.75" top="1" bottom="1" header="0.5" footer="0.5"/>
  <pageSetup scale="84" orientation="landscape" r:id="rId1"/>
  <headerFooter alignWithMargins="0">
    <oddFooter>&amp;C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3A0DE-6C9C-4837-B6D5-8C98C880F2AB}">
  <sheetPr>
    <pageSetUpPr fitToPage="1"/>
  </sheetPr>
  <dimension ref="A1:O24"/>
  <sheetViews>
    <sheetView workbookViewId="0"/>
  </sheetViews>
  <sheetFormatPr defaultColWidth="0" defaultRowHeight="13.2" zeroHeight="1" x14ac:dyDescent="0.25"/>
  <cols>
    <col min="1" max="1" width="5.44140625" style="2" customWidth="1"/>
    <col min="2" max="2" width="26" style="1" customWidth="1"/>
    <col min="3" max="3" width="9.109375" style="1" customWidth="1"/>
    <col min="4" max="4" width="9.5546875" style="1" customWidth="1"/>
    <col min="5" max="5" width="12.33203125" style="1" bestFit="1" customWidth="1"/>
    <col min="6" max="6" width="11.33203125" style="1" bestFit="1" customWidth="1"/>
    <col min="7" max="7" width="12.33203125" style="1" bestFit="1" customWidth="1"/>
    <col min="8" max="8" width="30.33203125" style="1" customWidth="1"/>
    <col min="9" max="9" width="15.44140625" style="1" customWidth="1"/>
    <col min="10" max="10" width="10.88671875" style="1" customWidth="1"/>
    <col min="11" max="11" width="1.33203125" style="1" customWidth="1"/>
    <col min="12" max="16384" width="0" style="1" hidden="1"/>
  </cols>
  <sheetData>
    <row r="1" spans="1:10" s="94" customFormat="1" x14ac:dyDescent="0.25">
      <c r="A1" s="56" t="s">
        <v>10</v>
      </c>
      <c r="B1" s="56" t="s">
        <v>11</v>
      </c>
      <c r="C1" s="56" t="s">
        <v>12</v>
      </c>
      <c r="D1" s="56" t="s">
        <v>24</v>
      </c>
      <c r="E1" s="56" t="s">
        <v>13</v>
      </c>
      <c r="F1" s="56" t="s">
        <v>14</v>
      </c>
      <c r="G1" s="56" t="s">
        <v>15</v>
      </c>
      <c r="H1" s="56" t="s">
        <v>25</v>
      </c>
      <c r="I1" s="56" t="s">
        <v>26</v>
      </c>
      <c r="J1" s="56" t="s">
        <v>37</v>
      </c>
    </row>
    <row r="2" spans="1:10" s="4" customFormat="1" ht="53.25" customHeight="1" x14ac:dyDescent="0.25">
      <c r="A2" s="7" t="s">
        <v>2</v>
      </c>
      <c r="B2" s="7" t="s">
        <v>43</v>
      </c>
      <c r="C2" s="7" t="s">
        <v>44</v>
      </c>
      <c r="D2" s="7" t="s">
        <v>45</v>
      </c>
      <c r="E2" s="7" t="s">
        <v>46</v>
      </c>
      <c r="F2" s="7" t="s">
        <v>22</v>
      </c>
      <c r="G2" s="7" t="s">
        <v>47</v>
      </c>
      <c r="H2" s="7" t="s">
        <v>99</v>
      </c>
      <c r="I2" s="7" t="s">
        <v>49</v>
      </c>
      <c r="J2" s="7" t="s">
        <v>23</v>
      </c>
    </row>
    <row r="3" spans="1:10" ht="29.25" customHeight="1" x14ac:dyDescent="0.25">
      <c r="A3" s="56">
        <v>1</v>
      </c>
      <c r="B3" s="41"/>
      <c r="C3" s="41"/>
      <c r="D3" s="60"/>
      <c r="E3" s="42"/>
      <c r="F3" s="42"/>
      <c r="G3" s="40">
        <f>IF(E3+F3=C3*D3,E3+F3,"Error in calculation")</f>
        <v>0</v>
      </c>
      <c r="H3" s="41" t="str">
        <f>+IF($G3&gt;0,"Detail use of Equipment"," ")</f>
        <v xml:space="preserve"> </v>
      </c>
      <c r="I3" s="41" t="str">
        <f>+IF($G3&gt;0,"Purchased or Leased"," ")</f>
        <v xml:space="preserve"> </v>
      </c>
      <c r="J3" s="41" t="str">
        <f>+IF($G3&gt;0,"Enter Objective"," ")</f>
        <v xml:space="preserve"> </v>
      </c>
    </row>
    <row r="4" spans="1:10" x14ac:dyDescent="0.25">
      <c r="A4" s="56">
        <v>2</v>
      </c>
      <c r="B4" s="41"/>
      <c r="C4" s="41"/>
      <c r="D4" s="60"/>
      <c r="E4" s="42"/>
      <c r="F4" s="42"/>
      <c r="G4" s="40">
        <f t="shared" ref="G4:G17" si="0">IF(E4+F4=C4*D4,E4+F4,"Error in calculation")</f>
        <v>0</v>
      </c>
      <c r="H4" s="41" t="str">
        <f t="shared" ref="H4:H17" si="1">+IF($G4&gt;0,"Detail use of Equipment"," ")</f>
        <v xml:space="preserve"> </v>
      </c>
      <c r="I4" s="41" t="str">
        <f t="shared" ref="I4:I17" si="2">+IF($G4&gt;0,"Purchased or Leased"," ")</f>
        <v xml:space="preserve"> </v>
      </c>
      <c r="J4" s="41" t="str">
        <f t="shared" ref="J4:J17" si="3">+IF($G4&gt;0,"Enter Objective"," ")</f>
        <v xml:space="preserve"> </v>
      </c>
    </row>
    <row r="5" spans="1:10" x14ac:dyDescent="0.25">
      <c r="A5" s="56">
        <v>3</v>
      </c>
      <c r="B5" s="41"/>
      <c r="C5" s="41"/>
      <c r="D5" s="60"/>
      <c r="E5" s="42"/>
      <c r="F5" s="42"/>
      <c r="G5" s="40">
        <f t="shared" si="0"/>
        <v>0</v>
      </c>
      <c r="H5" s="41" t="str">
        <f t="shared" si="1"/>
        <v xml:space="preserve"> </v>
      </c>
      <c r="I5" s="41" t="str">
        <f t="shared" si="2"/>
        <v xml:space="preserve"> </v>
      </c>
      <c r="J5" s="41" t="str">
        <f t="shared" si="3"/>
        <v xml:space="preserve"> </v>
      </c>
    </row>
    <row r="6" spans="1:10" x14ac:dyDescent="0.25">
      <c r="A6" s="56">
        <v>4</v>
      </c>
      <c r="B6" s="41"/>
      <c r="C6" s="41"/>
      <c r="D6" s="60"/>
      <c r="E6" s="42"/>
      <c r="F6" s="42"/>
      <c r="G6" s="40">
        <f t="shared" si="0"/>
        <v>0</v>
      </c>
      <c r="H6" s="41" t="str">
        <f t="shared" si="1"/>
        <v xml:space="preserve"> </v>
      </c>
      <c r="I6" s="41" t="str">
        <f t="shared" si="2"/>
        <v xml:space="preserve"> </v>
      </c>
      <c r="J6" s="41" t="str">
        <f t="shared" si="3"/>
        <v xml:space="preserve"> </v>
      </c>
    </row>
    <row r="7" spans="1:10" x14ac:dyDescent="0.25">
      <c r="A7" s="56">
        <v>5</v>
      </c>
      <c r="B7" s="41"/>
      <c r="C7" s="41"/>
      <c r="D7" s="60"/>
      <c r="E7" s="42"/>
      <c r="F7" s="42"/>
      <c r="G7" s="40">
        <f t="shared" si="0"/>
        <v>0</v>
      </c>
      <c r="H7" s="41" t="str">
        <f t="shared" si="1"/>
        <v xml:space="preserve"> </v>
      </c>
      <c r="I7" s="41" t="str">
        <f t="shared" si="2"/>
        <v xml:space="preserve"> </v>
      </c>
      <c r="J7" s="41" t="str">
        <f t="shared" si="3"/>
        <v xml:space="preserve"> </v>
      </c>
    </row>
    <row r="8" spans="1:10" x14ac:dyDescent="0.25">
      <c r="A8" s="56">
        <v>6</v>
      </c>
      <c r="B8" s="41"/>
      <c r="C8" s="41"/>
      <c r="D8" s="60"/>
      <c r="E8" s="42"/>
      <c r="F8" s="42"/>
      <c r="G8" s="40">
        <f t="shared" si="0"/>
        <v>0</v>
      </c>
      <c r="H8" s="41" t="str">
        <f t="shared" si="1"/>
        <v xml:space="preserve"> </v>
      </c>
      <c r="I8" s="41" t="str">
        <f t="shared" si="2"/>
        <v xml:space="preserve"> </v>
      </c>
      <c r="J8" s="41" t="str">
        <f t="shared" si="3"/>
        <v xml:space="preserve"> </v>
      </c>
    </row>
    <row r="9" spans="1:10" x14ac:dyDescent="0.25">
      <c r="A9" s="56">
        <v>7</v>
      </c>
      <c r="B9" s="41"/>
      <c r="C9" s="41"/>
      <c r="D9" s="60"/>
      <c r="E9" s="42"/>
      <c r="F9" s="42"/>
      <c r="G9" s="40">
        <f t="shared" si="0"/>
        <v>0</v>
      </c>
      <c r="H9" s="41" t="str">
        <f t="shared" si="1"/>
        <v xml:space="preserve"> </v>
      </c>
      <c r="I9" s="41" t="str">
        <f t="shared" si="2"/>
        <v xml:space="preserve"> </v>
      </c>
      <c r="J9" s="41" t="str">
        <f t="shared" si="3"/>
        <v xml:space="preserve"> </v>
      </c>
    </row>
    <row r="10" spans="1:10" x14ac:dyDescent="0.25">
      <c r="A10" s="56">
        <v>8</v>
      </c>
      <c r="B10" s="41"/>
      <c r="C10" s="41"/>
      <c r="D10" s="60"/>
      <c r="E10" s="42"/>
      <c r="F10" s="42"/>
      <c r="G10" s="40">
        <f t="shared" si="0"/>
        <v>0</v>
      </c>
      <c r="H10" s="41" t="str">
        <f t="shared" si="1"/>
        <v xml:space="preserve"> </v>
      </c>
      <c r="I10" s="41" t="str">
        <f t="shared" si="2"/>
        <v xml:space="preserve"> </v>
      </c>
      <c r="J10" s="41" t="str">
        <f t="shared" si="3"/>
        <v xml:space="preserve"> </v>
      </c>
    </row>
    <row r="11" spans="1:10" x14ac:dyDescent="0.25">
      <c r="A11" s="56">
        <v>9</v>
      </c>
      <c r="B11" s="41"/>
      <c r="C11" s="41"/>
      <c r="D11" s="60"/>
      <c r="E11" s="42"/>
      <c r="F11" s="42"/>
      <c r="G11" s="40">
        <f t="shared" si="0"/>
        <v>0</v>
      </c>
      <c r="H11" s="41" t="str">
        <f t="shared" si="1"/>
        <v xml:space="preserve"> </v>
      </c>
      <c r="I11" s="41" t="str">
        <f t="shared" si="2"/>
        <v xml:space="preserve"> </v>
      </c>
      <c r="J11" s="41" t="str">
        <f t="shared" si="3"/>
        <v xml:space="preserve"> </v>
      </c>
    </row>
    <row r="12" spans="1:10" x14ac:dyDescent="0.25">
      <c r="A12" s="56">
        <v>10</v>
      </c>
      <c r="B12" s="41"/>
      <c r="C12" s="41"/>
      <c r="D12" s="60"/>
      <c r="E12" s="42"/>
      <c r="F12" s="42"/>
      <c r="G12" s="40">
        <f t="shared" si="0"/>
        <v>0</v>
      </c>
      <c r="H12" s="41" t="str">
        <f t="shared" si="1"/>
        <v xml:space="preserve"> </v>
      </c>
      <c r="I12" s="41" t="str">
        <f t="shared" si="2"/>
        <v xml:space="preserve"> </v>
      </c>
      <c r="J12" s="41" t="str">
        <f t="shared" si="3"/>
        <v xml:space="preserve"> </v>
      </c>
    </row>
    <row r="13" spans="1:10" x14ac:dyDescent="0.25">
      <c r="A13" s="56">
        <v>11</v>
      </c>
      <c r="B13" s="41"/>
      <c r="C13" s="41"/>
      <c r="D13" s="60"/>
      <c r="E13" s="42"/>
      <c r="F13" s="42"/>
      <c r="G13" s="40">
        <f t="shared" si="0"/>
        <v>0</v>
      </c>
      <c r="H13" s="41" t="str">
        <f t="shared" si="1"/>
        <v xml:space="preserve"> </v>
      </c>
      <c r="I13" s="41" t="str">
        <f t="shared" si="2"/>
        <v xml:space="preserve"> </v>
      </c>
      <c r="J13" s="41" t="str">
        <f t="shared" si="3"/>
        <v xml:space="preserve"> </v>
      </c>
    </row>
    <row r="14" spans="1:10" x14ac:dyDescent="0.25">
      <c r="A14" s="56">
        <v>12</v>
      </c>
      <c r="B14" s="41"/>
      <c r="C14" s="41"/>
      <c r="D14" s="60"/>
      <c r="E14" s="42"/>
      <c r="F14" s="42"/>
      <c r="G14" s="40">
        <f t="shared" si="0"/>
        <v>0</v>
      </c>
      <c r="H14" s="41" t="str">
        <f t="shared" si="1"/>
        <v xml:space="preserve"> </v>
      </c>
      <c r="I14" s="41" t="str">
        <f t="shared" si="2"/>
        <v xml:space="preserve"> </v>
      </c>
      <c r="J14" s="41" t="str">
        <f t="shared" si="3"/>
        <v xml:space="preserve"> </v>
      </c>
    </row>
    <row r="15" spans="1:10" x14ac:dyDescent="0.25">
      <c r="A15" s="56">
        <v>13</v>
      </c>
      <c r="B15" s="41"/>
      <c r="C15" s="41"/>
      <c r="D15" s="60"/>
      <c r="E15" s="42"/>
      <c r="F15" s="42"/>
      <c r="G15" s="40">
        <f t="shared" si="0"/>
        <v>0</v>
      </c>
      <c r="H15" s="41" t="str">
        <f t="shared" si="1"/>
        <v xml:space="preserve"> </v>
      </c>
      <c r="I15" s="41" t="str">
        <f t="shared" si="2"/>
        <v xml:space="preserve"> </v>
      </c>
      <c r="J15" s="41" t="str">
        <f t="shared" si="3"/>
        <v xml:space="preserve"> </v>
      </c>
    </row>
    <row r="16" spans="1:10" x14ac:dyDescent="0.25">
      <c r="A16" s="56">
        <v>14</v>
      </c>
      <c r="B16" s="41"/>
      <c r="C16" s="41"/>
      <c r="D16" s="60"/>
      <c r="E16" s="42"/>
      <c r="F16" s="42"/>
      <c r="G16" s="40">
        <f t="shared" si="0"/>
        <v>0</v>
      </c>
      <c r="H16" s="41" t="str">
        <f t="shared" si="1"/>
        <v xml:space="preserve"> </v>
      </c>
      <c r="I16" s="41" t="str">
        <f t="shared" si="2"/>
        <v xml:space="preserve"> </v>
      </c>
      <c r="J16" s="41" t="str">
        <f t="shared" si="3"/>
        <v xml:space="preserve"> </v>
      </c>
    </row>
    <row r="17" spans="1:15" x14ac:dyDescent="0.25">
      <c r="A17" s="56">
        <v>15</v>
      </c>
      <c r="B17" s="41"/>
      <c r="C17" s="41"/>
      <c r="D17" s="60"/>
      <c r="E17" s="42"/>
      <c r="F17" s="42"/>
      <c r="G17" s="40">
        <f t="shared" si="0"/>
        <v>0</v>
      </c>
      <c r="H17" s="41" t="str">
        <f t="shared" si="1"/>
        <v xml:space="preserve"> </v>
      </c>
      <c r="I17" s="41" t="str">
        <f t="shared" si="2"/>
        <v xml:space="preserve"> </v>
      </c>
      <c r="J17" s="41" t="str">
        <f t="shared" si="3"/>
        <v xml:space="preserve"> </v>
      </c>
    </row>
    <row r="18" spans="1:15" x14ac:dyDescent="0.25">
      <c r="A18" s="56">
        <v>16</v>
      </c>
      <c r="B18" s="8" t="s">
        <v>27</v>
      </c>
      <c r="C18" s="12"/>
      <c r="D18" s="12"/>
      <c r="E18" s="40">
        <f>SUM(E3:E17)</f>
        <v>0</v>
      </c>
      <c r="F18" s="40">
        <f>SUM(F3:F17)</f>
        <v>0</v>
      </c>
      <c r="G18" s="40">
        <f>SUM(G3:G17)</f>
        <v>0</v>
      </c>
      <c r="H18" s="12"/>
      <c r="I18" s="12"/>
      <c r="J18" s="12"/>
    </row>
    <row r="19" spans="1:15" x14ac:dyDescent="0.25"/>
    <row r="20" spans="1:15" x14ac:dyDescent="0.25">
      <c r="K20" s="19"/>
      <c r="L20" s="19"/>
      <c r="M20" s="19"/>
      <c r="N20" s="19"/>
      <c r="O20" s="19"/>
    </row>
    <row r="21" spans="1:15" ht="13.8" thickBot="1" x14ac:dyDescent="0.3">
      <c r="A21" s="220" t="s">
        <v>30</v>
      </c>
      <c r="B21" s="220"/>
      <c r="C21" s="220"/>
      <c r="D21" s="220"/>
      <c r="E21" s="220"/>
      <c r="F21" s="220"/>
      <c r="G21" s="220"/>
      <c r="H21" s="220"/>
      <c r="I21" s="220"/>
      <c r="J21" s="220"/>
      <c r="K21" s="20"/>
      <c r="L21" s="20"/>
      <c r="M21" s="20"/>
      <c r="N21" s="20"/>
      <c r="O21" s="19"/>
    </row>
    <row r="22" spans="1:15" x14ac:dyDescent="0.25">
      <c r="A22" s="202" t="s">
        <v>48</v>
      </c>
      <c r="B22" s="203"/>
      <c r="C22" s="203"/>
      <c r="D22" s="203"/>
      <c r="E22" s="203"/>
      <c r="F22" s="203"/>
      <c r="G22" s="203"/>
      <c r="H22" s="203"/>
      <c r="I22" s="203"/>
      <c r="J22" s="204"/>
      <c r="K22" s="21"/>
      <c r="L22" s="21"/>
      <c r="M22" s="21"/>
      <c r="N22" s="21"/>
      <c r="O22" s="19"/>
    </row>
    <row r="23" spans="1:15" ht="13.8" thickBot="1" x14ac:dyDescent="0.3">
      <c r="A23" s="14"/>
      <c r="B23" s="198" t="s">
        <v>117</v>
      </c>
      <c r="C23" s="198"/>
      <c r="D23" s="198"/>
      <c r="E23" s="198"/>
      <c r="F23" s="198"/>
      <c r="G23" s="198"/>
      <c r="H23" s="198"/>
      <c r="I23" s="198"/>
      <c r="J23" s="221"/>
      <c r="K23" s="21"/>
      <c r="L23" s="21"/>
      <c r="M23" s="21"/>
      <c r="N23" s="21"/>
      <c r="O23" s="19"/>
    </row>
    <row r="24" spans="1:15" ht="6" customHeight="1" x14ac:dyDescent="0.25">
      <c r="K24" s="19"/>
      <c r="L24" s="19"/>
      <c r="M24" s="19"/>
      <c r="N24" s="19"/>
      <c r="O24" s="19"/>
    </row>
  </sheetData>
  <sheetProtection password="CC7F" sheet="1" objects="1" scenarios="1"/>
  <mergeCells count="3">
    <mergeCell ref="A21:J21"/>
    <mergeCell ref="A22:J22"/>
    <mergeCell ref="B23:J23"/>
  </mergeCells>
  <phoneticPr fontId="0" type="noConversion"/>
  <conditionalFormatting sqref="H3:H17">
    <cfRule type="cellIs" dxfId="23" priority="1" stopIfTrue="1" operator="equal">
      <formula>"Detail use of Equipment"</formula>
    </cfRule>
  </conditionalFormatting>
  <conditionalFormatting sqref="I3:I17">
    <cfRule type="cellIs" dxfId="22" priority="2" stopIfTrue="1" operator="equal">
      <formula>"Purchased or Leased"</formula>
    </cfRule>
  </conditionalFormatting>
  <conditionalFormatting sqref="J3:J17">
    <cfRule type="cellIs" dxfId="21" priority="3" stopIfTrue="1" operator="equal">
      <formula>"Enter Objective"</formula>
    </cfRule>
  </conditionalFormatting>
  <printOptions horizontalCentered="1"/>
  <pageMargins left="0.21" right="0.21" top="1" bottom="1" header="0.5" footer="0.5"/>
  <pageSetup scale="95" orientation="landscape" horizontalDpi="4294967292" r:id="rId1"/>
  <headerFooter alignWithMargins="0">
    <oddHeader>&amp;C&amp;"Arial,Bold"&amp;11Equipment Budget - Table 3</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162E4-B5E7-46B1-B900-4C6EA739AC82}">
  <sheetPr>
    <pageSetUpPr fitToPage="1"/>
  </sheetPr>
  <dimension ref="A1:K25"/>
  <sheetViews>
    <sheetView workbookViewId="0"/>
  </sheetViews>
  <sheetFormatPr defaultColWidth="0" defaultRowHeight="13.2" zeroHeight="1" x14ac:dyDescent="0.25"/>
  <cols>
    <col min="1" max="1" width="5.6640625" style="87" customWidth="1"/>
    <col min="2" max="2" width="25.109375" style="81" customWidth="1"/>
    <col min="3" max="3" width="8.33203125" style="81" customWidth="1"/>
    <col min="4" max="5" width="11.33203125" style="81" bestFit="1" customWidth="1"/>
    <col min="6" max="6" width="14" style="81" bestFit="1" customWidth="1"/>
    <col min="7" max="7" width="11.33203125" style="81" bestFit="1" customWidth="1"/>
    <col min="8" max="8" width="43.5546875" style="81" customWidth="1"/>
    <col min="9" max="9" width="10.6640625" style="81" customWidth="1"/>
    <col min="10" max="10" width="1.6640625" style="81" customWidth="1"/>
    <col min="11" max="16384" width="0" style="81" hidden="1"/>
  </cols>
  <sheetData>
    <row r="1" spans="1:9" s="94" customFormat="1" x14ac:dyDescent="0.25">
      <c r="A1" s="56" t="s">
        <v>10</v>
      </c>
      <c r="B1" s="56" t="s">
        <v>11</v>
      </c>
      <c r="C1" s="56" t="s">
        <v>12</v>
      </c>
      <c r="D1" s="56" t="s">
        <v>24</v>
      </c>
      <c r="E1" s="56" t="s">
        <v>13</v>
      </c>
      <c r="F1" s="56" t="s">
        <v>14</v>
      </c>
      <c r="G1" s="56" t="s">
        <v>15</v>
      </c>
      <c r="H1" s="56" t="s">
        <v>25</v>
      </c>
      <c r="I1" s="56" t="s">
        <v>26</v>
      </c>
    </row>
    <row r="2" spans="1:9" s="4" customFormat="1" ht="39.6" x14ac:dyDescent="0.25">
      <c r="A2" s="7" t="s">
        <v>2</v>
      </c>
      <c r="B2" s="7" t="s">
        <v>60</v>
      </c>
      <c r="C2" s="7" t="s">
        <v>156</v>
      </c>
      <c r="D2" s="7" t="s">
        <v>45</v>
      </c>
      <c r="E2" s="7" t="s">
        <v>61</v>
      </c>
      <c r="F2" s="7" t="s">
        <v>22</v>
      </c>
      <c r="G2" s="7" t="s">
        <v>47</v>
      </c>
      <c r="H2" s="7" t="s">
        <v>104</v>
      </c>
      <c r="I2" s="7" t="s">
        <v>23</v>
      </c>
    </row>
    <row r="3" spans="1:9" x14ac:dyDescent="0.25">
      <c r="A3" s="56">
        <v>1</v>
      </c>
      <c r="B3" s="82"/>
      <c r="C3" s="82"/>
      <c r="D3" s="83"/>
      <c r="E3" s="83"/>
      <c r="F3" s="83"/>
      <c r="G3" s="84">
        <f>IF((C3*D3)=E3+F3,E3+F3,"Error in Calculation")</f>
        <v>0</v>
      </c>
      <c r="H3" s="82" t="str">
        <f>IF($G3&gt;0,"Enter purpose of Supplies"," ")</f>
        <v xml:space="preserve"> </v>
      </c>
      <c r="I3" s="82" t="str">
        <f>IF($G3&gt;0,"Enter Objective"," ")</f>
        <v xml:space="preserve"> </v>
      </c>
    </row>
    <row r="4" spans="1:9" x14ac:dyDescent="0.25">
      <c r="A4" s="56">
        <v>2</v>
      </c>
      <c r="B4" s="82"/>
      <c r="C4" s="82"/>
      <c r="D4" s="83"/>
      <c r="E4" s="83"/>
      <c r="F4" s="83"/>
      <c r="G4" s="84">
        <f t="shared" ref="G4:G17" si="0">IF((C4*D4)=E4+F4,E4+F4,"Error in Calculation")</f>
        <v>0</v>
      </c>
      <c r="H4" s="82" t="str">
        <f t="shared" ref="H4:H17" si="1">IF($G4&gt;0,"Enter purpose of Supplies"," ")</f>
        <v xml:space="preserve"> </v>
      </c>
      <c r="I4" s="82" t="str">
        <f t="shared" ref="I4:I16" si="2">IF($G4&gt;0,"Enter Objective"," ")</f>
        <v xml:space="preserve"> </v>
      </c>
    </row>
    <row r="5" spans="1:9" x14ac:dyDescent="0.25">
      <c r="A5" s="56">
        <v>3</v>
      </c>
      <c r="B5" s="82"/>
      <c r="C5" s="82"/>
      <c r="D5" s="83"/>
      <c r="E5" s="83"/>
      <c r="F5" s="83"/>
      <c r="G5" s="84">
        <f t="shared" si="0"/>
        <v>0</v>
      </c>
      <c r="H5" s="82" t="str">
        <f t="shared" si="1"/>
        <v xml:space="preserve"> </v>
      </c>
      <c r="I5" s="82" t="str">
        <f t="shared" si="2"/>
        <v xml:space="preserve"> </v>
      </c>
    </row>
    <row r="6" spans="1:9" x14ac:dyDescent="0.25">
      <c r="A6" s="56">
        <v>4</v>
      </c>
      <c r="B6" s="82"/>
      <c r="C6" s="82"/>
      <c r="D6" s="83"/>
      <c r="E6" s="83"/>
      <c r="F6" s="83"/>
      <c r="G6" s="84">
        <f t="shared" si="0"/>
        <v>0</v>
      </c>
      <c r="H6" s="82" t="str">
        <f t="shared" si="1"/>
        <v xml:space="preserve"> </v>
      </c>
      <c r="I6" s="82" t="str">
        <f t="shared" si="2"/>
        <v xml:space="preserve"> </v>
      </c>
    </row>
    <row r="7" spans="1:9" x14ac:dyDescent="0.25">
      <c r="A7" s="56">
        <v>5</v>
      </c>
      <c r="B7" s="82"/>
      <c r="C7" s="82"/>
      <c r="D7" s="83"/>
      <c r="E7" s="83"/>
      <c r="F7" s="83"/>
      <c r="G7" s="84">
        <f t="shared" si="0"/>
        <v>0</v>
      </c>
      <c r="H7" s="82" t="str">
        <f t="shared" si="1"/>
        <v xml:space="preserve"> </v>
      </c>
      <c r="I7" s="82" t="str">
        <f t="shared" si="2"/>
        <v xml:space="preserve"> </v>
      </c>
    </row>
    <row r="8" spans="1:9" x14ac:dyDescent="0.25">
      <c r="A8" s="56">
        <v>6</v>
      </c>
      <c r="B8" s="82"/>
      <c r="C8" s="82"/>
      <c r="D8" s="83"/>
      <c r="E8" s="83"/>
      <c r="F8" s="83"/>
      <c r="G8" s="84">
        <f t="shared" si="0"/>
        <v>0</v>
      </c>
      <c r="H8" s="82" t="str">
        <f t="shared" si="1"/>
        <v xml:space="preserve"> </v>
      </c>
      <c r="I8" s="82" t="str">
        <f t="shared" si="2"/>
        <v xml:space="preserve"> </v>
      </c>
    </row>
    <row r="9" spans="1:9" x14ac:dyDescent="0.25">
      <c r="A9" s="56">
        <v>7</v>
      </c>
      <c r="B9" s="82"/>
      <c r="C9" s="82"/>
      <c r="D9" s="83"/>
      <c r="E9" s="83"/>
      <c r="F9" s="83"/>
      <c r="G9" s="84">
        <f t="shared" si="0"/>
        <v>0</v>
      </c>
      <c r="H9" s="82" t="str">
        <f t="shared" si="1"/>
        <v xml:space="preserve"> </v>
      </c>
      <c r="I9" s="82" t="str">
        <f t="shared" si="2"/>
        <v xml:space="preserve"> </v>
      </c>
    </row>
    <row r="10" spans="1:9" x14ac:dyDescent="0.25">
      <c r="A10" s="56">
        <v>8</v>
      </c>
      <c r="B10" s="82"/>
      <c r="C10" s="82"/>
      <c r="D10" s="83"/>
      <c r="E10" s="83"/>
      <c r="F10" s="83"/>
      <c r="G10" s="84">
        <f t="shared" si="0"/>
        <v>0</v>
      </c>
      <c r="H10" s="82" t="str">
        <f t="shared" si="1"/>
        <v xml:space="preserve"> </v>
      </c>
      <c r="I10" s="82" t="str">
        <f t="shared" si="2"/>
        <v xml:space="preserve"> </v>
      </c>
    </row>
    <row r="11" spans="1:9" x14ac:dyDescent="0.25">
      <c r="A11" s="56">
        <v>9</v>
      </c>
      <c r="B11" s="82"/>
      <c r="C11" s="82"/>
      <c r="D11" s="83"/>
      <c r="E11" s="83"/>
      <c r="F11" s="83"/>
      <c r="G11" s="84">
        <f t="shared" si="0"/>
        <v>0</v>
      </c>
      <c r="H11" s="82" t="str">
        <f t="shared" si="1"/>
        <v xml:space="preserve"> </v>
      </c>
      <c r="I11" s="82" t="str">
        <f t="shared" si="2"/>
        <v xml:space="preserve"> </v>
      </c>
    </row>
    <row r="12" spans="1:9" x14ac:dyDescent="0.25">
      <c r="A12" s="56">
        <v>10</v>
      </c>
      <c r="B12" s="82"/>
      <c r="C12" s="82"/>
      <c r="D12" s="83"/>
      <c r="E12" s="83"/>
      <c r="F12" s="83"/>
      <c r="G12" s="84">
        <f t="shared" si="0"/>
        <v>0</v>
      </c>
      <c r="H12" s="82" t="str">
        <f t="shared" si="1"/>
        <v xml:space="preserve"> </v>
      </c>
      <c r="I12" s="82" t="str">
        <f t="shared" si="2"/>
        <v xml:space="preserve"> </v>
      </c>
    </row>
    <row r="13" spans="1:9" x14ac:dyDescent="0.25">
      <c r="A13" s="56">
        <v>11</v>
      </c>
      <c r="B13" s="82"/>
      <c r="C13" s="82"/>
      <c r="D13" s="83"/>
      <c r="E13" s="83"/>
      <c r="F13" s="83"/>
      <c r="G13" s="84">
        <f t="shared" si="0"/>
        <v>0</v>
      </c>
      <c r="H13" s="82" t="str">
        <f t="shared" si="1"/>
        <v xml:space="preserve"> </v>
      </c>
      <c r="I13" s="82" t="str">
        <f t="shared" si="2"/>
        <v xml:space="preserve"> </v>
      </c>
    </row>
    <row r="14" spans="1:9" x14ac:dyDescent="0.25">
      <c r="A14" s="56">
        <v>12</v>
      </c>
      <c r="B14" s="82"/>
      <c r="C14" s="82"/>
      <c r="D14" s="83"/>
      <c r="E14" s="83"/>
      <c r="F14" s="83"/>
      <c r="G14" s="84">
        <f t="shared" si="0"/>
        <v>0</v>
      </c>
      <c r="H14" s="82" t="str">
        <f t="shared" si="1"/>
        <v xml:space="preserve"> </v>
      </c>
      <c r="I14" s="82" t="str">
        <f t="shared" si="2"/>
        <v xml:space="preserve"> </v>
      </c>
    </row>
    <row r="15" spans="1:9" x14ac:dyDescent="0.25">
      <c r="A15" s="56">
        <v>13</v>
      </c>
      <c r="B15" s="82"/>
      <c r="C15" s="82"/>
      <c r="D15" s="83"/>
      <c r="E15" s="83"/>
      <c r="F15" s="83"/>
      <c r="G15" s="84">
        <f t="shared" si="0"/>
        <v>0</v>
      </c>
      <c r="H15" s="82" t="str">
        <f t="shared" si="1"/>
        <v xml:space="preserve"> </v>
      </c>
      <c r="I15" s="82" t="str">
        <f t="shared" si="2"/>
        <v xml:space="preserve"> </v>
      </c>
    </row>
    <row r="16" spans="1:9" x14ac:dyDescent="0.25">
      <c r="A16" s="56">
        <v>14</v>
      </c>
      <c r="B16" s="82"/>
      <c r="C16" s="82"/>
      <c r="D16" s="83"/>
      <c r="E16" s="83"/>
      <c r="F16" s="83"/>
      <c r="G16" s="84">
        <f t="shared" si="0"/>
        <v>0</v>
      </c>
      <c r="H16" s="82" t="str">
        <f t="shared" si="1"/>
        <v xml:space="preserve"> </v>
      </c>
      <c r="I16" s="82" t="str">
        <f t="shared" si="2"/>
        <v xml:space="preserve"> </v>
      </c>
    </row>
    <row r="17" spans="1:11" x14ac:dyDescent="0.25">
      <c r="A17" s="56">
        <v>15</v>
      </c>
      <c r="B17" s="82"/>
      <c r="C17" s="82"/>
      <c r="D17" s="83"/>
      <c r="E17" s="83"/>
      <c r="F17" s="83"/>
      <c r="G17" s="84">
        <f t="shared" si="0"/>
        <v>0</v>
      </c>
      <c r="H17" s="82" t="str">
        <f t="shared" si="1"/>
        <v xml:space="preserve"> </v>
      </c>
      <c r="I17" s="82" t="str">
        <f>IF($B17&gt;0,"Enter Objective"," ")</f>
        <v xml:space="preserve"> </v>
      </c>
    </row>
    <row r="18" spans="1:11" x14ac:dyDescent="0.25">
      <c r="A18" s="56">
        <v>16</v>
      </c>
      <c r="B18" s="80" t="s">
        <v>62</v>
      </c>
      <c r="C18" s="102"/>
      <c r="D18" s="85"/>
      <c r="E18" s="84">
        <f>SUM(E3:E17)</f>
        <v>0</v>
      </c>
      <c r="F18" s="84">
        <f>SUM(F3:F17)</f>
        <v>0</v>
      </c>
      <c r="G18" s="84">
        <f>SUM(G3:G17)</f>
        <v>0</v>
      </c>
      <c r="H18" s="86"/>
      <c r="I18" s="86"/>
    </row>
    <row r="19" spans="1:11" x14ac:dyDescent="0.25">
      <c r="D19" s="88"/>
      <c r="E19" s="88"/>
      <c r="F19" s="88"/>
    </row>
    <row r="20" spans="1:11" x14ac:dyDescent="0.25"/>
    <row r="21" spans="1:11" x14ac:dyDescent="0.25"/>
    <row r="22" spans="1:11" ht="13.8" thickBot="1" x14ac:dyDescent="0.3">
      <c r="A22" s="227" t="s">
        <v>30</v>
      </c>
      <c r="B22" s="227"/>
      <c r="C22" s="227"/>
      <c r="D22" s="227"/>
      <c r="E22" s="227"/>
      <c r="F22" s="227"/>
      <c r="G22" s="227"/>
      <c r="H22" s="227"/>
      <c r="I22" s="227"/>
      <c r="J22" s="89"/>
      <c r="K22" s="89"/>
    </row>
    <row r="23" spans="1:11" s="91" customFormat="1" x14ac:dyDescent="0.25">
      <c r="A23" s="222" t="s">
        <v>120</v>
      </c>
      <c r="B23" s="223"/>
      <c r="C23" s="223"/>
      <c r="D23" s="223"/>
      <c r="E23" s="223"/>
      <c r="F23" s="223"/>
      <c r="G23" s="223"/>
      <c r="H23" s="223"/>
      <c r="I23" s="224"/>
      <c r="J23" s="90"/>
      <c r="K23" s="90"/>
    </row>
    <row r="24" spans="1:11" s="91" customFormat="1" ht="13.8" thickBot="1" x14ac:dyDescent="0.3">
      <c r="A24" s="92"/>
      <c r="B24" s="225" t="s">
        <v>121</v>
      </c>
      <c r="C24" s="225"/>
      <c r="D24" s="225"/>
      <c r="E24" s="225"/>
      <c r="F24" s="225"/>
      <c r="G24" s="225"/>
      <c r="H24" s="225"/>
      <c r="I24" s="226"/>
      <c r="J24" s="90"/>
      <c r="K24" s="90"/>
    </row>
    <row r="25" spans="1:11" ht="5.25" customHeight="1" x14ac:dyDescent="0.25"/>
  </sheetData>
  <sheetProtection password="CC7F" sheet="1" objects="1" scenarios="1"/>
  <mergeCells count="3">
    <mergeCell ref="A23:I23"/>
    <mergeCell ref="B24:I24"/>
    <mergeCell ref="A22:I22"/>
  </mergeCells>
  <phoneticPr fontId="0" type="noConversion"/>
  <conditionalFormatting sqref="H3:H17">
    <cfRule type="cellIs" dxfId="20" priority="1" stopIfTrue="1" operator="equal">
      <formula>"Enter purpose of Supplies"</formula>
    </cfRule>
  </conditionalFormatting>
  <conditionalFormatting sqref="I3:I17">
    <cfRule type="cellIs" dxfId="19" priority="2" stopIfTrue="1" operator="equal">
      <formula>"Enter Objective"</formula>
    </cfRule>
  </conditionalFormatting>
  <conditionalFormatting sqref="G3:G17">
    <cfRule type="cellIs" dxfId="18" priority="3" stopIfTrue="1" operator="equal">
      <formula>"Error in Calculation"</formula>
    </cfRule>
  </conditionalFormatting>
  <printOptions horizontalCentered="1"/>
  <pageMargins left="0.37" right="0.23" top="0.68" bottom="0.45" header="0.33" footer="0.17"/>
  <pageSetup scale="94" orientation="landscape" horizontalDpi="4294967292" r:id="rId1"/>
  <headerFooter alignWithMargins="0">
    <oddHeader>&amp;C&amp;"Arial,Bold"&amp;11Supplies Budget - Table 4</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87FFC9E9AA40443AED143320FCB2857" ma:contentTypeVersion="17" ma:contentTypeDescription="Create a new document." ma:contentTypeScope="" ma:versionID="12645b68041de1913c0af207a35d83aa">
  <xsd:schema xmlns:xsd="http://www.w3.org/2001/XMLSchema" xmlns:xs="http://www.w3.org/2001/XMLSchema" xmlns:p="http://schemas.microsoft.com/office/2006/metadata/properties" xmlns:ns1="http://schemas.microsoft.com/sharepoint/v3" xmlns:ns3="eaeea50f-0147-4301-874d-7cbfe9c1d23f" xmlns:ns4="d79a7c79-fe1a-40b1-bde7-fe74abf2676a" targetNamespace="http://schemas.microsoft.com/office/2006/metadata/properties" ma:root="true" ma:fieldsID="0d4880cb46981c68ee59612ca626c474" ns1:_="" ns3:_="" ns4:_="">
    <xsd:import namespace="http://schemas.microsoft.com/sharepoint/v3"/>
    <xsd:import namespace="eaeea50f-0147-4301-874d-7cbfe9c1d23f"/>
    <xsd:import namespace="d79a7c79-fe1a-40b1-bde7-fe74abf2676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1:_ip_UnifiedCompliancePolicyProperties" minOccurs="0"/>
                <xsd:element ref="ns1:_ip_UnifiedCompliancePolicyUIAction"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eea50f-0147-4301-874d-7cbfe9c1d23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9a7c79-fe1a-40b1-bde7-fe74abf2676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d79a7c79-fe1a-40b1-bde7-fe74abf2676a"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6B36782-F710-4D9C-BA67-BF94AF634B55}">
  <ds:schemaRefs>
    <ds:schemaRef ds:uri="http://schemas.microsoft.com/sharepoint/v3/contenttype/forms"/>
  </ds:schemaRefs>
</ds:datastoreItem>
</file>

<file path=customXml/itemProps2.xml><?xml version="1.0" encoding="utf-8"?>
<ds:datastoreItem xmlns:ds="http://schemas.openxmlformats.org/officeDocument/2006/customXml" ds:itemID="{2DCB5EA4-3FF3-4F56-BC24-BF9B6F4B5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eea50f-0147-4301-874d-7cbfe9c1d23f"/>
    <ds:schemaRef ds:uri="d79a7c79-fe1a-40b1-bde7-fe74abf267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69FEFB-4255-4A7C-90A6-8560091A2B2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Instructions</vt:lpstr>
      <vt:lpstr>Summary</vt:lpstr>
      <vt:lpstr>Other Funding</vt:lpstr>
      <vt:lpstr>Personnel</vt:lpstr>
      <vt:lpstr>Personnel Notes</vt:lpstr>
      <vt:lpstr>Benefits</vt:lpstr>
      <vt:lpstr>Benefits &amp; Taxes Narrative</vt:lpstr>
      <vt:lpstr>Equipment</vt:lpstr>
      <vt:lpstr>Supplies</vt:lpstr>
      <vt:lpstr>Travel</vt:lpstr>
      <vt:lpstr>Operating</vt:lpstr>
      <vt:lpstr>Contractor-Consultant</vt:lpstr>
      <vt:lpstr>Other</vt:lpstr>
      <vt:lpstr>Applicant</vt:lpstr>
      <vt:lpstr>'Personnel Notes'!Print_Area</vt:lpstr>
    </vt:vector>
  </TitlesOfParts>
  <Company>Office of Juvenile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Oklahoma</dc:creator>
  <cp:lastModifiedBy>Amy Wright</cp:lastModifiedBy>
  <cp:lastPrinted>2025-04-29T17:13:25Z</cp:lastPrinted>
  <dcterms:created xsi:type="dcterms:W3CDTF">2003-12-08T23:55:23Z</dcterms:created>
  <dcterms:modified xsi:type="dcterms:W3CDTF">2026-01-06T15:34:53Z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0x010100887FFC9E9AA40443AED143320FCB2857</vt:lpwstr>
  </property>
</Properties>
</file>