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OUSE\Desktop\Oklahoma BIP\Attachments\"/>
    </mc:Choice>
  </mc:AlternateContent>
  <xr:revisionPtr revIDLastSave="0" documentId="13_ncr:1_{431080AD-7E44-4DAA-BBBE-F14147AE6991}" xr6:coauthVersionLast="47" xr6:coauthVersionMax="47" xr10:uidLastSave="{00000000-0000-0000-0000-000000000000}"/>
  <bookViews>
    <workbookView xWindow="-120" yWindow="-120" windowWidth="29040" windowHeight="15840" xr2:uid="{EF246CB5-4E83-46A1-9BCD-B7F4CAC0EB91}"/>
  </bookViews>
  <sheets>
    <sheet name="Cover Page" sheetId="2" r:id="rId1"/>
    <sheet name="Person Miles Calculation 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H10" i="1"/>
  <c r="H18" i="1"/>
  <c r="H17" i="1"/>
  <c r="H16" i="1"/>
  <c r="H15" i="1"/>
  <c r="H14" i="1"/>
  <c r="H7" i="1"/>
  <c r="H8" i="1"/>
  <c r="H9" i="1"/>
  <c r="H6" i="1"/>
  <c r="D17" i="1"/>
  <c r="D16" i="1"/>
  <c r="D15" i="1"/>
  <c r="D14" i="1"/>
  <c r="D9" i="1"/>
  <c r="D8" i="1"/>
  <c r="D7" i="1"/>
  <c r="D6" i="1"/>
</calcChain>
</file>

<file path=xl/sharedStrings.xml><?xml version="1.0" encoding="utf-8"?>
<sst xmlns="http://schemas.openxmlformats.org/spreadsheetml/2006/main" count="38" uniqueCount="26">
  <si>
    <t>Length</t>
  </si>
  <si>
    <t>AADT</t>
  </si>
  <si>
    <t>Annualization factor</t>
  </si>
  <si>
    <t>Traffic Category, By Bridge</t>
  </si>
  <si>
    <t>2040 Forecast</t>
  </si>
  <si>
    <t>Rate of Growth 2020-2040</t>
  </si>
  <si>
    <t>2029 Forecast (Project Opening)</t>
  </si>
  <si>
    <t>2058 Forecast (Project Last Year)</t>
  </si>
  <si>
    <t>Red Wheat Dr. Bridges</t>
  </si>
  <si>
    <t>Bridge 14477 (I-40 WB) - Total</t>
  </si>
  <si>
    <t>Autos</t>
  </si>
  <si>
    <t xml:space="preserve">Trucks </t>
  </si>
  <si>
    <t>Bridge 14478 (I-40 EB) - Total</t>
  </si>
  <si>
    <t>Neptune Dr. Bridges</t>
  </si>
  <si>
    <t>Bridge 17581 (I-40 EB) - Total</t>
  </si>
  <si>
    <t>Bridge 17582 (I-40 WB) - Total</t>
  </si>
  <si>
    <t>Occupancy</t>
  </si>
  <si>
    <t>Person Miles Travelled</t>
  </si>
  <si>
    <t>Opening Year (2029)</t>
  </si>
  <si>
    <t>Horizon Year (2040)</t>
  </si>
  <si>
    <t xml:space="preserve">Total </t>
  </si>
  <si>
    <t>Person Miles Travelled Calculation</t>
  </si>
  <si>
    <t>I-40 Bridge Traffic, AADT, and Rate of Growth (Table 2 from BCA Technical Appendix)</t>
  </si>
  <si>
    <t xml:space="preserve">2040 Total </t>
  </si>
  <si>
    <t>2040 Autos</t>
  </si>
  <si>
    <t>2040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</si>
</sst>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8EAF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2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5" xfId="0" applyFont="1" applyBorder="1"/>
    <xf numFmtId="0" fontId="0" fillId="0" borderId="5" xfId="0" applyBorder="1"/>
    <xf numFmtId="164" fontId="6" fillId="0" borderId="5" xfId="1" applyNumberFormat="1" applyFont="1" applyBorder="1"/>
    <xf numFmtId="164" fontId="6" fillId="0" borderId="5" xfId="0" applyNumberFormat="1" applyFont="1" applyBorder="1"/>
    <xf numFmtId="164" fontId="0" fillId="0" borderId="5" xfId="1" applyNumberFormat="1" applyFont="1" applyBorder="1"/>
    <xf numFmtId="0" fontId="5" fillId="2" borderId="5" xfId="0" applyFont="1" applyFill="1" applyBorder="1"/>
    <xf numFmtId="3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256533</xdr:colOff>
      <xdr:row>34</xdr:row>
      <xdr:rowOff>103952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00A5B3-B80C-CD25-8F30-978885095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33333" cy="6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B14A-116D-4C25-89D4-E0D504D4CD77}">
  <dimension ref="A1"/>
  <sheetViews>
    <sheetView tabSelected="1" workbookViewId="0">
      <selection activeCell="L13" sqref="L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401C-9B47-41F0-8645-083CF188BF28}">
  <dimension ref="C4:H42"/>
  <sheetViews>
    <sheetView topLeftCell="A19" workbookViewId="0">
      <selection activeCell="D49" sqref="D49"/>
    </sheetView>
  </sheetViews>
  <sheetFormatPr defaultRowHeight="15" x14ac:dyDescent="0.25"/>
  <cols>
    <col min="3" max="3" width="26.28515625" customWidth="1"/>
    <col min="4" max="4" width="16" customWidth="1"/>
    <col min="5" max="5" width="16.5703125" customWidth="1"/>
    <col min="6" max="6" width="19.140625" bestFit="1" customWidth="1"/>
    <col min="7" max="7" width="10.85546875" bestFit="1" customWidth="1"/>
    <col min="8" max="8" width="21" bestFit="1" customWidth="1"/>
  </cols>
  <sheetData>
    <row r="4" spans="3:8" x14ac:dyDescent="0.25">
      <c r="C4" s="13" t="s">
        <v>21</v>
      </c>
    </row>
    <row r="5" spans="3:8" x14ac:dyDescent="0.25">
      <c r="C5" s="19" t="s">
        <v>18</v>
      </c>
      <c r="D5" s="19" t="s">
        <v>0</v>
      </c>
      <c r="E5" s="19" t="s">
        <v>1</v>
      </c>
      <c r="F5" s="19" t="s">
        <v>2</v>
      </c>
      <c r="G5" s="19" t="s">
        <v>16</v>
      </c>
      <c r="H5" s="19" t="s">
        <v>17</v>
      </c>
    </row>
    <row r="6" spans="3:8" x14ac:dyDescent="0.25">
      <c r="C6" s="15">
        <v>14477</v>
      </c>
      <c r="D6" s="15">
        <f>227/5280</f>
        <v>4.2992424242424242E-2</v>
      </c>
      <c r="E6" s="15">
        <v>11429</v>
      </c>
      <c r="F6" s="15">
        <v>365</v>
      </c>
      <c r="G6" s="15">
        <v>1.67</v>
      </c>
      <c r="H6" s="16">
        <f>D6*E6*F6*G6</f>
        <v>299508.74197916663</v>
      </c>
    </row>
    <row r="7" spans="3:8" x14ac:dyDescent="0.25">
      <c r="C7" s="15">
        <v>14478</v>
      </c>
      <c r="D7" s="15">
        <f>227/5280</f>
        <v>4.2992424242424242E-2</v>
      </c>
      <c r="E7" s="15">
        <v>11799</v>
      </c>
      <c r="F7" s="15">
        <v>365</v>
      </c>
      <c r="G7" s="15">
        <v>1.67</v>
      </c>
      <c r="H7" s="16">
        <f t="shared" ref="H7:H9" si="0">D7*E7*F7*G7</f>
        <v>309204.97389204544</v>
      </c>
    </row>
    <row r="8" spans="3:8" x14ac:dyDescent="0.25">
      <c r="C8" s="15">
        <v>17581</v>
      </c>
      <c r="D8" s="15">
        <f>325/5280</f>
        <v>6.1553030303030304E-2</v>
      </c>
      <c r="E8" s="15">
        <v>11676</v>
      </c>
      <c r="F8" s="15">
        <v>365</v>
      </c>
      <c r="G8" s="15">
        <v>1.67</v>
      </c>
      <c r="H8" s="16">
        <f t="shared" si="0"/>
        <v>438079.42897727276</v>
      </c>
    </row>
    <row r="9" spans="3:8" x14ac:dyDescent="0.25">
      <c r="C9" s="15">
        <v>17582</v>
      </c>
      <c r="D9" s="15">
        <f>325/5280</f>
        <v>6.1553030303030304E-2</v>
      </c>
      <c r="E9" s="15">
        <v>11429</v>
      </c>
      <c r="F9" s="15">
        <v>365</v>
      </c>
      <c r="G9" s="15">
        <v>1.67</v>
      </c>
      <c r="H9" s="16">
        <f t="shared" si="0"/>
        <v>428812.07552083337</v>
      </c>
    </row>
    <row r="10" spans="3:8" x14ac:dyDescent="0.25">
      <c r="C10" s="14" t="s">
        <v>20</v>
      </c>
      <c r="D10" s="15"/>
      <c r="E10" s="15"/>
      <c r="F10" s="15"/>
      <c r="G10" s="15"/>
      <c r="H10" s="17">
        <f>SUM(H6:H9)</f>
        <v>1475605.220369318</v>
      </c>
    </row>
    <row r="13" spans="3:8" x14ac:dyDescent="0.25">
      <c r="C13" s="19" t="s">
        <v>19</v>
      </c>
      <c r="D13" s="19" t="s">
        <v>0</v>
      </c>
      <c r="E13" s="19" t="s">
        <v>1</v>
      </c>
      <c r="F13" s="19" t="s">
        <v>2</v>
      </c>
      <c r="G13" s="19" t="s">
        <v>16</v>
      </c>
      <c r="H13" s="19" t="s">
        <v>17</v>
      </c>
    </row>
    <row r="14" spans="3:8" x14ac:dyDescent="0.25">
      <c r="C14" s="15">
        <v>14477</v>
      </c>
      <c r="D14" s="15">
        <f>227/5280</f>
        <v>4.2992424242424242E-2</v>
      </c>
      <c r="E14" s="15">
        <v>22593</v>
      </c>
      <c r="F14" s="15">
        <v>365</v>
      </c>
      <c r="G14" s="15">
        <v>1.67</v>
      </c>
      <c r="H14" s="18">
        <f>D14*E14*F14*G14</f>
        <v>592072.88542613632</v>
      </c>
    </row>
    <row r="15" spans="3:8" x14ac:dyDescent="0.25">
      <c r="C15" s="15">
        <v>14478</v>
      </c>
      <c r="D15" s="15">
        <f>227/5280</f>
        <v>4.2992424242424242E-2</v>
      </c>
      <c r="E15" s="15">
        <v>23326</v>
      </c>
      <c r="F15" s="15">
        <v>365</v>
      </c>
      <c r="G15" s="15">
        <v>1.67</v>
      </c>
      <c r="H15" s="18">
        <f t="shared" ref="H15:H17" si="1">D15*E15*F15*G15</f>
        <v>611281.90702651511</v>
      </c>
    </row>
    <row r="16" spans="3:8" x14ac:dyDescent="0.25">
      <c r="C16" s="15">
        <v>17581</v>
      </c>
      <c r="D16" s="15">
        <f>325/5280</f>
        <v>6.1553030303030304E-2</v>
      </c>
      <c r="E16" s="15">
        <v>23081</v>
      </c>
      <c r="F16" s="15">
        <v>365</v>
      </c>
      <c r="G16" s="15">
        <v>1.67</v>
      </c>
      <c r="H16" s="18">
        <f t="shared" si="1"/>
        <v>865991.03290719702</v>
      </c>
    </row>
    <row r="17" spans="3:8" x14ac:dyDescent="0.25">
      <c r="C17" s="15">
        <v>17582</v>
      </c>
      <c r="D17" s="15">
        <f>325/5280</f>
        <v>6.1553030303030304E-2</v>
      </c>
      <c r="E17" s="15">
        <v>22593</v>
      </c>
      <c r="F17" s="15">
        <v>365</v>
      </c>
      <c r="G17" s="15">
        <v>1.67</v>
      </c>
      <c r="H17" s="18">
        <f t="shared" si="1"/>
        <v>847681.44389204553</v>
      </c>
    </row>
    <row r="18" spans="3:8" x14ac:dyDescent="0.25">
      <c r="C18" s="14" t="s">
        <v>20</v>
      </c>
      <c r="D18" s="15"/>
      <c r="E18" s="15"/>
      <c r="F18" s="15"/>
      <c r="G18" s="15"/>
      <c r="H18" s="17">
        <f>SUM(H14:H17)</f>
        <v>2917027.2692518942</v>
      </c>
    </row>
    <row r="23" spans="3:8" ht="15.75" thickBot="1" x14ac:dyDescent="0.3">
      <c r="C23" s="13" t="s">
        <v>22</v>
      </c>
    </row>
    <row r="24" spans="3:8" ht="48.75" thickBot="1" x14ac:dyDescent="0.3">
      <c r="C24" s="1" t="s">
        <v>3</v>
      </c>
      <c r="D24" s="2">
        <v>2020</v>
      </c>
      <c r="E24" s="3" t="s">
        <v>4</v>
      </c>
      <c r="F24" s="3" t="s">
        <v>5</v>
      </c>
      <c r="G24" s="3" t="s">
        <v>6</v>
      </c>
      <c r="H24" s="3" t="s">
        <v>7</v>
      </c>
    </row>
    <row r="25" spans="3:8" ht="15.75" thickBot="1" x14ac:dyDescent="0.3">
      <c r="C25" s="4" t="s">
        <v>8</v>
      </c>
      <c r="D25" s="5">
        <v>18800</v>
      </c>
      <c r="E25" s="5">
        <v>30080</v>
      </c>
      <c r="F25" s="6"/>
      <c r="G25" s="5">
        <v>23228</v>
      </c>
      <c r="H25" s="5">
        <v>45918</v>
      </c>
    </row>
    <row r="26" spans="3:8" ht="15.75" thickBot="1" x14ac:dyDescent="0.3">
      <c r="C26" s="7" t="s">
        <v>9</v>
      </c>
      <c r="D26" s="8">
        <v>9250</v>
      </c>
      <c r="E26" s="8">
        <v>14800</v>
      </c>
      <c r="F26" s="9">
        <v>2.3800000000000002E-2</v>
      </c>
      <c r="G26" s="8">
        <v>11429</v>
      </c>
      <c r="H26" s="8">
        <v>22593</v>
      </c>
    </row>
    <row r="27" spans="3:8" ht="15.75" thickBot="1" x14ac:dyDescent="0.3">
      <c r="C27" s="10" t="s">
        <v>10</v>
      </c>
      <c r="D27" s="11">
        <v>8140</v>
      </c>
      <c r="E27" s="11">
        <v>13024</v>
      </c>
      <c r="F27" s="12">
        <v>2.3800000000000002E-2</v>
      </c>
      <c r="G27" s="11">
        <v>10057</v>
      </c>
      <c r="H27" s="11">
        <v>19882</v>
      </c>
    </row>
    <row r="28" spans="3:8" ht="15.75" thickBot="1" x14ac:dyDescent="0.3">
      <c r="C28" s="10" t="s">
        <v>11</v>
      </c>
      <c r="D28" s="11">
        <v>1110</v>
      </c>
      <c r="E28" s="11">
        <v>1776</v>
      </c>
      <c r="F28" s="12">
        <v>2.3800000000000002E-2</v>
      </c>
      <c r="G28" s="11">
        <v>1371</v>
      </c>
      <c r="H28" s="11">
        <v>2711</v>
      </c>
    </row>
    <row r="29" spans="3:8" ht="15.75" thickBot="1" x14ac:dyDescent="0.3">
      <c r="C29" s="7" t="s">
        <v>12</v>
      </c>
      <c r="D29" s="8">
        <v>9550</v>
      </c>
      <c r="E29" s="8">
        <v>15280</v>
      </c>
      <c r="F29" s="9">
        <v>2.3800000000000002E-2</v>
      </c>
      <c r="G29" s="8">
        <v>11799</v>
      </c>
      <c r="H29" s="8">
        <v>23326</v>
      </c>
    </row>
    <row r="30" spans="3:8" ht="15.75" thickBot="1" x14ac:dyDescent="0.3">
      <c r="C30" s="10" t="s">
        <v>10</v>
      </c>
      <c r="D30" s="11">
        <v>8404</v>
      </c>
      <c r="E30" s="11">
        <v>13446</v>
      </c>
      <c r="F30" s="12">
        <v>2.3800000000000002E-2</v>
      </c>
      <c r="G30" s="11">
        <v>10383</v>
      </c>
      <c r="H30" s="11">
        <v>20526</v>
      </c>
    </row>
    <row r="31" spans="3:8" ht="15.75" thickBot="1" x14ac:dyDescent="0.3">
      <c r="C31" s="10" t="s">
        <v>11</v>
      </c>
      <c r="D31" s="11">
        <v>1146</v>
      </c>
      <c r="E31" s="11">
        <v>1834</v>
      </c>
      <c r="F31" s="12">
        <v>2.3800000000000002E-2</v>
      </c>
      <c r="G31" s="11">
        <v>1416</v>
      </c>
      <c r="H31" s="11">
        <v>2799</v>
      </c>
    </row>
    <row r="32" spans="3:8" ht="15.75" thickBot="1" x14ac:dyDescent="0.3">
      <c r="C32" s="4" t="s">
        <v>13</v>
      </c>
      <c r="D32" s="5">
        <v>18700</v>
      </c>
      <c r="E32" s="5">
        <v>29920</v>
      </c>
      <c r="F32" s="6"/>
      <c r="G32" s="5">
        <v>23104</v>
      </c>
      <c r="H32" s="5">
        <v>45674</v>
      </c>
    </row>
    <row r="33" spans="3:8" ht="15.75" thickBot="1" x14ac:dyDescent="0.3">
      <c r="C33" s="7" t="s">
        <v>14</v>
      </c>
      <c r="D33" s="8">
        <v>9450</v>
      </c>
      <c r="E33" s="8">
        <v>15120</v>
      </c>
      <c r="F33" s="9">
        <v>2.3800000000000002E-2</v>
      </c>
      <c r="G33" s="8">
        <v>11676</v>
      </c>
      <c r="H33" s="8">
        <v>23081</v>
      </c>
    </row>
    <row r="34" spans="3:8" ht="15.75" thickBot="1" x14ac:dyDescent="0.3">
      <c r="C34" s="10" t="s">
        <v>10</v>
      </c>
      <c r="D34" s="11">
        <v>8316</v>
      </c>
      <c r="E34" s="11">
        <v>13306</v>
      </c>
      <c r="F34" s="12">
        <v>2.3800000000000002E-2</v>
      </c>
      <c r="G34" s="11">
        <v>10275</v>
      </c>
      <c r="H34" s="11">
        <v>20312</v>
      </c>
    </row>
    <row r="35" spans="3:8" ht="15.75" thickBot="1" x14ac:dyDescent="0.3">
      <c r="C35" s="10" t="s">
        <v>11</v>
      </c>
      <c r="D35" s="11">
        <v>1134</v>
      </c>
      <c r="E35" s="11">
        <v>1814</v>
      </c>
      <c r="F35" s="12">
        <v>2.3800000000000002E-2</v>
      </c>
      <c r="G35" s="11">
        <v>1401</v>
      </c>
      <c r="H35" s="11">
        <v>2770</v>
      </c>
    </row>
    <row r="36" spans="3:8" ht="15.75" thickBot="1" x14ac:dyDescent="0.3">
      <c r="C36" s="7" t="s">
        <v>15</v>
      </c>
      <c r="D36" s="8">
        <v>9250</v>
      </c>
      <c r="E36" s="8">
        <v>14800</v>
      </c>
      <c r="F36" s="9">
        <v>2.3800000000000002E-2</v>
      </c>
      <c r="G36" s="8">
        <v>11429</v>
      </c>
      <c r="H36" s="8">
        <v>22593</v>
      </c>
    </row>
    <row r="37" spans="3:8" ht="15.75" thickBot="1" x14ac:dyDescent="0.3">
      <c r="C37" s="10" t="s">
        <v>10</v>
      </c>
      <c r="D37" s="11">
        <v>8140</v>
      </c>
      <c r="E37" s="11">
        <v>13024</v>
      </c>
      <c r="F37" s="12">
        <v>2.3800000000000002E-2</v>
      </c>
      <c r="G37" s="11">
        <v>10057</v>
      </c>
      <c r="H37" s="11">
        <v>19882</v>
      </c>
    </row>
    <row r="38" spans="3:8" ht="15.75" thickBot="1" x14ac:dyDescent="0.3">
      <c r="C38" s="10" t="s">
        <v>11</v>
      </c>
      <c r="D38" s="11">
        <v>1110</v>
      </c>
      <c r="E38" s="11">
        <v>1776</v>
      </c>
      <c r="F38" s="12">
        <v>2.3800000000000002E-2</v>
      </c>
      <c r="G38" s="11">
        <v>1371</v>
      </c>
      <c r="H38" s="11">
        <v>2711</v>
      </c>
    </row>
    <row r="40" spans="3:8" x14ac:dyDescent="0.25">
      <c r="D40" s="13" t="s">
        <v>23</v>
      </c>
      <c r="E40" s="20">
        <f>E25+E32</f>
        <v>60000</v>
      </c>
    </row>
    <row r="41" spans="3:8" x14ac:dyDescent="0.25">
      <c r="D41" s="13" t="s">
        <v>24</v>
      </c>
      <c r="E41" s="20">
        <f>E27+E30+E34+E37</f>
        <v>52800</v>
      </c>
    </row>
    <row r="42" spans="3:8" x14ac:dyDescent="0.25">
      <c r="D42" s="13" t="s">
        <v>25</v>
      </c>
      <c r="E42" s="20">
        <f>E38+E35+E31+E28</f>
        <v>7200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EC2B4E5301104E93F4699810BBBBF9" ma:contentTypeVersion="18" ma:contentTypeDescription="Create a new document." ma:contentTypeScope="" ma:versionID="d6693958830e04eaecded991684a3afd">
  <xsd:schema xmlns:xsd="http://www.w3.org/2001/XMLSchema" xmlns:xs="http://www.w3.org/2001/XMLSchema" xmlns:p="http://schemas.microsoft.com/office/2006/metadata/properties" xmlns:ns2="a5060e13-48ab-4f65-89d9-584b8a076273" xmlns:ns3="10195425-0631-417d-9576-672d1304af43" targetNamespace="http://schemas.microsoft.com/office/2006/metadata/properties" ma:root="true" ma:fieldsID="24e6518201d8910a423ec3cde12fc710" ns2:_="" ns3:_="">
    <xsd:import namespace="a5060e13-48ab-4f65-89d9-584b8a076273"/>
    <xsd:import namespace="10195425-0631-417d-9576-672d1304af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60e13-48ab-4f65-89d9-584b8a076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95425-0631-417d-9576-672d1304af4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0435a4b-f4c4-4eea-81a5-09f5cecfe90d}" ma:internalName="TaxCatchAll" ma:showField="CatchAllData" ma:web="10195425-0631-417d-9576-672d1304af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060e13-48ab-4f65-89d9-584b8a076273">
      <Terms xmlns="http://schemas.microsoft.com/office/infopath/2007/PartnerControls"/>
    </lcf76f155ced4ddcb4097134ff3c332f>
    <TaxCatchAll xmlns="10195425-0631-417d-9576-672d1304af43" xsi:nil="true"/>
  </documentManagement>
</p:properties>
</file>

<file path=customXml/itemProps1.xml><?xml version="1.0" encoding="utf-8"?>
<ds:datastoreItem xmlns:ds="http://schemas.openxmlformats.org/officeDocument/2006/customXml" ds:itemID="{BC683FF6-A6FC-4F0D-88CD-F7B272E6148A}"/>
</file>

<file path=customXml/itemProps2.xml><?xml version="1.0" encoding="utf-8"?>
<ds:datastoreItem xmlns:ds="http://schemas.openxmlformats.org/officeDocument/2006/customXml" ds:itemID="{6426AC37-DC3A-4990-9F71-652C6957F323}"/>
</file>

<file path=customXml/itemProps3.xml><?xml version="1.0" encoding="utf-8"?>
<ds:datastoreItem xmlns:ds="http://schemas.openxmlformats.org/officeDocument/2006/customXml" ds:itemID="{90D9B0B9-A162-4807-8477-E66174034F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Person Miles Calculation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Rouse, Eric</dc:creator>
  <cp:lastModifiedBy>Rouse, Eric</cp:lastModifiedBy>
  <dcterms:created xsi:type="dcterms:W3CDTF">2024-10-28T17:58:04Z</dcterms:created>
  <dcterms:modified xsi:type="dcterms:W3CDTF">2024-10-29T20:53:22Z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0x01010022EC2B4E5301104E93F4699810BBBBF9</vt:lpwstr>
  </property>
</Properties>
</file>