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266926\Desktop\Perkins\Carl Perkins Professional Development February 2018\"/>
    </mc:Choice>
  </mc:AlternateContent>
  <bookViews>
    <workbookView xWindow="0" yWindow="0" windowWidth="28572" windowHeight="13476" firstSheet="1" activeTab="1"/>
  </bookViews>
  <sheets>
    <sheet name="Sheet1" sheetId="2" state="hidden" r:id="rId1"/>
    <sheet name="Employee" sheetId="1" r:id="rId2"/>
    <sheet name="Annual Example 1" sheetId="4" r:id="rId3"/>
    <sheet name="Annual Example 2" sheetId="3" r:id="rId4"/>
  </sheets>
  <definedNames>
    <definedName name="Month">Sheet1!$B$2:$B$13</definedName>
    <definedName name="_xlnm.Print_Area" localSheetId="1">Employee!$A$1:$J$120</definedName>
    <definedName name="_xlnm.Print_Titles" localSheetId="1">Employee!$1:$8</definedName>
  </definedNames>
  <calcPr calcId="162913"/>
</workbook>
</file>

<file path=xl/calcChain.xml><?xml version="1.0" encoding="utf-8"?>
<calcChain xmlns="http://schemas.openxmlformats.org/spreadsheetml/2006/main">
  <c r="G28" i="4" l="1"/>
  <c r="D28" i="4"/>
  <c r="C28" i="4"/>
  <c r="B27" i="4"/>
  <c r="F19" i="4"/>
  <c r="E19" i="4"/>
  <c r="D19" i="4"/>
  <c r="C19" i="4"/>
  <c r="B26" i="4" s="1"/>
  <c r="B28" i="4" s="1"/>
  <c r="E28" i="4" s="1"/>
  <c r="D28" i="3"/>
  <c r="C28" i="3"/>
  <c r="G28" i="3"/>
  <c r="F19" i="3"/>
  <c r="E19" i="3" l="1"/>
  <c r="D19" i="3"/>
  <c r="C19" i="3"/>
  <c r="B26" i="3" l="1"/>
  <c r="B27" i="3"/>
  <c r="M5" i="1"/>
  <c r="P11" i="1"/>
  <c r="B28" i="3" l="1"/>
  <c r="E28" i="3" s="1"/>
  <c r="H7" i="1"/>
  <c r="H102" i="1"/>
  <c r="R6" i="1" s="1"/>
  <c r="G7" i="1" l="1"/>
  <c r="N11" i="1" l="1"/>
  <c r="O11" i="1"/>
  <c r="Q11" i="1"/>
  <c r="R11" i="1"/>
  <c r="T11" i="1" l="1"/>
  <c r="F119" i="1"/>
  <c r="D118" i="1"/>
  <c r="F117" i="1"/>
  <c r="D116" i="1"/>
  <c r="F115" i="1" l="1"/>
  <c r="D114" i="1" l="1"/>
  <c r="D112" i="1"/>
  <c r="I4" i="1" l="1"/>
  <c r="F7" i="1"/>
  <c r="A96" i="1"/>
  <c r="A90" i="1"/>
  <c r="A84" i="1"/>
  <c r="A78" i="1"/>
  <c r="A72" i="1"/>
  <c r="A66" i="1"/>
  <c r="A60" i="1"/>
  <c r="A54" i="1"/>
  <c r="A48" i="1"/>
  <c r="A42" i="1"/>
  <c r="A36" i="1"/>
  <c r="A30" i="1"/>
  <c r="A24" i="1"/>
  <c r="A18" i="1"/>
  <c r="J96" i="1"/>
  <c r="J93" i="1"/>
  <c r="J90" i="1"/>
  <c r="J87" i="1"/>
  <c r="J84" i="1"/>
  <c r="J78" i="1"/>
  <c r="J75" i="1"/>
  <c r="J72" i="1"/>
  <c r="J69" i="1"/>
  <c r="J66" i="1"/>
  <c r="J63" i="1"/>
  <c r="J60" i="1"/>
  <c r="J57" i="1"/>
  <c r="J54" i="1"/>
  <c r="J51" i="1"/>
  <c r="J45" i="1"/>
  <c r="J42" i="1"/>
  <c r="J39" i="1"/>
  <c r="J36" i="1"/>
  <c r="J33" i="1"/>
  <c r="J9" i="1"/>
  <c r="J27" i="1"/>
  <c r="J21" i="1"/>
  <c r="A99" i="1" l="1"/>
  <c r="A93" i="1"/>
  <c r="A87" i="1"/>
  <c r="A81" i="1"/>
  <c r="A75" i="1"/>
  <c r="A69" i="1"/>
  <c r="A63" i="1"/>
  <c r="A57" i="1"/>
  <c r="A51" i="1"/>
  <c r="A45" i="1"/>
  <c r="A39" i="1"/>
  <c r="A33" i="1"/>
  <c r="A27" i="1"/>
  <c r="A21" i="1"/>
  <c r="A15" i="1"/>
  <c r="A12" i="1"/>
  <c r="A9" i="1"/>
  <c r="M89" i="1"/>
  <c r="M88" i="1"/>
  <c r="M87" i="1"/>
  <c r="J99" i="1"/>
  <c r="J81" i="1"/>
  <c r="J48" i="1"/>
  <c r="J30" i="1"/>
  <c r="J24" i="1"/>
  <c r="J18" i="1"/>
  <c r="J15" i="1"/>
  <c r="J12" i="1"/>
  <c r="E7" i="1" l="1"/>
  <c r="F113" i="1" l="1"/>
  <c r="M101" i="1" l="1"/>
  <c r="M100" i="1"/>
  <c r="M99" i="1"/>
  <c r="M98" i="1"/>
  <c r="M97" i="1"/>
  <c r="M96" i="1"/>
  <c r="M95" i="1"/>
  <c r="M94" i="1"/>
  <c r="M93" i="1"/>
  <c r="M92" i="1"/>
  <c r="M91" i="1"/>
  <c r="M90"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I102" i="1" l="1"/>
  <c r="E102" i="1"/>
  <c r="O6" i="1" s="1"/>
  <c r="G102" i="1"/>
  <c r="Q6" i="1" s="1"/>
  <c r="F102" i="1"/>
  <c r="P6" i="1" s="1"/>
  <c r="N6" i="1" l="1"/>
  <c r="Q7" i="1" l="1"/>
  <c r="G103" i="1" s="1"/>
  <c r="R7" i="1"/>
  <c r="H103" i="1" s="1"/>
  <c r="P7" i="1"/>
  <c r="F103" i="1" l="1"/>
  <c r="O7" i="1"/>
  <c r="E103" i="1" s="1"/>
  <c r="N7" i="1" l="1"/>
  <c r="J103" i="1"/>
  <c r="J102" i="1"/>
</calcChain>
</file>

<file path=xl/sharedStrings.xml><?xml version="1.0" encoding="utf-8"?>
<sst xmlns="http://schemas.openxmlformats.org/spreadsheetml/2006/main" count="181" uniqueCount="89">
  <si>
    <t>Day</t>
  </si>
  <si>
    <t>Location(s)</t>
  </si>
  <si>
    <t>Summary of Work Hours  and Nature of Service</t>
  </si>
  <si>
    <t xml:space="preserve">Reviewed and Approved: </t>
  </si>
  <si>
    <t xml:space="preserve">I Certify: </t>
  </si>
  <si>
    <t>DAILY SCHEDULE, ITINERARY, &amp; TIME AND EFFORT REPORT</t>
  </si>
  <si>
    <t>(Describe nature of work performed, meetings attended, service, visits, persons contacted, etc... )</t>
  </si>
  <si>
    <t>Month</t>
  </si>
  <si>
    <t>Total Hours in Period*  =  Actual Hours Worked  + Holiday and Leave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</si>
  <si>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</si>
  <si>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(Should equal 100%)</t>
  </si>
  <si>
    <t>TOTAL ACTUAL HOURS WORKED:</t>
  </si>
  <si>
    <t>FUNDING DISTRIBUTION PERCENTAGE:</t>
  </si>
  <si>
    <t>January</t>
  </si>
  <si>
    <t>February</t>
  </si>
  <si>
    <t>March</t>
  </si>
  <si>
    <t>April</t>
  </si>
  <si>
    <t>May</t>
  </si>
  <si>
    <t>June</t>
  </si>
  <si>
    <t>July</t>
  </si>
  <si>
    <t>August</t>
  </si>
  <si>
    <t>September</t>
  </si>
  <si>
    <t>October</t>
  </si>
  <si>
    <t>November</t>
  </si>
  <si>
    <t>December</t>
  </si>
  <si>
    <t>Logic for Rounding Up or Down on three columns</t>
  </si>
  <si>
    <t>Columns</t>
  </si>
  <si>
    <t>Hrs</t>
  </si>
  <si>
    <t>Pcts</t>
  </si>
  <si>
    <t>Year</t>
  </si>
  <si>
    <t>Work Schedule</t>
  </si>
  <si>
    <t xml:space="preserve">Actual </t>
  </si>
  <si>
    <t>Hours</t>
  </si>
  <si>
    <r>
      <t xml:space="preserve">Total Daily </t>
    </r>
    <r>
      <rPr>
        <b/>
        <sz val="10"/>
        <rFont val="Arial"/>
        <family val="2"/>
      </rPr>
      <t xml:space="preserve">Holiday </t>
    </r>
    <r>
      <rPr>
        <sz val="10"/>
        <rFont val="Arial"/>
        <family val="2"/>
      </rPr>
      <t>(8 hours)</t>
    </r>
    <r>
      <rPr>
        <b/>
        <sz val="10"/>
        <rFont val="Arial"/>
        <family val="2"/>
      </rPr>
      <t xml:space="preserve"> and Leave</t>
    </r>
    <r>
      <rPr>
        <sz val="10"/>
        <rFont val="Arial"/>
        <family val="2"/>
      </rPr>
      <t xml:space="preserve"> Hours (as reported in ESS)</t>
    </r>
  </si>
  <si>
    <t xml:space="preserve">Name: </t>
  </si>
  <si>
    <t>Required Notes:</t>
  </si>
  <si>
    <t>A</t>
  </si>
  <si>
    <t>C</t>
  </si>
  <si>
    <t>B</t>
  </si>
  <si>
    <t>D</t>
  </si>
  <si>
    <t>Flex</t>
  </si>
  <si>
    <t>Date:</t>
  </si>
  <si>
    <t>Employee:</t>
  </si>
  <si>
    <t>Supervisor:</t>
  </si>
  <si>
    <t>Comments:</t>
  </si>
  <si>
    <t>Revision</t>
  </si>
  <si>
    <t>Revised</t>
  </si>
  <si>
    <t>Worked</t>
  </si>
  <si>
    <t>Carl Perkins Instructional</t>
  </si>
  <si>
    <t>Carl Perkins Administration</t>
  </si>
  <si>
    <t>Carl Perkins Guidance</t>
  </si>
  <si>
    <t>Joe Somebody</t>
  </si>
  <si>
    <t>Tulsa</t>
  </si>
  <si>
    <t>Instruction</t>
  </si>
  <si>
    <t>Guidance and Counseling</t>
  </si>
  <si>
    <t>Prepared Budget for Supplemental Grant</t>
  </si>
  <si>
    <t>Career Fair</t>
  </si>
  <si>
    <t>Crockett Community College</t>
  </si>
  <si>
    <t>Submitted Supplemental Grant</t>
  </si>
  <si>
    <t>Professional Development for Carl Perkins- Teacher Academy</t>
  </si>
  <si>
    <t>Professional Development for Carl Perkins- Administration of Perkins Grant</t>
  </si>
  <si>
    <t>President's Day</t>
  </si>
  <si>
    <t>Annual Leave</t>
  </si>
  <si>
    <t>Funding Source</t>
  </si>
  <si>
    <t>Non-Carl Perkins Duties</t>
  </si>
  <si>
    <t>Allocation of $200,000</t>
  </si>
  <si>
    <t>$150,000 spent on supplies</t>
  </si>
  <si>
    <t>$20,000 spent on equipment</t>
  </si>
  <si>
    <t>$30,000 spent on CTE instructor/coordinator</t>
  </si>
  <si>
    <t>CP Admnistration</t>
  </si>
  <si>
    <t>CP Instruciton</t>
  </si>
  <si>
    <t>CP Guidance</t>
  </si>
  <si>
    <t>Non-CP duties</t>
  </si>
  <si>
    <t>Max admin is $200,000*0.05= $10,000</t>
  </si>
  <si>
    <t>Benefits are $20,000</t>
  </si>
  <si>
    <t>Average</t>
  </si>
  <si>
    <t>They are claiming</t>
  </si>
  <si>
    <t>Salary</t>
  </si>
  <si>
    <t>Benefits</t>
  </si>
  <si>
    <t>Admin to Claim</t>
  </si>
  <si>
    <t>Total</t>
  </si>
  <si>
    <t>Guidance</t>
  </si>
  <si>
    <t>Is this allowable???</t>
  </si>
  <si>
    <t>CP Instruction</t>
  </si>
  <si>
    <t>no</t>
  </si>
  <si>
    <t>yes</t>
  </si>
  <si>
    <t>Salary of CTE instructor/director is $50,000</t>
  </si>
  <si>
    <t>why?</t>
  </si>
  <si>
    <t>$303.42 over limit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</si>
</sst>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3" formatCode="_(* #,##0.00_);_(* \(#,##0.00\);_(* &quot;-&quot;??_);_(@_)"/>
    <numFmt numFmtId="164" formatCode="[$-409]mmmm\-yy;@"/>
    <numFmt numFmtId="165" formatCode="0.00000%"/>
    <numFmt numFmtId="166" formatCode="0.000000%"/>
    <numFmt numFmtId="167" formatCode="0.0000000%"/>
  </numFmts>
  <fonts count="42" x14ac:knownFonts="1">
    <font>
      <sz val="10"/>
      <name val="Arial"/>
    </font>
    <font>
      <sz val="10"/>
      <name val="Arial"/>
      <family val="2"/>
    </font>
    <font>
      <sz val="12"/>
      <name val="Arial"/>
      <family val="2"/>
    </font>
    <font>
      <b/>
      <sz val="12"/>
      <name val="Arial"/>
      <family val="2"/>
    </font>
    <font>
      <sz val="9"/>
      <name val="Arial"/>
      <family val="2"/>
    </font>
    <font>
      <sz val="11"/>
      <name val="Arial"/>
      <family val="2"/>
    </font>
    <font>
      <b/>
      <sz val="11"/>
      <name val="Arial"/>
      <family val="2"/>
    </font>
    <font>
      <b/>
      <sz val="9"/>
      <name val="Arial"/>
      <family val="2"/>
    </font>
    <font>
      <b/>
      <sz val="11"/>
      <name val="Arial Narrow"/>
      <family val="2"/>
    </font>
    <font>
      <i/>
      <sz val="9"/>
      <name val="Arial Narrow"/>
      <family val="2"/>
    </font>
    <font>
      <sz val="8"/>
      <name val="Calibri"/>
      <family val="2"/>
      <scheme val="minor"/>
    </font>
    <font>
      <sz val="9"/>
      <name val="Calibri"/>
      <family val="2"/>
      <scheme val="minor"/>
    </font>
    <font>
      <b/>
      <sz val="8"/>
      <name val="Calibri"/>
      <family val="2"/>
      <scheme val="minor"/>
    </font>
    <font>
      <b/>
      <sz val="10"/>
      <name val="Arial"/>
      <family val="2"/>
    </font>
    <font>
      <b/>
      <sz val="12"/>
      <name val="Calibri"/>
      <family val="2"/>
      <scheme val="minor"/>
    </font>
    <font>
      <sz val="10"/>
      <color rgb="FFFF0000"/>
      <name val="Arial"/>
      <family val="2"/>
    </font>
    <font>
      <b/>
      <sz val="10"/>
      <color rgb="FFFF0000"/>
      <name val="Arial"/>
      <family val="2"/>
    </font>
    <font>
      <b/>
      <i/>
      <sz val="10"/>
      <color rgb="FFFF0000"/>
      <name val="Arial"/>
      <family val="2"/>
    </font>
    <font>
      <b/>
      <i/>
      <sz val="8"/>
      <name val="Cambria"/>
      <family val="1"/>
    </font>
    <font>
      <sz val="9"/>
      <name val="Cambria"/>
      <family val="1"/>
    </font>
    <font>
      <b/>
      <sz val="12"/>
      <name val="Arial Narrow"/>
      <family val="2"/>
    </font>
    <font>
      <sz val="14"/>
      <name val="Arial"/>
      <family val="2"/>
    </font>
    <font>
      <b/>
      <i/>
      <u/>
      <sz val="10"/>
      <name val="Arial"/>
      <family val="2"/>
    </font>
    <font>
      <sz val="9"/>
      <color rgb="FFFF0000"/>
      <name val="Arial"/>
      <family val="2"/>
    </font>
    <font>
      <b/>
      <i/>
      <sz val="10"/>
      <name val="Arial"/>
      <family val="2"/>
    </font>
    <font>
      <sz val="10"/>
      <color theme="0"/>
      <name val="Arial"/>
      <family val="2"/>
    </font>
    <font>
      <sz val="12"/>
      <color theme="0"/>
      <name val="Arial"/>
      <family val="2"/>
    </font>
    <font>
      <sz val="8"/>
      <color theme="0"/>
      <name val="Calibri"/>
      <family val="2"/>
      <scheme val="minor"/>
    </font>
    <font>
      <sz val="11"/>
      <color theme="0"/>
      <name val="Arial"/>
      <family val="2"/>
    </font>
    <font>
      <b/>
      <sz val="11"/>
      <color theme="0"/>
      <name val="Arial"/>
      <family val="2"/>
    </font>
    <font>
      <b/>
      <sz val="12"/>
      <name val="Cambria"/>
      <family val="1"/>
    </font>
    <font>
      <sz val="12"/>
      <name val="Arial Narrow"/>
      <family val="2"/>
    </font>
    <font>
      <sz val="12"/>
      <color rgb="FFFF0000"/>
      <name val="Arial"/>
      <family val="2"/>
    </font>
    <font>
      <b/>
      <sz val="12"/>
      <color theme="4" tint="-0.249977111117893"/>
      <name val="Arial"/>
      <family val="2"/>
    </font>
    <font>
      <b/>
      <sz val="14"/>
      <name val="Arial"/>
      <family val="2"/>
    </font>
    <font>
      <b/>
      <sz val="20"/>
      <color theme="5" tint="-0.249977111117893"/>
      <name val="Times New Roman"/>
      <family val="1"/>
    </font>
    <font>
      <b/>
      <i/>
      <sz val="9"/>
      <name val="Cambria"/>
      <family val="1"/>
    </font>
    <font>
      <b/>
      <sz val="10"/>
      <color theme="4" tint="-0.249977111117893"/>
      <name val="Arial"/>
      <family val="2"/>
    </font>
    <font>
      <sz val="8"/>
      <color theme="4" tint="-0.249977111117893"/>
      <name val="Arial"/>
      <family val="2"/>
    </font>
    <font>
      <b/>
      <i/>
      <sz val="14"/>
      <color theme="1"/>
      <name val="Arial"/>
      <family val="2"/>
    </font>
    <font>
      <i/>
      <sz val="12"/>
      <name val="Arial"/>
      <family val="2"/>
    </font>
    <font>
      <b/>
      <i/>
      <sz val="1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6">
    <xf numFmtId="0" fontId="0" fillId="0" borderId="0" xfId="0"/>
    <xf numFmtId="0" fontId="0" fillId="0" borderId="0" xfId="0" applyProtection="1"/>
    <xf numFmtId="0" fontId="2" fillId="0" borderId="0" xfId="0" applyFont="1" applyProtection="1"/>
    <xf numFmtId="0" fontId="6" fillId="0" borderId="0" xfId="0" applyFont="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right"/>
    </xf>
    <xf numFmtId="0" fontId="5" fillId="0" borderId="0" xfId="0" applyFont="1" applyBorder="1" applyAlignment="1" applyProtection="1">
      <alignment horizontal="center"/>
    </xf>
    <xf numFmtId="0" fontId="0" fillId="0" borderId="0" xfId="0" applyBorder="1" applyAlignment="1" applyProtection="1"/>
    <xf numFmtId="0" fontId="5" fillId="0" borderId="0" xfId="0" applyFont="1" applyBorder="1" applyAlignment="1" applyProtection="1">
      <alignment horizontal="left"/>
    </xf>
    <xf numFmtId="0" fontId="5" fillId="0" borderId="0" xfId="0" applyFont="1" applyProtection="1"/>
    <xf numFmtId="0" fontId="10" fillId="0" borderId="0" xfId="0" applyFont="1" applyProtection="1"/>
    <xf numFmtId="0" fontId="4" fillId="0" borderId="0" xfId="0" applyFont="1" applyProtection="1"/>
    <xf numFmtId="0" fontId="4" fillId="0" borderId="0" xfId="0" applyFont="1" applyFill="1" applyProtection="1"/>
    <xf numFmtId="0" fontId="10" fillId="0" borderId="0" xfId="0" applyFont="1" applyFill="1" applyProtection="1"/>
    <xf numFmtId="0" fontId="10" fillId="0" borderId="0" xfId="0" applyFont="1" applyFill="1" applyBorder="1" applyProtection="1"/>
    <xf numFmtId="0" fontId="0" fillId="0" borderId="0" xfId="0" applyBorder="1" applyProtection="1"/>
    <xf numFmtId="0" fontId="1" fillId="0" borderId="0" xfId="0" applyFont="1" applyBorder="1" applyProtection="1"/>
    <xf numFmtId="0" fontId="1" fillId="0" borderId="0" xfId="0" applyFont="1" applyProtection="1"/>
    <xf numFmtId="0" fontId="10" fillId="0" borderId="0" xfId="0" applyFont="1" applyFill="1" applyAlignment="1" applyProtection="1">
      <alignment vertical="center"/>
    </xf>
    <xf numFmtId="2" fontId="6" fillId="0" borderId="15" xfId="0" applyNumberFormat="1" applyFont="1" applyBorder="1" applyAlignment="1" applyProtection="1">
      <alignment horizontal="center" vertical="center" shrinkToFit="1"/>
    </xf>
    <xf numFmtId="0" fontId="6" fillId="0" borderId="0" xfId="0" applyFont="1" applyAlignment="1" applyProtection="1">
      <alignment vertical="center"/>
    </xf>
    <xf numFmtId="10" fontId="14" fillId="0" borderId="2" xfId="2" applyNumberFormat="1" applyFont="1" applyFill="1" applyBorder="1" applyAlignment="1" applyProtection="1">
      <alignment horizontal="center" vertical="center" shrinkToFit="1"/>
    </xf>
    <xf numFmtId="10" fontId="14" fillId="0" borderId="15" xfId="2"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15" fillId="0" borderId="0" xfId="0" applyFont="1" applyFill="1" applyBorder="1" applyAlignment="1" applyProtection="1"/>
    <xf numFmtId="0" fontId="2" fillId="0" borderId="0" xfId="0" applyFont="1" applyFill="1" applyBorder="1" applyProtection="1"/>
    <xf numFmtId="0" fontId="10" fillId="0" borderId="0" xfId="0" applyFont="1" applyFill="1" applyBorder="1" applyAlignment="1" applyProtection="1">
      <alignment vertical="center"/>
    </xf>
    <xf numFmtId="0" fontId="3"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20" fillId="0" borderId="0" xfId="0" applyFont="1" applyFill="1" applyBorder="1" applyAlignment="1" applyProtection="1">
      <alignment horizontal="right" indent="1"/>
    </xf>
    <xf numFmtId="10" fontId="12" fillId="0" borderId="0" xfId="2" quotePrefix="1" applyNumberFormat="1" applyFont="1" applyFill="1" applyBorder="1" applyAlignment="1" applyProtection="1">
      <alignment vertical="top" wrapText="1"/>
    </xf>
    <xf numFmtId="0" fontId="10" fillId="0" borderId="0" xfId="0" quotePrefix="1" applyFont="1" applyFill="1" applyBorder="1" applyAlignment="1" applyProtection="1">
      <alignment horizontal="center" vertical="top" wrapText="1"/>
    </xf>
    <xf numFmtId="0" fontId="0" fillId="0" borderId="0" xfId="0" applyAlignment="1" applyProtection="1">
      <alignment vertical="top" wrapText="1"/>
    </xf>
    <xf numFmtId="0" fontId="7" fillId="0" borderId="0" xfId="0" applyFont="1" applyBorder="1" applyAlignment="1" applyProtection="1">
      <alignment horizontal="left"/>
    </xf>
    <xf numFmtId="0" fontId="7" fillId="0" borderId="0" xfId="0" applyFont="1" applyAlignment="1" applyProtection="1">
      <alignment horizontal="left"/>
    </xf>
    <xf numFmtId="0" fontId="23" fillId="0" borderId="16" xfId="0" applyFont="1" applyFill="1" applyBorder="1" applyAlignment="1" applyProtection="1">
      <alignment vertical="top" wrapText="1"/>
    </xf>
    <xf numFmtId="0" fontId="4" fillId="0" borderId="0" xfId="0" applyFont="1" applyBorder="1" applyAlignment="1" applyProtection="1">
      <alignment vertical="top"/>
    </xf>
    <xf numFmtId="0" fontId="4" fillId="0" borderId="0" xfId="0" applyFont="1" applyBorder="1" applyAlignment="1" applyProtection="1">
      <alignment horizontal="left" vertical="top"/>
    </xf>
    <xf numFmtId="0" fontId="4" fillId="0" borderId="0" xfId="0" applyFont="1" applyAlignment="1" applyProtection="1">
      <alignment vertical="top"/>
    </xf>
    <xf numFmtId="0" fontId="9" fillId="0" borderId="0" xfId="0" applyFont="1" applyBorder="1" applyAlignment="1" applyProtection="1">
      <alignment vertical="center" wrapText="1"/>
    </xf>
    <xf numFmtId="0" fontId="1" fillId="0" borderId="0" xfId="0" applyFont="1"/>
    <xf numFmtId="0" fontId="4" fillId="0" borderId="0" xfId="0" applyFont="1" applyAlignment="1" applyProtection="1">
      <alignment wrapText="1"/>
    </xf>
    <xf numFmtId="0" fontId="5" fillId="0" borderId="0" xfId="0" applyFont="1" applyAlignment="1" applyProtection="1">
      <alignment wrapText="1"/>
    </xf>
    <xf numFmtId="2" fontId="5" fillId="0" borderId="18" xfId="0" applyNumberFormat="1" applyFont="1" applyFill="1" applyBorder="1" applyAlignment="1" applyProtection="1">
      <alignment vertical="center" wrapText="1"/>
      <protection locked="0"/>
    </xf>
    <xf numFmtId="2" fontId="5" fillId="0" borderId="26" xfId="0" applyNumberFormat="1" applyFont="1" applyFill="1" applyBorder="1" applyAlignment="1" applyProtection="1">
      <alignment vertical="center" wrapText="1"/>
      <protection locked="0"/>
    </xf>
    <xf numFmtId="2" fontId="5" fillId="0" borderId="19" xfId="0" applyNumberFormat="1" applyFont="1" applyFill="1" applyBorder="1" applyAlignment="1" applyProtection="1">
      <alignment vertical="center" wrapText="1"/>
      <protection locked="0"/>
    </xf>
    <xf numFmtId="2" fontId="5" fillId="5" borderId="18" xfId="0" applyNumberFormat="1" applyFont="1" applyFill="1" applyBorder="1" applyAlignment="1" applyProtection="1">
      <alignment vertical="center" wrapText="1"/>
      <protection locked="0"/>
    </xf>
    <xf numFmtId="2" fontId="5" fillId="5" borderId="26" xfId="0" applyNumberFormat="1" applyFont="1" applyFill="1" applyBorder="1" applyAlignment="1" applyProtection="1">
      <alignment vertical="center" wrapText="1"/>
      <protection locked="0"/>
    </xf>
    <xf numFmtId="2" fontId="5" fillId="5" borderId="19" xfId="0" applyNumberFormat="1" applyFont="1" applyFill="1" applyBorder="1" applyAlignment="1" applyProtection="1">
      <alignment vertical="center" wrapText="1"/>
      <protection locked="0"/>
    </xf>
    <xf numFmtId="2" fontId="5" fillId="0" borderId="17" xfId="0" applyNumberFormat="1" applyFont="1" applyFill="1" applyBorder="1" applyAlignment="1" applyProtection="1">
      <alignment vertical="center" shrinkToFit="1"/>
      <protection locked="0"/>
    </xf>
    <xf numFmtId="2" fontId="5" fillId="0" borderId="13" xfId="0" applyNumberFormat="1" applyFont="1" applyFill="1" applyBorder="1" applyAlignment="1" applyProtection="1">
      <alignment vertical="center"/>
      <protection locked="0"/>
    </xf>
    <xf numFmtId="2" fontId="5" fillId="0" borderId="29" xfId="0" applyNumberFormat="1" applyFont="1" applyFill="1" applyBorder="1" applyAlignment="1" applyProtection="1">
      <alignment vertical="center" shrinkToFit="1"/>
      <protection locked="0"/>
    </xf>
    <xf numFmtId="2" fontId="5" fillId="0" borderId="23" xfId="0" applyNumberFormat="1" applyFont="1" applyFill="1" applyBorder="1" applyAlignment="1" applyProtection="1">
      <alignment vertical="center" shrinkToFit="1"/>
      <protection locked="0"/>
    </xf>
    <xf numFmtId="2" fontId="5" fillId="0" borderId="21" xfId="0" applyNumberFormat="1" applyFont="1" applyFill="1" applyBorder="1" applyAlignment="1" applyProtection="1">
      <alignment vertical="center"/>
      <protection locked="0"/>
    </xf>
    <xf numFmtId="2" fontId="5" fillId="0" borderId="22" xfId="0" applyNumberFormat="1" applyFont="1" applyFill="1" applyBorder="1" applyAlignment="1" applyProtection="1">
      <alignment vertical="center" shrinkToFit="1"/>
      <protection locked="0"/>
    </xf>
    <xf numFmtId="2" fontId="5" fillId="0" borderId="24" xfId="0" applyNumberFormat="1" applyFont="1" applyFill="1" applyBorder="1" applyAlignment="1" applyProtection="1">
      <alignment vertical="center" shrinkToFit="1"/>
      <protection locked="0"/>
    </xf>
    <xf numFmtId="2" fontId="5" fillId="0" borderId="25" xfId="0" applyNumberFormat="1" applyFont="1" applyFill="1" applyBorder="1" applyAlignment="1" applyProtection="1">
      <alignment vertical="center"/>
      <protection locked="0"/>
    </xf>
    <xf numFmtId="2" fontId="5" fillId="0" borderId="30" xfId="0" applyNumberFormat="1" applyFont="1" applyFill="1" applyBorder="1" applyAlignment="1" applyProtection="1">
      <alignment vertical="center" shrinkToFit="1"/>
      <protection locked="0"/>
    </xf>
    <xf numFmtId="2" fontId="5" fillId="5" borderId="17" xfId="0" applyNumberFormat="1" applyFont="1" applyFill="1" applyBorder="1" applyAlignment="1" applyProtection="1">
      <alignment vertical="center" shrinkToFit="1"/>
      <protection locked="0"/>
    </xf>
    <xf numFmtId="2" fontId="5" fillId="5" borderId="13" xfId="0" applyNumberFormat="1" applyFont="1" applyFill="1" applyBorder="1" applyAlignment="1" applyProtection="1">
      <alignment vertical="center"/>
      <protection locked="0"/>
    </xf>
    <xf numFmtId="2" fontId="5" fillId="5" borderId="29" xfId="0" applyNumberFormat="1" applyFont="1" applyFill="1" applyBorder="1" applyAlignment="1" applyProtection="1">
      <alignment vertical="center" shrinkToFit="1"/>
      <protection locked="0"/>
    </xf>
    <xf numFmtId="2" fontId="5" fillId="5" borderId="23" xfId="0" applyNumberFormat="1" applyFont="1" applyFill="1" applyBorder="1" applyAlignment="1" applyProtection="1">
      <alignment vertical="center" shrinkToFit="1"/>
      <protection locked="0"/>
    </xf>
    <xf numFmtId="2" fontId="5" fillId="5" borderId="21" xfId="0" applyNumberFormat="1" applyFont="1" applyFill="1" applyBorder="1" applyAlignment="1" applyProtection="1">
      <alignment vertical="center"/>
      <protection locked="0"/>
    </xf>
    <xf numFmtId="2" fontId="5" fillId="5" borderId="22" xfId="0" applyNumberFormat="1" applyFont="1" applyFill="1" applyBorder="1" applyAlignment="1" applyProtection="1">
      <alignment vertical="center" shrinkToFit="1"/>
      <protection locked="0"/>
    </xf>
    <xf numFmtId="2" fontId="5" fillId="5" borderId="24" xfId="0" applyNumberFormat="1" applyFont="1" applyFill="1" applyBorder="1" applyAlignment="1" applyProtection="1">
      <alignment vertical="center" shrinkToFit="1"/>
      <protection locked="0"/>
    </xf>
    <xf numFmtId="2" fontId="5" fillId="5" borderId="25" xfId="0" applyNumberFormat="1" applyFont="1" applyFill="1" applyBorder="1" applyAlignment="1" applyProtection="1">
      <alignment vertical="center"/>
      <protection locked="0"/>
    </xf>
    <xf numFmtId="2" fontId="5" fillId="5" borderId="30" xfId="0" applyNumberFormat="1" applyFont="1" applyFill="1" applyBorder="1" applyAlignment="1" applyProtection="1">
      <alignment vertical="center" shrinkToFit="1"/>
      <protection locked="0"/>
    </xf>
    <xf numFmtId="0" fontId="25" fillId="0" borderId="0" xfId="0" applyFont="1" applyAlignment="1" applyProtection="1">
      <alignment vertical="top" wrapText="1"/>
    </xf>
    <xf numFmtId="0" fontId="25" fillId="0" borderId="0" xfId="0" applyFont="1" applyAlignment="1" applyProtection="1">
      <alignment wrapText="1"/>
    </xf>
    <xf numFmtId="0" fontId="28" fillId="0" borderId="0" xfId="0" applyFont="1" applyAlignment="1" applyProtection="1">
      <alignment wrapText="1"/>
    </xf>
    <xf numFmtId="0" fontId="29" fillId="0" borderId="0" xfId="0" applyFont="1" applyAlignment="1" applyProtection="1">
      <alignment vertical="center" wrapText="1"/>
    </xf>
    <xf numFmtId="0" fontId="27" fillId="0" borderId="0" xfId="0" applyFont="1" applyFill="1" applyAlignment="1" applyProtection="1">
      <alignment vertical="center" wrapText="1"/>
    </xf>
    <xf numFmtId="0" fontId="27" fillId="0" borderId="0" xfId="0" applyFont="1" applyFill="1" applyAlignment="1" applyProtection="1">
      <alignment wrapText="1"/>
    </xf>
    <xf numFmtId="0" fontId="29" fillId="0" borderId="0" xfId="0" applyFont="1" applyAlignment="1" applyProtection="1">
      <alignment horizontal="left" wrapText="1"/>
    </xf>
    <xf numFmtId="0" fontId="28" fillId="0" borderId="0" xfId="0" applyFont="1" applyBorder="1" applyAlignment="1" applyProtection="1">
      <alignment horizontal="center" wrapText="1"/>
    </xf>
    <xf numFmtId="2" fontId="28" fillId="0" borderId="0" xfId="0" applyNumberFormat="1" applyFont="1" applyAlignment="1" applyProtection="1">
      <alignment horizontal="left" vertical="top" wrapText="1"/>
    </xf>
    <xf numFmtId="0" fontId="0" fillId="0" borderId="0" xfId="0" applyAlignment="1">
      <alignment horizontal="center" wrapText="1"/>
    </xf>
    <xf numFmtId="0" fontId="5" fillId="0" borderId="0" xfId="0" applyFont="1" applyBorder="1" applyAlignment="1" applyProtection="1">
      <alignment horizontal="center" wrapText="1"/>
    </xf>
    <xf numFmtId="9" fontId="0" fillId="0" borderId="0" xfId="2" applyFont="1" applyProtection="1"/>
    <xf numFmtId="166" fontId="0" fillId="0" borderId="0" xfId="0" applyNumberFormat="1" applyProtection="1"/>
    <xf numFmtId="43" fontId="0" fillId="0" borderId="0" xfId="1" applyFont="1" applyBorder="1" applyProtection="1"/>
    <xf numFmtId="0" fontId="1" fillId="0" borderId="0" xfId="0" applyFont="1" applyAlignment="1" applyProtection="1">
      <alignment horizontal="center"/>
    </xf>
    <xf numFmtId="165" fontId="14" fillId="0" borderId="0" xfId="2" applyNumberFormat="1" applyFont="1" applyFill="1" applyBorder="1" applyAlignment="1" applyProtection="1">
      <alignment horizontal="center" vertical="center" shrinkToFit="1"/>
    </xf>
    <xf numFmtId="0" fontId="0" fillId="0" borderId="0" xfId="0" applyAlignment="1" applyProtection="1">
      <alignment horizontal="center"/>
    </xf>
    <xf numFmtId="0" fontId="0" fillId="0" borderId="0" xfId="0" applyBorder="1" applyAlignment="1" applyProtection="1">
      <alignment horizontal="center"/>
    </xf>
    <xf numFmtId="167" fontId="0" fillId="0" borderId="0" xfId="2" applyNumberFormat="1" applyFont="1" applyProtection="1"/>
    <xf numFmtId="2" fontId="5" fillId="0" borderId="27" xfId="0" applyNumberFormat="1" applyFont="1" applyFill="1" applyBorder="1" applyAlignment="1" applyProtection="1">
      <alignment horizontal="left" vertical="top" wrapText="1"/>
      <protection locked="0"/>
    </xf>
    <xf numFmtId="2" fontId="5" fillId="0" borderId="20" xfId="0" applyNumberFormat="1" applyFont="1" applyFill="1" applyBorder="1" applyAlignment="1" applyProtection="1">
      <alignment horizontal="left" vertical="top" wrapText="1"/>
      <protection locked="0"/>
    </xf>
    <xf numFmtId="2" fontId="5" fillId="0" borderId="28" xfId="0" applyNumberFormat="1" applyFont="1" applyFill="1" applyBorder="1" applyAlignment="1" applyProtection="1">
      <alignment horizontal="left" vertical="top" wrapText="1"/>
      <protection locked="0"/>
    </xf>
    <xf numFmtId="2" fontId="5" fillId="5" borderId="27" xfId="0" applyNumberFormat="1" applyFont="1" applyFill="1" applyBorder="1" applyAlignment="1" applyProtection="1">
      <alignment horizontal="left" vertical="top" wrapText="1"/>
      <protection locked="0"/>
    </xf>
    <xf numFmtId="2" fontId="5" fillId="5" borderId="20" xfId="0" applyNumberFormat="1" applyFont="1" applyFill="1" applyBorder="1" applyAlignment="1" applyProtection="1">
      <alignment horizontal="left" vertical="top" wrapText="1"/>
      <protection locked="0"/>
    </xf>
    <xf numFmtId="2" fontId="5" fillId="5" borderId="28" xfId="0" applyNumberFormat="1" applyFont="1" applyFill="1" applyBorder="1" applyAlignment="1" applyProtection="1">
      <alignment horizontal="left" vertical="top" wrapText="1"/>
      <protection locked="0"/>
    </xf>
    <xf numFmtId="0" fontId="0" fillId="0" borderId="9" xfId="0" applyBorder="1" applyAlignment="1" applyProtection="1">
      <alignment horizontal="right" vertical="center"/>
    </xf>
    <xf numFmtId="0" fontId="1" fillId="0" borderId="0" xfId="0" applyFont="1" applyBorder="1" applyAlignment="1" applyProtection="1">
      <alignment horizontal="left"/>
    </xf>
    <xf numFmtId="0" fontId="23" fillId="0" borderId="0" xfId="0" applyFont="1" applyFill="1" applyBorder="1" applyAlignment="1" applyProtection="1">
      <alignment horizontal="right" wrapText="1"/>
    </xf>
    <xf numFmtId="0" fontId="23" fillId="0" borderId="0" xfId="0" applyFont="1" applyFill="1" applyBorder="1" applyAlignment="1" applyProtection="1">
      <alignment horizontal="right" vertical="top" wrapText="1"/>
    </xf>
    <xf numFmtId="0" fontId="23" fillId="0" borderId="16" xfId="0" applyFont="1" applyFill="1" applyBorder="1" applyAlignment="1" applyProtection="1">
      <alignment horizontal="right" vertical="top" wrapText="1"/>
    </xf>
    <xf numFmtId="0" fontId="5" fillId="4" borderId="7" xfId="0" applyFont="1" applyFill="1" applyBorder="1" applyAlignment="1" applyProtection="1">
      <alignment horizontal="center"/>
    </xf>
    <xf numFmtId="0" fontId="5" fillId="4" borderId="14" xfId="0" applyFont="1" applyFill="1" applyBorder="1" applyAlignment="1" applyProtection="1">
      <alignment horizontal="center"/>
    </xf>
    <xf numFmtId="0" fontId="6" fillId="4" borderId="5" xfId="0" applyFont="1" applyFill="1" applyBorder="1" applyAlignment="1" applyProtection="1">
      <alignment horizontal="center" wrapText="1"/>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0" fontId="10" fillId="0" borderId="11" xfId="2" quotePrefix="1" applyNumberFormat="1" applyFont="1" applyFill="1" applyBorder="1" applyAlignment="1" applyProtection="1">
      <alignment horizontal="center" vertical="top" wrapText="1"/>
    </xf>
    <xf numFmtId="0" fontId="9"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0" fillId="0" borderId="0" xfId="0" applyAlignment="1" applyProtection="1"/>
    <xf numFmtId="49" fontId="11" fillId="0" borderId="4" xfId="0" applyNumberFormat="1" applyFont="1" applyBorder="1" applyAlignment="1" applyProtection="1">
      <alignment horizontal="left" wrapText="1" shrinkToFit="1" readingOrder="1"/>
      <protection locked="0"/>
    </xf>
    <xf numFmtId="10" fontId="10" fillId="0" borderId="11" xfId="2" quotePrefix="1" applyNumberFormat="1" applyFont="1" applyFill="1" applyBorder="1" applyAlignment="1" applyProtection="1">
      <alignment horizontal="center" vertical="top"/>
    </xf>
    <xf numFmtId="0" fontId="31" fillId="4" borderId="6" xfId="0" applyFont="1" applyFill="1" applyBorder="1" applyAlignment="1" applyProtection="1">
      <alignment horizontal="center" vertical="top" wrapText="1"/>
    </xf>
    <xf numFmtId="0" fontId="13" fillId="0" borderId="0" xfId="0" applyFont="1" applyFill="1" applyBorder="1" applyAlignment="1" applyProtection="1"/>
    <xf numFmtId="0" fontId="33" fillId="0" borderId="2" xfId="0" applyFont="1" applyBorder="1" applyAlignment="1" applyProtection="1">
      <alignment horizontal="center" vertical="center"/>
      <protection locked="0"/>
    </xf>
    <xf numFmtId="0" fontId="18" fillId="0" borderId="0" xfId="0" applyFont="1" applyBorder="1" applyAlignment="1" applyProtection="1">
      <alignment horizontal="left" vertical="top"/>
    </xf>
    <xf numFmtId="0" fontId="1" fillId="0" borderId="21" xfId="0" applyFont="1" applyBorder="1" applyAlignment="1" applyProtection="1">
      <protection locked="0"/>
    </xf>
    <xf numFmtId="0" fontId="24" fillId="0" borderId="0" xfId="0" applyFont="1" applyBorder="1" applyAlignment="1" applyProtection="1">
      <alignment horizontal="left" vertical="top"/>
    </xf>
    <xf numFmtId="0" fontId="2" fillId="4" borderId="2" xfId="0" applyFont="1" applyFill="1" applyBorder="1" applyAlignment="1" applyProtection="1">
      <alignment horizontal="center" textRotation="90"/>
    </xf>
    <xf numFmtId="0" fontId="2" fillId="4" borderId="1" xfId="0" applyFont="1" applyFill="1" applyBorder="1" applyProtection="1"/>
    <xf numFmtId="0" fontId="2" fillId="4" borderId="8" xfId="0" applyFont="1" applyFill="1" applyBorder="1" applyAlignment="1" applyProtection="1">
      <alignment horizontal="center" textRotation="90"/>
    </xf>
    <xf numFmtId="0" fontId="2" fillId="4" borderId="1" xfId="0" applyFont="1" applyFill="1" applyBorder="1" applyAlignment="1" applyProtection="1">
      <alignment horizontal="center" textRotation="90"/>
    </xf>
    <xf numFmtId="0" fontId="13" fillId="0" borderId="9" xfId="0" applyFont="1" applyBorder="1" applyAlignment="1" applyProtection="1">
      <alignment horizontal="right" vertical="center"/>
    </xf>
    <xf numFmtId="0" fontId="8" fillId="0" borderId="3" xfId="0" applyFont="1" applyFill="1" applyBorder="1" applyAlignment="1" applyProtection="1">
      <alignment horizontal="left" vertical="center"/>
    </xf>
    <xf numFmtId="0" fontId="32" fillId="0" borderId="26" xfId="0" applyFont="1" applyFill="1" applyBorder="1" applyAlignment="1" applyProtection="1">
      <alignment horizontal="right" vertical="center" wrapText="1"/>
    </xf>
    <xf numFmtId="0" fontId="32" fillId="0" borderId="26" xfId="0" applyFont="1" applyFill="1" applyBorder="1" applyAlignment="1" applyProtection="1">
      <alignment horizontal="right" vertical="top" wrapText="1"/>
    </xf>
    <xf numFmtId="0" fontId="32" fillId="0" borderId="19" xfId="0" applyFont="1" applyFill="1" applyBorder="1" applyAlignment="1" applyProtection="1">
      <alignment horizontal="right" vertical="top" wrapText="1"/>
    </xf>
    <xf numFmtId="0" fontId="35" fillId="0" borderId="0" xfId="0" applyFont="1" applyFill="1" applyBorder="1" applyAlignment="1" applyProtection="1">
      <alignment horizontal="left"/>
    </xf>
    <xf numFmtId="0" fontId="1" fillId="4" borderId="21" xfId="0" applyFont="1" applyFill="1" applyBorder="1" applyAlignment="1" applyProtection="1">
      <alignment horizontal="center"/>
      <protection locked="0"/>
    </xf>
    <xf numFmtId="0" fontId="0" fillId="4" borderId="33" xfId="0" applyFill="1" applyBorder="1" applyAlignment="1" applyProtection="1">
      <alignment horizontal="center"/>
      <protection locked="0"/>
    </xf>
    <xf numFmtId="0" fontId="21" fillId="4" borderId="15"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10" fillId="4" borderId="15" xfId="0" quotePrefix="1" applyFont="1" applyFill="1" applyBorder="1" applyAlignment="1" applyProtection="1">
      <alignment horizontal="right" vertical="center" wrapText="1"/>
    </xf>
    <xf numFmtId="0" fontId="37" fillId="0" borderId="3" xfId="0" applyFont="1" applyBorder="1" applyAlignment="1" applyProtection="1">
      <alignment horizontal="center" vertical="center"/>
      <protection locked="0"/>
    </xf>
    <xf numFmtId="0" fontId="5" fillId="0" borderId="0" xfId="0" applyFont="1" applyFill="1" applyProtection="1"/>
    <xf numFmtId="2" fontId="28" fillId="0" borderId="0" xfId="0" applyNumberFormat="1" applyFont="1" applyFill="1" applyAlignment="1" applyProtection="1">
      <alignment horizontal="left" vertical="top" wrapText="1"/>
    </xf>
    <xf numFmtId="0" fontId="1" fillId="0" borderId="9" xfId="0" applyFont="1" applyFill="1" applyBorder="1" applyAlignment="1" applyProtection="1">
      <alignment horizontal="right" vertical="center"/>
    </xf>
    <xf numFmtId="0" fontId="32" fillId="0" borderId="34" xfId="0" applyFont="1" applyFill="1" applyBorder="1" applyAlignment="1" applyProtection="1">
      <alignment horizontal="right" vertical="center" wrapText="1"/>
    </xf>
    <xf numFmtId="0" fontId="30" fillId="0" borderId="0" xfId="0" applyFont="1" applyFill="1" applyBorder="1" applyAlignment="1" applyProtection="1">
      <alignment horizontal="right" wrapText="1"/>
    </xf>
    <xf numFmtId="164" fontId="33" fillId="0" borderId="15" xfId="0" applyNumberFormat="1" applyFont="1" applyBorder="1" applyAlignment="1" applyProtection="1">
      <alignment horizontal="center" vertical="center"/>
      <protection locked="0"/>
    </xf>
    <xf numFmtId="0" fontId="5" fillId="0" borderId="35" xfId="0" applyFont="1" applyFill="1" applyBorder="1" applyAlignment="1" applyProtection="1">
      <alignment horizontal="center"/>
    </xf>
    <xf numFmtId="0" fontId="5" fillId="0" borderId="6" xfId="0" applyFont="1" applyFill="1" applyBorder="1" applyAlignment="1" applyProtection="1">
      <alignment horizontal="center"/>
    </xf>
    <xf numFmtId="0" fontId="32" fillId="0" borderId="36" xfId="0" applyFont="1" applyFill="1" applyBorder="1" applyAlignment="1" applyProtection="1">
      <alignment horizontal="left"/>
    </xf>
    <xf numFmtId="0" fontId="2" fillId="4" borderId="32" xfId="0" applyFont="1" applyFill="1" applyBorder="1" applyAlignment="1" applyProtection="1">
      <alignment vertical="center"/>
    </xf>
    <xf numFmtId="0" fontId="2" fillId="4" borderId="21" xfId="0" applyFont="1" applyFill="1" applyBorder="1" applyAlignment="1" applyProtection="1">
      <alignment horizontal="center" vertical="center" shrinkToFit="1"/>
      <protection locked="0"/>
    </xf>
    <xf numFmtId="0" fontId="2" fillId="4" borderId="33" xfId="0" applyFont="1" applyFill="1" applyBorder="1" applyAlignment="1" applyProtection="1">
      <alignment horizontal="right" vertical="center" indent="1" shrinkToFit="1"/>
      <protection locked="0"/>
    </xf>
    <xf numFmtId="0" fontId="40" fillId="0" borderId="0" xfId="0" applyFont="1" applyFill="1" applyBorder="1" applyAlignment="1" applyProtection="1">
      <alignment horizontal="center" vertical="top"/>
    </xf>
    <xf numFmtId="0" fontId="41" fillId="0" borderId="0" xfId="0" applyFont="1" applyFill="1" applyBorder="1" applyAlignment="1" applyProtection="1">
      <alignment horizontal="center" vertical="top"/>
    </xf>
    <xf numFmtId="0" fontId="24" fillId="0" borderId="0" xfId="0" applyFont="1" applyFill="1" applyBorder="1" applyAlignment="1" applyProtection="1">
      <alignment horizontal="center" vertical="top"/>
    </xf>
    <xf numFmtId="0" fontId="39" fillId="0" borderId="0" xfId="0" applyFont="1" applyFill="1" applyBorder="1" applyAlignment="1" applyProtection="1">
      <alignment horizontal="left" vertical="top" indent="1"/>
    </xf>
    <xf numFmtId="0" fontId="20" fillId="4" borderId="3" xfId="0" applyFont="1" applyFill="1" applyBorder="1" applyAlignment="1" applyProtection="1">
      <alignment horizontal="center"/>
    </xf>
    <xf numFmtId="164" fontId="8" fillId="4" borderId="15" xfId="0" applyNumberFormat="1" applyFont="1" applyFill="1" applyBorder="1" applyAlignment="1" applyProtection="1">
      <alignment horizontal="center"/>
    </xf>
    <xf numFmtId="0" fontId="32" fillId="0" borderId="0" xfId="0" applyFont="1" applyFill="1" applyBorder="1" applyAlignment="1" applyProtection="1">
      <alignment vertical="center" wrapText="1"/>
    </xf>
    <xf numFmtId="0" fontId="32" fillId="0" borderId="0" xfId="0" applyFont="1" applyFill="1" applyBorder="1" applyAlignment="1" applyProtection="1">
      <alignment horizontal="right" vertical="center"/>
    </xf>
    <xf numFmtId="0" fontId="19" fillId="0" borderId="0" xfId="0" applyFont="1" applyFill="1" applyBorder="1" applyAlignment="1" applyProtection="1">
      <alignment horizontal="left" wrapText="1"/>
    </xf>
    <xf numFmtId="0" fontId="3" fillId="4" borderId="1" xfId="0" applyFont="1" applyFill="1" applyBorder="1" applyAlignment="1" applyProtection="1">
      <alignment horizontal="right" vertical="center"/>
    </xf>
    <xf numFmtId="0" fontId="20" fillId="4" borderId="15" xfId="0" applyFont="1" applyFill="1" applyBorder="1" applyAlignment="1" applyProtection="1">
      <alignment horizontal="center" wrapText="1"/>
    </xf>
    <xf numFmtId="164" fontId="2" fillId="0" borderId="0" xfId="0" applyNumberFormat="1" applyFont="1" applyProtection="1"/>
    <xf numFmtId="0" fontId="2" fillId="4" borderId="21" xfId="0" applyFont="1" applyFill="1" applyBorder="1" applyAlignment="1" applyProtection="1">
      <alignment horizontal="center" vertical="center" shrinkToFit="1"/>
    </xf>
    <xf numFmtId="14" fontId="2" fillId="0" borderId="4" xfId="0" applyNumberFormat="1" applyFont="1" applyFill="1" applyBorder="1" applyAlignment="1" applyProtection="1">
      <alignment horizontal="center" vertical="center"/>
      <protection locked="0"/>
    </xf>
    <xf numFmtId="0" fontId="3" fillId="4" borderId="33" xfId="0" applyFont="1" applyFill="1" applyBorder="1" applyAlignment="1" applyProtection="1">
      <alignment horizontal="right" vertical="center" indent="1" shrinkToFit="1"/>
    </xf>
    <xf numFmtId="49" fontId="11" fillId="4" borderId="32" xfId="0" applyNumberFormat="1" applyFont="1" applyFill="1" applyBorder="1" applyAlignment="1" applyProtection="1">
      <alignment horizontal="left" wrapText="1" shrinkToFit="1" readingOrder="1"/>
    </xf>
    <xf numFmtId="49" fontId="11" fillId="4" borderId="21" xfId="0" applyNumberFormat="1" applyFont="1" applyFill="1" applyBorder="1" applyAlignment="1" applyProtection="1">
      <alignment horizontal="left" wrapText="1" shrinkToFit="1" readingOrder="1"/>
    </xf>
    <xf numFmtId="49" fontId="11" fillId="4" borderId="33" xfId="0" applyNumberFormat="1" applyFont="1" applyFill="1" applyBorder="1" applyAlignment="1" applyProtection="1">
      <alignment horizontal="left" wrapText="1" shrinkToFit="1" readingOrder="1"/>
    </xf>
    <xf numFmtId="0" fontId="2" fillId="4" borderId="32" xfId="0" applyFont="1" applyFill="1" applyBorder="1" applyAlignment="1" applyProtection="1">
      <alignment vertical="center"/>
      <protection locked="0"/>
    </xf>
    <xf numFmtId="0" fontId="2" fillId="4" borderId="4" xfId="0" applyFont="1" applyFill="1" applyBorder="1" applyAlignment="1" applyProtection="1">
      <alignment horizontal="right" vertical="center" indent="1"/>
      <protection locked="0"/>
    </xf>
    <xf numFmtId="0" fontId="2" fillId="0" borderId="0" xfId="0" applyFont="1" applyFill="1" applyBorder="1" applyAlignment="1" applyProtection="1">
      <protection locked="0"/>
    </xf>
    <xf numFmtId="14" fontId="2" fillId="0" borderId="0" xfId="0" applyNumberFormat="1" applyFont="1" applyAlignment="1" applyProtection="1">
      <protection locked="0"/>
    </xf>
    <xf numFmtId="0" fontId="26" fillId="0" borderId="0" xfId="0" applyFont="1" applyAlignment="1" applyProtection="1">
      <alignment wrapText="1"/>
      <protection locked="0"/>
    </xf>
    <xf numFmtId="0" fontId="2" fillId="0" borderId="0" xfId="0" applyFont="1" applyProtection="1">
      <protection locked="0"/>
    </xf>
    <xf numFmtId="0" fontId="24" fillId="0" borderId="0" xfId="0" applyFont="1" applyBorder="1" applyAlignment="1" applyProtection="1">
      <alignment horizontal="left"/>
      <protection locked="0"/>
    </xf>
    <xf numFmtId="0" fontId="2" fillId="0" borderId="31" xfId="0" applyFont="1" applyBorder="1" applyAlignment="1" applyProtection="1">
      <alignment vertical="top"/>
      <protection locked="0"/>
    </xf>
    <xf numFmtId="0" fontId="2" fillId="0" borderId="0" xfId="0" applyFont="1" applyBorder="1" applyAlignment="1" applyProtection="1">
      <alignment vertical="top"/>
      <protection locked="0"/>
    </xf>
    <xf numFmtId="0" fontId="17" fillId="0" borderId="0" xfId="0" applyFont="1" applyBorder="1" applyAlignment="1" applyProtection="1">
      <alignment horizontal="left" vertical="top"/>
      <protection locked="0"/>
    </xf>
    <xf numFmtId="0" fontId="2" fillId="0" borderId="0" xfId="0" applyFont="1" applyFill="1" applyBorder="1" applyAlignment="1" applyProtection="1">
      <alignment horizontal="center" vertical="center"/>
      <protection locked="0"/>
    </xf>
    <xf numFmtId="0" fontId="16" fillId="0" borderId="0" xfId="0" quotePrefix="1" applyFont="1" applyFill="1" applyBorder="1" applyAlignment="1" applyProtection="1">
      <alignment horizontal="center" vertical="top" wrapText="1"/>
      <protection locked="0"/>
    </xf>
    <xf numFmtId="0" fontId="0" fillId="0" borderId="0" xfId="0" applyFill="1" applyBorder="1" applyAlignment="1" applyProtection="1">
      <alignment vertical="center"/>
      <protection locked="0"/>
    </xf>
    <xf numFmtId="0" fontId="2"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Alignment="1" applyProtection="1">
      <alignment vertical="top"/>
      <protection locked="0"/>
    </xf>
    <xf numFmtId="0" fontId="26" fillId="0" borderId="0" xfId="0" applyFont="1" applyAlignment="1" applyProtection="1">
      <alignment vertical="top" wrapText="1"/>
      <protection locked="0"/>
    </xf>
    <xf numFmtId="0" fontId="2" fillId="4" borderId="21" xfId="0" applyFont="1" applyFill="1" applyBorder="1" applyAlignment="1" applyProtection="1">
      <alignment horizontal="center" vertical="top"/>
      <protection locked="0"/>
    </xf>
    <xf numFmtId="0" fontId="0" fillId="4" borderId="33" xfId="0" applyFill="1" applyBorder="1" applyAlignment="1" applyProtection="1">
      <alignment horizontal="center" vertical="top"/>
      <protection locked="0"/>
    </xf>
    <xf numFmtId="14" fontId="2" fillId="0" borderId="0" xfId="0" applyNumberFormat="1" applyFont="1" applyAlignment="1" applyProtection="1">
      <alignment vertical="top"/>
      <protection locked="0"/>
    </xf>
    <xf numFmtId="0" fontId="2" fillId="0" borderId="31" xfId="0" applyFont="1" applyFill="1" applyBorder="1" applyAlignment="1" applyProtection="1">
      <alignment vertical="top"/>
      <protection locked="0"/>
    </xf>
    <xf numFmtId="0" fontId="0" fillId="0" borderId="31" xfId="0" applyFill="1" applyBorder="1" applyAlignment="1" applyProtection="1">
      <alignment vertical="top"/>
      <protection locked="0"/>
    </xf>
    <xf numFmtId="0" fontId="0" fillId="0" borderId="0" xfId="0" applyFill="1" applyBorder="1" applyAlignment="1" applyProtection="1">
      <alignment vertical="top"/>
      <protection locked="0"/>
    </xf>
    <xf numFmtId="0" fontId="16" fillId="0" borderId="0" xfId="0" quotePrefix="1" applyFont="1" applyFill="1" applyBorder="1" applyAlignment="1" applyProtection="1">
      <alignment horizontal="left" vertical="top"/>
      <protection locked="0"/>
    </xf>
    <xf numFmtId="0" fontId="2" fillId="0" borderId="0" xfId="0" applyFont="1" applyFill="1" applyAlignment="1" applyProtection="1">
      <alignment vertical="top"/>
      <protection locked="0"/>
    </xf>
    <xf numFmtId="0" fontId="26" fillId="0" borderId="0" xfId="0" applyFont="1" applyFill="1" applyAlignment="1" applyProtection="1">
      <alignment vertical="top" wrapText="1"/>
      <protection locked="0"/>
    </xf>
    <xf numFmtId="0" fontId="2" fillId="4" borderId="32" xfId="0" applyFont="1" applyFill="1" applyBorder="1" applyProtection="1">
      <protection locked="0"/>
    </xf>
    <xf numFmtId="0" fontId="2" fillId="4" borderId="32" xfId="0" applyFont="1" applyFill="1" applyBorder="1" applyAlignment="1" applyProtection="1">
      <alignment vertical="top"/>
      <protection locked="0"/>
    </xf>
    <xf numFmtId="2" fontId="5" fillId="0" borderId="12" xfId="0" applyNumberFormat="1" applyFont="1" applyFill="1" applyBorder="1" applyAlignment="1" applyProtection="1">
      <alignment vertical="center" shrinkToFit="1"/>
      <protection locked="0"/>
    </xf>
    <xf numFmtId="2" fontId="5" fillId="0" borderId="14" xfId="0" applyNumberFormat="1" applyFont="1" applyFill="1" applyBorder="1" applyAlignment="1" applyProtection="1">
      <alignment vertical="center" shrinkToFit="1"/>
      <protection locked="0"/>
    </xf>
    <xf numFmtId="2" fontId="5" fillId="5" borderId="12" xfId="0" applyNumberFormat="1" applyFont="1" applyFill="1" applyBorder="1" applyAlignment="1" applyProtection="1">
      <alignment vertical="center" shrinkToFit="1"/>
      <protection locked="0"/>
    </xf>
    <xf numFmtId="2" fontId="5" fillId="5" borderId="14" xfId="0" applyNumberFormat="1" applyFont="1" applyFill="1" applyBorder="1" applyAlignment="1" applyProtection="1">
      <alignment vertical="center" shrinkToFit="1"/>
      <protection locked="0"/>
    </xf>
    <xf numFmtId="0" fontId="21" fillId="4" borderId="10" xfId="0" applyFont="1" applyFill="1" applyBorder="1" applyAlignment="1" applyProtection="1">
      <alignment horizontal="center" vertical="center"/>
    </xf>
    <xf numFmtId="0" fontId="21" fillId="4" borderId="9" xfId="0" applyFont="1" applyFill="1" applyBorder="1" applyAlignment="1" applyProtection="1">
      <alignment horizontal="left" vertical="center"/>
    </xf>
    <xf numFmtId="2" fontId="5" fillId="5" borderId="18" xfId="0" applyNumberFormat="1" applyFont="1" applyFill="1" applyBorder="1" applyAlignment="1" applyProtection="1">
      <alignment vertical="center" shrinkToFit="1"/>
      <protection locked="0"/>
    </xf>
    <xf numFmtId="2" fontId="5" fillId="5" borderId="26" xfId="0" applyNumberFormat="1" applyFont="1" applyFill="1" applyBorder="1" applyAlignment="1" applyProtection="1">
      <alignment vertical="center" shrinkToFit="1"/>
      <protection locked="0"/>
    </xf>
    <xf numFmtId="2" fontId="5" fillId="0" borderId="26" xfId="0" applyNumberFormat="1" applyFont="1" applyFill="1" applyBorder="1" applyAlignment="1" applyProtection="1">
      <alignment vertical="center" shrinkToFit="1"/>
      <protection locked="0"/>
    </xf>
    <xf numFmtId="0" fontId="22" fillId="0" borderId="11" xfId="0" applyFont="1" applyFill="1" applyBorder="1" applyAlignment="1" applyProtection="1">
      <alignment horizontal="left"/>
    </xf>
    <xf numFmtId="0" fontId="15" fillId="0" borderId="12" xfId="0" applyFont="1" applyFill="1" applyBorder="1" applyAlignment="1" applyProtection="1"/>
    <xf numFmtId="0" fontId="5" fillId="0" borderId="7" xfId="0" applyFont="1" applyFill="1" applyBorder="1" applyAlignment="1" applyProtection="1">
      <alignment horizontal="left"/>
    </xf>
    <xf numFmtId="0" fontId="5" fillId="0" borderId="14" xfId="0" applyFont="1" applyFill="1" applyBorder="1" applyAlignment="1" applyProtection="1">
      <alignment horizontal="left"/>
    </xf>
    <xf numFmtId="0" fontId="15" fillId="0" borderId="35" xfId="0" applyFont="1" applyFill="1" applyBorder="1" applyAlignment="1" applyProtection="1"/>
    <xf numFmtId="0" fontId="22" fillId="0" borderId="0" xfId="0" applyFont="1" applyFill="1" applyBorder="1" applyAlignment="1" applyProtection="1">
      <alignment horizontal="right"/>
    </xf>
    <xf numFmtId="0" fontId="2" fillId="0" borderId="35" xfId="0" applyFont="1" applyFill="1" applyBorder="1" applyProtection="1"/>
    <xf numFmtId="0" fontId="22" fillId="0" borderId="5" xfId="0" applyFont="1" applyFill="1" applyBorder="1" applyAlignment="1" applyProtection="1">
      <alignment horizontal="left"/>
    </xf>
    <xf numFmtId="0" fontId="20" fillId="0" borderId="36" xfId="0" applyFont="1" applyFill="1" applyBorder="1" applyAlignment="1" applyProtection="1">
      <alignment horizontal="right" indent="1"/>
    </xf>
    <xf numFmtId="2" fontId="5" fillId="5" borderId="27" xfId="0" applyNumberFormat="1" applyFont="1" applyFill="1" applyBorder="1" applyAlignment="1" applyProtection="1">
      <alignment vertical="top" wrapText="1"/>
      <protection locked="0"/>
    </xf>
    <xf numFmtId="2" fontId="5" fillId="5" borderId="20" xfId="0" applyNumberFormat="1" applyFont="1" applyFill="1" applyBorder="1" applyAlignment="1" applyProtection="1">
      <alignment vertical="top" wrapText="1"/>
      <protection locked="0"/>
    </xf>
    <xf numFmtId="2" fontId="5" fillId="5" borderId="28" xfId="0" applyNumberFormat="1" applyFont="1" applyFill="1" applyBorder="1" applyAlignment="1" applyProtection="1">
      <alignment vertical="top" wrapText="1"/>
      <protection locked="0"/>
    </xf>
    <xf numFmtId="2" fontId="5" fillId="0" borderId="27" xfId="0" applyNumberFormat="1" applyFont="1" applyFill="1" applyBorder="1" applyAlignment="1" applyProtection="1">
      <alignment vertical="top" wrapText="1"/>
      <protection locked="0"/>
    </xf>
    <xf numFmtId="2" fontId="5" fillId="0" borderId="20" xfId="0" applyNumberFormat="1" applyFont="1" applyFill="1" applyBorder="1" applyAlignment="1" applyProtection="1">
      <alignment vertical="top" wrapText="1"/>
      <protection locked="0"/>
    </xf>
    <xf numFmtId="2" fontId="5" fillId="0" borderId="28" xfId="0" applyNumberFormat="1" applyFont="1" applyFill="1" applyBorder="1" applyAlignment="1" applyProtection="1">
      <alignment vertical="top" wrapText="1"/>
      <protection locked="0"/>
    </xf>
    <xf numFmtId="2" fontId="5" fillId="5" borderId="17" xfId="0" applyNumberFormat="1" applyFont="1" applyFill="1" applyBorder="1" applyAlignment="1" applyProtection="1">
      <alignment vertical="top" shrinkToFit="1"/>
      <protection locked="0"/>
    </xf>
    <xf numFmtId="2" fontId="5" fillId="5" borderId="13" xfId="0" applyNumberFormat="1" applyFont="1" applyFill="1" applyBorder="1" applyAlignment="1" applyProtection="1">
      <alignment vertical="top"/>
      <protection locked="0"/>
    </xf>
    <xf numFmtId="2" fontId="5" fillId="5" borderId="29" xfId="0" applyNumberFormat="1" applyFont="1" applyFill="1" applyBorder="1" applyAlignment="1" applyProtection="1">
      <alignment vertical="top" shrinkToFit="1"/>
      <protection locked="0"/>
    </xf>
    <xf numFmtId="2" fontId="5" fillId="5" borderId="12" xfId="0" applyNumberFormat="1" applyFont="1" applyFill="1" applyBorder="1" applyAlignment="1" applyProtection="1">
      <alignment vertical="top" shrinkToFit="1"/>
      <protection locked="0"/>
    </xf>
    <xf numFmtId="2" fontId="5" fillId="5" borderId="23" xfId="0" applyNumberFormat="1" applyFont="1" applyFill="1" applyBorder="1" applyAlignment="1" applyProtection="1">
      <alignment vertical="top" shrinkToFit="1"/>
      <protection locked="0"/>
    </xf>
    <xf numFmtId="2" fontId="5" fillId="5" borderId="21" xfId="0" applyNumberFormat="1" applyFont="1" applyFill="1" applyBorder="1" applyAlignment="1" applyProtection="1">
      <alignment vertical="top"/>
      <protection locked="0"/>
    </xf>
    <xf numFmtId="2" fontId="5" fillId="5" borderId="22" xfId="0" applyNumberFormat="1" applyFont="1" applyFill="1" applyBorder="1" applyAlignment="1" applyProtection="1">
      <alignment vertical="top" shrinkToFit="1"/>
      <protection locked="0"/>
    </xf>
    <xf numFmtId="2" fontId="5" fillId="5" borderId="26" xfId="0" applyNumberFormat="1" applyFont="1" applyFill="1" applyBorder="1" applyAlignment="1" applyProtection="1">
      <alignment vertical="top" shrinkToFit="1"/>
      <protection locked="0"/>
    </xf>
    <xf numFmtId="2" fontId="5" fillId="5" borderId="24" xfId="0" applyNumberFormat="1" applyFont="1" applyFill="1" applyBorder="1" applyAlignment="1" applyProtection="1">
      <alignment vertical="top" shrinkToFit="1"/>
      <protection locked="0"/>
    </xf>
    <xf numFmtId="2" fontId="5" fillId="5" borderId="25" xfId="0" applyNumberFormat="1" applyFont="1" applyFill="1" applyBorder="1" applyAlignment="1" applyProtection="1">
      <alignment vertical="top"/>
      <protection locked="0"/>
    </xf>
    <xf numFmtId="2" fontId="5" fillId="5" borderId="30" xfId="0" applyNumberFormat="1" applyFont="1" applyFill="1" applyBorder="1" applyAlignment="1" applyProtection="1">
      <alignment vertical="top" shrinkToFit="1"/>
      <protection locked="0"/>
    </xf>
    <xf numFmtId="2" fontId="5" fillId="5" borderId="14" xfId="0" applyNumberFormat="1" applyFont="1" applyFill="1" applyBorder="1" applyAlignment="1" applyProtection="1">
      <alignment vertical="top" shrinkToFit="1"/>
      <protection locked="0"/>
    </xf>
    <xf numFmtId="2" fontId="5" fillId="0" borderId="17" xfId="0" applyNumberFormat="1" applyFont="1" applyFill="1" applyBorder="1" applyAlignment="1" applyProtection="1">
      <alignment vertical="top" shrinkToFit="1"/>
      <protection locked="0"/>
    </xf>
    <xf numFmtId="2" fontId="5" fillId="0" borderId="13" xfId="0" applyNumberFormat="1" applyFont="1" applyFill="1" applyBorder="1" applyAlignment="1" applyProtection="1">
      <alignment vertical="top"/>
      <protection locked="0"/>
    </xf>
    <xf numFmtId="2" fontId="5" fillId="0" borderId="29" xfId="0" applyNumberFormat="1" applyFont="1" applyFill="1" applyBorder="1" applyAlignment="1" applyProtection="1">
      <alignment vertical="top" shrinkToFit="1"/>
      <protection locked="0"/>
    </xf>
    <xf numFmtId="2" fontId="5" fillId="0" borderId="12" xfId="0" applyNumberFormat="1" applyFont="1" applyFill="1" applyBorder="1" applyAlignment="1" applyProtection="1">
      <alignment vertical="top" shrinkToFit="1"/>
      <protection locked="0"/>
    </xf>
    <xf numFmtId="2" fontId="5" fillId="0" borderId="23" xfId="0" applyNumberFormat="1" applyFont="1" applyFill="1" applyBorder="1" applyAlignment="1" applyProtection="1">
      <alignment vertical="top" shrinkToFit="1"/>
      <protection locked="0"/>
    </xf>
    <xf numFmtId="2" fontId="5" fillId="0" borderId="21" xfId="0" applyNumberFormat="1" applyFont="1" applyFill="1" applyBorder="1" applyAlignment="1" applyProtection="1">
      <alignment vertical="top"/>
      <protection locked="0"/>
    </xf>
    <xf numFmtId="2" fontId="5" fillId="0" borderId="22" xfId="0" applyNumberFormat="1" applyFont="1" applyFill="1" applyBorder="1" applyAlignment="1" applyProtection="1">
      <alignment vertical="top" shrinkToFit="1"/>
      <protection locked="0"/>
    </xf>
    <xf numFmtId="2" fontId="5" fillId="0" borderId="26" xfId="0" applyNumberFormat="1" applyFont="1" applyFill="1" applyBorder="1" applyAlignment="1" applyProtection="1">
      <alignment vertical="top" shrinkToFit="1"/>
      <protection locked="0"/>
    </xf>
    <xf numFmtId="2" fontId="5" fillId="0" borderId="24" xfId="0" applyNumberFormat="1" applyFont="1" applyFill="1" applyBorder="1" applyAlignment="1" applyProtection="1">
      <alignment vertical="top" shrinkToFit="1"/>
      <protection locked="0"/>
    </xf>
    <xf numFmtId="2" fontId="5" fillId="0" borderId="25" xfId="0" applyNumberFormat="1" applyFont="1" applyFill="1" applyBorder="1" applyAlignment="1" applyProtection="1">
      <alignment vertical="top"/>
      <protection locked="0"/>
    </xf>
    <xf numFmtId="2" fontId="5" fillId="0" borderId="30" xfId="0" applyNumberFormat="1" applyFont="1" applyFill="1" applyBorder="1" applyAlignment="1" applyProtection="1">
      <alignment vertical="top" shrinkToFit="1"/>
      <protection locked="0"/>
    </xf>
    <xf numFmtId="2" fontId="5" fillId="0" borderId="14" xfId="0" applyNumberFormat="1" applyFont="1" applyFill="1" applyBorder="1" applyAlignment="1" applyProtection="1">
      <alignment vertical="top" shrinkToFit="1"/>
      <protection locked="0"/>
    </xf>
    <xf numFmtId="10" fontId="0" fillId="0" borderId="0" xfId="0" applyNumberFormat="1"/>
    <xf numFmtId="6" fontId="0" fillId="0" borderId="0" xfId="0" applyNumberFormat="1"/>
    <xf numFmtId="2" fontId="0" fillId="0" borderId="0" xfId="0" applyNumberFormat="1"/>
    <xf numFmtId="2" fontId="0" fillId="0" borderId="0" xfId="0" applyNumberFormat="1" applyAlignment="1">
      <alignment horizontal="center"/>
    </xf>
    <xf numFmtId="0" fontId="0" fillId="0" borderId="0" xfId="0" applyAlignment="1">
      <alignment horizontal="center"/>
    </xf>
    <xf numFmtId="0" fontId="34" fillId="0" borderId="3"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0" fillId="5" borderId="1"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2" xfId="0"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2" xfId="0" applyFill="1" applyBorder="1" applyAlignment="1" applyProtection="1">
      <alignment vertical="center"/>
      <protection locked="0"/>
    </xf>
    <xf numFmtId="0" fontId="5" fillId="4" borderId="1" xfId="0" applyFont="1" applyFill="1" applyBorder="1" applyAlignment="1" applyProtection="1">
      <alignment horizontal="center" wrapText="1"/>
    </xf>
    <xf numFmtId="0" fontId="0" fillId="0" borderId="2" xfId="0" applyBorder="1" applyAlignment="1">
      <alignment horizontal="center" wrapText="1"/>
    </xf>
    <xf numFmtId="0" fontId="36" fillId="0" borderId="0" xfId="0" applyFont="1" applyBorder="1" applyAlignment="1" applyProtection="1">
      <alignment horizontal="left" wrapText="1"/>
    </xf>
    <xf numFmtId="0" fontId="4" fillId="4" borderId="1" xfId="0" quotePrefix="1" applyFont="1" applyFill="1" applyBorder="1" applyAlignment="1" applyProtection="1">
      <alignment horizontal="center" wrapText="1"/>
    </xf>
    <xf numFmtId="0" fontId="4" fillId="4" borderId="8" xfId="0" applyFont="1" applyFill="1" applyBorder="1" applyAlignment="1" applyProtection="1">
      <alignment wrapText="1"/>
    </xf>
    <xf numFmtId="0" fontId="4" fillId="4" borderId="2" xfId="0" applyFont="1" applyFill="1" applyBorder="1" applyAlignment="1" applyProtection="1">
      <alignment wrapText="1"/>
    </xf>
    <xf numFmtId="0" fontId="1" fillId="4" borderId="1" xfId="0" applyFont="1" applyFill="1" applyBorder="1" applyAlignment="1" applyProtection="1">
      <alignment horizontal="center" wrapText="1"/>
    </xf>
    <xf numFmtId="0" fontId="1" fillId="4" borderId="8" xfId="0" applyFont="1" applyFill="1" applyBorder="1" applyAlignment="1" applyProtection="1">
      <alignment horizontal="center" wrapText="1"/>
    </xf>
    <xf numFmtId="0" fontId="1" fillId="4" borderId="2" xfId="0" applyFont="1" applyFill="1" applyBorder="1" applyAlignment="1" applyProtection="1">
      <alignment horizontal="center" wrapText="1"/>
    </xf>
    <xf numFmtId="0" fontId="5" fillId="4" borderId="2" xfId="0" applyFont="1" applyFill="1" applyBorder="1" applyAlignment="1" applyProtection="1">
      <alignment horizontal="center" wrapText="1"/>
    </xf>
    <xf numFmtId="43" fontId="5" fillId="0" borderId="1" xfId="1" applyFont="1" applyFill="1" applyBorder="1" applyAlignment="1" applyProtection="1">
      <alignment vertical="center"/>
    </xf>
    <xf numFmtId="0" fontId="0" fillId="0" borderId="8" xfId="0" applyFill="1" applyBorder="1" applyAlignment="1" applyProtection="1">
      <alignment vertical="center"/>
    </xf>
    <xf numFmtId="0" fontId="0" fillId="0" borderId="2" xfId="0" applyFill="1" applyBorder="1" applyAlignment="1" applyProtection="1">
      <alignment vertical="center"/>
    </xf>
    <xf numFmtId="43" fontId="5" fillId="5" borderId="1" xfId="1" applyFont="1" applyFill="1" applyBorder="1" applyAlignment="1" applyProtection="1">
      <alignment vertical="center"/>
    </xf>
    <xf numFmtId="0" fontId="0" fillId="5" borderId="8" xfId="0" applyFill="1" applyBorder="1" applyAlignment="1" applyProtection="1">
      <alignment vertical="center"/>
    </xf>
    <xf numFmtId="0" fontId="0" fillId="5" borderId="2" xfId="0" applyFill="1" applyBorder="1" applyAlignment="1" applyProtection="1">
      <alignment vertical="center"/>
    </xf>
    <xf numFmtId="0" fontId="0" fillId="5" borderId="8" xfId="0" applyFill="1" applyBorder="1" applyAlignment="1" applyProtection="1">
      <alignment vertical="center"/>
      <protection locked="0"/>
    </xf>
    <xf numFmtId="0" fontId="0" fillId="5" borderId="2" xfId="0" applyFill="1" applyBorder="1" applyAlignment="1" applyProtection="1">
      <alignment vertical="center"/>
      <protection locked="0"/>
    </xf>
    <xf numFmtId="43" fontId="5" fillId="5" borderId="1" xfId="1" applyFont="1" applyFill="1" applyBorder="1" applyAlignment="1" applyProtection="1">
      <alignment vertical="top"/>
    </xf>
    <xf numFmtId="0" fontId="0" fillId="5" borderId="8" xfId="0" applyFill="1" applyBorder="1" applyAlignment="1" applyProtection="1">
      <alignment vertical="top"/>
    </xf>
    <xf numFmtId="0" fontId="0" fillId="5" borderId="2" xfId="0" applyFill="1" applyBorder="1" applyAlignment="1" applyProtection="1">
      <alignment vertical="top"/>
    </xf>
    <xf numFmtId="0" fontId="0" fillId="5" borderId="1" xfId="0" applyFill="1" applyBorder="1" applyAlignment="1" applyProtection="1">
      <alignment vertical="top"/>
      <protection locked="0"/>
    </xf>
    <xf numFmtId="0" fontId="0" fillId="0" borderId="8" xfId="0" applyBorder="1" applyAlignment="1" applyProtection="1">
      <alignment vertical="top"/>
      <protection locked="0"/>
    </xf>
    <xf numFmtId="0" fontId="0" fillId="0" borderId="2" xfId="0" applyBorder="1" applyAlignment="1" applyProtection="1">
      <alignment vertical="top"/>
      <protection locked="0"/>
    </xf>
    <xf numFmtId="0" fontId="0" fillId="0" borderId="1" xfId="0" applyFill="1" applyBorder="1" applyAlignment="1" applyProtection="1">
      <alignment vertical="top"/>
      <protection locked="0"/>
    </xf>
    <xf numFmtId="0" fontId="0" fillId="0" borderId="8" xfId="0" applyFill="1" applyBorder="1" applyAlignment="1" applyProtection="1">
      <alignment vertical="top"/>
      <protection locked="0"/>
    </xf>
    <xf numFmtId="0" fontId="0" fillId="0" borderId="2" xfId="0" applyFill="1" applyBorder="1" applyAlignment="1" applyProtection="1">
      <alignment vertical="top"/>
      <protection locked="0"/>
    </xf>
    <xf numFmtId="0" fontId="38" fillId="0" borderId="15" xfId="0" applyFont="1" applyBorder="1" applyAlignment="1" applyProtection="1">
      <alignment vertical="center" textRotation="90" wrapText="1"/>
    </xf>
    <xf numFmtId="0" fontId="6" fillId="3" borderId="15" xfId="0" applyFont="1" applyFill="1" applyBorder="1" applyAlignment="1" applyProtection="1">
      <alignment vertical="center"/>
    </xf>
    <xf numFmtId="0" fontId="0" fillId="3" borderId="15" xfId="0" applyFill="1" applyBorder="1" applyAlignment="1" applyProtection="1">
      <alignment vertical="center"/>
    </xf>
    <xf numFmtId="0" fontId="38" fillId="5" borderId="15" xfId="0" applyFont="1" applyFill="1" applyBorder="1" applyAlignment="1" applyProtection="1">
      <alignment vertical="center" textRotation="90" wrapText="1"/>
    </xf>
    <xf numFmtId="0" fontId="6" fillId="5" borderId="15" xfId="0" applyFont="1" applyFill="1" applyBorder="1" applyAlignment="1" applyProtection="1">
      <alignment vertical="center"/>
    </xf>
    <xf numFmtId="0" fontId="0" fillId="5" borderId="15" xfId="0" applyFill="1" applyBorder="1" applyAlignment="1" applyProtection="1">
      <alignment vertical="center"/>
    </xf>
    <xf numFmtId="43" fontId="5" fillId="0" borderId="1" xfId="1" applyFont="1" applyFill="1" applyBorder="1" applyAlignment="1" applyProtection="1">
      <alignment vertical="top"/>
    </xf>
    <xf numFmtId="0" fontId="0" fillId="0" borderId="8" xfId="0" applyFill="1" applyBorder="1" applyAlignment="1" applyProtection="1">
      <alignment vertical="top"/>
    </xf>
    <xf numFmtId="0" fontId="0" fillId="0" borderId="2" xfId="0" applyFill="1" applyBorder="1" applyAlignment="1" applyProtection="1">
      <alignment vertical="top"/>
    </xf>
    <xf numFmtId="0" fontId="6" fillId="0" borderId="15" xfId="0" applyFont="1" applyFill="1" applyBorder="1" applyAlignment="1" applyProtection="1">
      <alignment vertical="center"/>
    </xf>
    <xf numFmtId="0" fontId="0" fillId="0" borderId="15" xfId="0" applyFill="1" applyBorder="1" applyAlignment="1" applyProtection="1">
      <alignment vertical="center"/>
    </xf>
    <xf numFmtId="0" fontId="21" fillId="4" borderId="3"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6" fillId="2" borderId="15" xfId="0" applyFont="1" applyFill="1" applyBorder="1" applyAlignment="1" applyProtection="1">
      <alignment vertical="center"/>
    </xf>
    <xf numFmtId="0" fontId="0" fillId="2" borderId="15" xfId="0" applyFill="1" applyBorder="1" applyAlignment="1" applyProtection="1">
      <alignment vertical="center"/>
    </xf>
    <xf numFmtId="0" fontId="38" fillId="0" borderId="15" xfId="0" applyFont="1" applyFill="1" applyBorder="1" applyAlignment="1" applyProtection="1">
      <alignment vertical="center" textRotation="90" wrapText="1"/>
    </xf>
  </cellXfs>
  <cellStyles count="3">
    <cellStyle name="Comma" xfId="1" builtinId="3"/>
    <cellStyle name="Normal" xfId="0" builtinId="0"/>
    <cellStyle name="Percent" xfId="2" builtinId="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xdr:row>
          <xdr:rowOff>7620</xdr:rowOff>
        </xdr:from>
        <xdr:to>
          <xdr:col>8</xdr:col>
          <xdr:colOff>876300</xdr:colOff>
          <xdr:row>2</xdr:row>
          <xdr:rowOff>403860</xdr:rowOff>
        </xdr:to>
        <xdr:sp macro="" textlink="">
          <xdr:nvSpPr>
            <xdr:cNvPr id="1028" name="Check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13"/>
  <sheetViews>
    <sheetView workbookViewId="0">
      <selection activeCell="B2" sqref="B2"/>
    </sheetView>
  </sheetViews>
  <sheetFormatPr defaultRowHeight="13.2" x14ac:dyDescent="0.25"/>
  <cols>
    <col min="1" max="1" width="16.88671875" bestFit="1" customWidth="1"/>
    <col min="2" max="2" width="14.33203125" bestFit="1" customWidth="1"/>
  </cols>
  <sheetData>
    <row r="2" spans="1:3" x14ac:dyDescent="0.25">
      <c r="A2" t="s">
        <v>40</v>
      </c>
      <c r="B2" s="42" t="s">
        <v>13</v>
      </c>
      <c r="C2">
        <v>2017</v>
      </c>
    </row>
    <row r="3" spans="1:3" x14ac:dyDescent="0.25">
      <c r="A3" t="s">
        <v>36</v>
      </c>
      <c r="B3" s="42" t="s">
        <v>14</v>
      </c>
      <c r="C3">
        <v>2018</v>
      </c>
    </row>
    <row r="4" spans="1:3" x14ac:dyDescent="0.25">
      <c r="A4" t="s">
        <v>38</v>
      </c>
      <c r="B4" s="42" t="s">
        <v>15</v>
      </c>
      <c r="C4">
        <v>2019</v>
      </c>
    </row>
    <row r="5" spans="1:3" x14ac:dyDescent="0.25">
      <c r="A5" t="s">
        <v>37</v>
      </c>
      <c r="B5" s="42" t="s">
        <v>16</v>
      </c>
      <c r="C5">
        <v>2020</v>
      </c>
    </row>
    <row r="6" spans="1:3" x14ac:dyDescent="0.25">
      <c r="A6" t="s">
        <v>39</v>
      </c>
      <c r="B6" s="42" t="s">
        <v>17</v>
      </c>
    </row>
    <row r="7" spans="1:3" x14ac:dyDescent="0.25">
      <c r="B7" s="42" t="s">
        <v>18</v>
      </c>
    </row>
    <row r="8" spans="1:3" x14ac:dyDescent="0.25">
      <c r="B8" s="42" t="s">
        <v>19</v>
      </c>
    </row>
    <row r="9" spans="1:3" x14ac:dyDescent="0.25">
      <c r="B9" s="42" t="s">
        <v>20</v>
      </c>
    </row>
    <row r="10" spans="1:3" x14ac:dyDescent="0.25">
      <c r="B10" s="42" t="s">
        <v>21</v>
      </c>
    </row>
    <row r="11" spans="1:3" x14ac:dyDescent="0.25">
      <c r="B11" s="42" t="s">
        <v>22</v>
      </c>
    </row>
    <row r="12" spans="1:3" x14ac:dyDescent="0.25">
      <c r="B12" s="42" t="s">
        <v>23</v>
      </c>
    </row>
    <row r="13" spans="1:3" x14ac:dyDescent="0.25">
      <c r="B13" s="42"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30"/>
  <sheetViews>
    <sheetView tabSelected="1" zoomScale="90" zoomScaleNormal="90" workbookViewId="0">
      <pane xSplit="2" ySplit="8" topLeftCell="C9" activePane="bottomRight" state="frozen"/>
      <selection pane="topRight" activeCell="C1" sqref="C1"/>
      <selection pane="bottomLeft" activeCell="A9" sqref="A9"/>
      <selection pane="bottomRight" activeCell="D8" sqref="D8"/>
    </sheetView>
  </sheetViews>
  <sheetFormatPr defaultColWidth="9.109375" defaultRowHeight="13.2" x14ac:dyDescent="0.25"/>
  <cols>
    <col min="1" max="1" width="5" style="1" customWidth="1"/>
    <col min="2" max="2" width="3.6640625" style="1" bestFit="1" customWidth="1"/>
    <col min="3" max="3" width="12.6640625" style="1" customWidth="1"/>
    <col min="4" max="4" width="55.44140625" style="17" customWidth="1"/>
    <col min="5" max="5" width="13.6640625" style="1" customWidth="1"/>
    <col min="6" max="6" width="13.77734375" style="1" customWidth="1"/>
    <col min="7" max="7" width="13.21875" style="1" customWidth="1"/>
    <col min="8" max="8" width="14.21875" style="1" customWidth="1"/>
    <col min="9" max="9" width="14.44140625" style="1" customWidth="1"/>
    <col min="10" max="10" width="14.21875" style="1" customWidth="1"/>
    <col min="11" max="11" width="9.88671875" style="1" hidden="1" customWidth="1"/>
    <col min="12" max="12" width="0.109375" style="70" hidden="1" customWidth="1"/>
    <col min="13" max="18" width="0.5546875" style="1" hidden="1" customWidth="1"/>
    <col min="19" max="19" width="0.33203125" style="1" hidden="1" customWidth="1"/>
    <col min="20" max="20" width="11.109375" style="1" hidden="1" customWidth="1"/>
    <col min="21" max="22" width="0.33203125" style="1" hidden="1" customWidth="1"/>
    <col min="23" max="23" width="9.109375" style="1" hidden="1" customWidth="1"/>
    <col min="24" max="16384" width="9.109375" style="1"/>
  </cols>
  <sheetData>
    <row r="1" spans="1:21" ht="35.25" customHeight="1" thickBot="1" x14ac:dyDescent="0.45">
      <c r="A1" s="125" t="s">
        <v>57</v>
      </c>
      <c r="B1" s="28"/>
      <c r="C1" s="28"/>
      <c r="D1" s="29"/>
      <c r="E1" s="15"/>
      <c r="F1" s="153" t="s">
        <v>34</v>
      </c>
      <c r="G1" s="244" t="s">
        <v>51</v>
      </c>
      <c r="H1" s="245"/>
      <c r="I1" s="246"/>
      <c r="L1"/>
      <c r="M1"/>
      <c r="N1"/>
      <c r="O1"/>
      <c r="P1"/>
      <c r="Q1"/>
      <c r="R1"/>
      <c r="S1"/>
      <c r="T1"/>
    </row>
    <row r="2" spans="1:21" ht="31.8" thickBot="1" x14ac:dyDescent="0.35">
      <c r="A2" s="147" t="s">
        <v>5</v>
      </c>
      <c r="B2" s="144"/>
      <c r="C2" s="145"/>
      <c r="D2" s="146"/>
      <c r="E2" s="136"/>
      <c r="F2" s="154" t="s">
        <v>30</v>
      </c>
      <c r="G2" s="148" t="s">
        <v>7</v>
      </c>
      <c r="H2" s="149" t="s">
        <v>29</v>
      </c>
      <c r="I2" s="149" t="s">
        <v>45</v>
      </c>
      <c r="L2"/>
      <c r="M2" s="42" t="s">
        <v>25</v>
      </c>
      <c r="N2"/>
      <c r="O2"/>
      <c r="P2"/>
      <c r="Q2"/>
      <c r="R2"/>
      <c r="S2"/>
      <c r="T2"/>
    </row>
    <row r="3" spans="1:21" s="2" customFormat="1" ht="35.25" customHeight="1" thickBot="1" x14ac:dyDescent="0.35">
      <c r="A3" s="30"/>
      <c r="B3" s="28"/>
      <c r="C3" s="28"/>
      <c r="D3" s="111"/>
      <c r="E3" s="152"/>
      <c r="F3" s="137" t="s">
        <v>36</v>
      </c>
      <c r="G3" s="131" t="s">
        <v>14</v>
      </c>
      <c r="H3" s="112">
        <v>2018</v>
      </c>
      <c r="I3" s="137" t="b">
        <v>0</v>
      </c>
      <c r="K3" s="155"/>
      <c r="L3"/>
      <c r="M3"/>
      <c r="N3"/>
      <c r="O3"/>
      <c r="P3"/>
      <c r="Q3"/>
      <c r="R3"/>
      <c r="S3"/>
      <c r="T3"/>
    </row>
    <row r="4" spans="1:21" s="11" customFormat="1" ht="19.5" customHeight="1" x14ac:dyDescent="0.25">
      <c r="B4" s="96"/>
      <c r="C4" s="96"/>
      <c r="D4" s="96"/>
      <c r="G4" s="150"/>
      <c r="H4" s="150"/>
      <c r="I4" s="151" t="str">
        <f>IF(Employee!T11="","","Please add required Information:  "&amp;Employee!T11)</f>
        <v/>
      </c>
      <c r="J4" s="35"/>
      <c r="K4" s="36"/>
      <c r="L4"/>
      <c r="M4"/>
      <c r="N4"/>
      <c r="O4"/>
      <c r="P4"/>
      <c r="Q4"/>
      <c r="R4"/>
      <c r="S4"/>
      <c r="T4"/>
    </row>
    <row r="5" spans="1:21" s="40" customFormat="1" ht="12" customHeight="1" thickBot="1" x14ac:dyDescent="0.3">
      <c r="B5" s="97"/>
      <c r="C5" s="98"/>
      <c r="D5" s="98"/>
      <c r="E5" s="98"/>
      <c r="F5" s="98"/>
      <c r="G5" s="37"/>
      <c r="H5" s="37"/>
      <c r="J5" s="38"/>
      <c r="K5" s="39"/>
      <c r="L5" s="42" t="s">
        <v>26</v>
      </c>
      <c r="M5" s="85" t="str">
        <f>TRIM(O5&amp;P5&amp;Q5&amp;R5)</f>
        <v>1234</v>
      </c>
      <c r="N5" s="83"/>
      <c r="O5" s="83">
        <v>1</v>
      </c>
      <c r="P5" s="83">
        <v>2</v>
      </c>
      <c r="Q5" s="83">
        <v>3</v>
      </c>
      <c r="R5" s="83">
        <v>4</v>
      </c>
      <c r="S5"/>
      <c r="T5"/>
    </row>
    <row r="6" spans="1:21" s="2" customFormat="1" ht="18" thickBot="1" x14ac:dyDescent="0.3">
      <c r="A6" s="117"/>
      <c r="B6" s="119"/>
      <c r="C6" s="129"/>
      <c r="D6" s="128" t="s">
        <v>2</v>
      </c>
      <c r="E6" s="291" t="s">
        <v>31</v>
      </c>
      <c r="F6" s="292"/>
      <c r="G6" s="196" t="s">
        <v>32</v>
      </c>
      <c r="H6" s="195" t="s">
        <v>47</v>
      </c>
      <c r="I6" s="259" t="s">
        <v>33</v>
      </c>
      <c r="J6" s="256" t="s">
        <v>8</v>
      </c>
      <c r="M6" s="42" t="s">
        <v>27</v>
      </c>
      <c r="N6" s="86">
        <f>SUM(O6:R6)</f>
        <v>144</v>
      </c>
      <c r="O6" s="82">
        <f>Employee!E102</f>
        <v>11</v>
      </c>
      <c r="P6" s="82">
        <f>Employee!F102</f>
        <v>115</v>
      </c>
      <c r="Q6" s="82">
        <f>Employee!G102</f>
        <v>18</v>
      </c>
      <c r="R6" s="82">
        <f>Employee!H102</f>
        <v>0</v>
      </c>
      <c r="S6"/>
      <c r="T6"/>
      <c r="U6"/>
    </row>
    <row r="7" spans="1:21" s="2" customFormat="1" ht="22.5" customHeight="1" x14ac:dyDescent="0.25">
      <c r="A7" s="118"/>
      <c r="B7" s="118"/>
      <c r="C7" s="99"/>
      <c r="D7" s="101"/>
      <c r="E7" s="253" t="str">
        <f>IF(F106="","",F106&amp;" Actual Number of Hours")</f>
        <v>Carl Perkins Administration Actual Number of Hours</v>
      </c>
      <c r="F7" s="253" t="str">
        <f>IF(F107="","",F107&amp;" Actual Number of Hours")</f>
        <v>Carl Perkins Instructional Actual Number of Hours</v>
      </c>
      <c r="G7" s="253" t="str">
        <f>IF(F108="","",F108&amp;" Actual Number of Hours")</f>
        <v>Carl Perkins Guidance Actual Number of Hours</v>
      </c>
      <c r="H7" s="253" t="str">
        <f>IF(F109="","",F109&amp;" Actual Number of Hours")</f>
        <v>Non-Carl Perkins Duties Actual Number of Hours</v>
      </c>
      <c r="I7" s="260"/>
      <c r="J7" s="257"/>
      <c r="M7" s="42" t="s">
        <v>28</v>
      </c>
      <c r="N7" s="81">
        <f>SUM(O7:R7)</f>
        <v>1</v>
      </c>
      <c r="O7" s="87">
        <f>N8-P7-Q7-R7</f>
        <v>7.6300000000000034E-2</v>
      </c>
      <c r="P7" s="87">
        <f>ROUNDUP(P6/N6,4)</f>
        <v>0.79869999999999997</v>
      </c>
      <c r="Q7" s="87">
        <f>ROUNDDOWN(Q6/N6,4)</f>
        <v>0.125</v>
      </c>
      <c r="R7" s="87">
        <f>ROUNDDOWN(R6/N6,4)</f>
        <v>0</v>
      </c>
      <c r="S7" s="78"/>
      <c r="T7"/>
      <c r="U7"/>
    </row>
    <row r="8" spans="1:21" s="10" customFormat="1" ht="55.8" customHeight="1" thickBot="1" x14ac:dyDescent="0.3">
      <c r="A8" s="118" t="s">
        <v>7</v>
      </c>
      <c r="B8" s="116" t="s">
        <v>0</v>
      </c>
      <c r="C8" s="100" t="s">
        <v>1</v>
      </c>
      <c r="D8" s="110" t="s">
        <v>6</v>
      </c>
      <c r="E8" s="262"/>
      <c r="F8" s="262"/>
      <c r="G8" s="262"/>
      <c r="H8" s="254"/>
      <c r="I8" s="261"/>
      <c r="J8" s="258"/>
      <c r="M8"/>
      <c r="N8">
        <v>1</v>
      </c>
      <c r="O8"/>
      <c r="P8"/>
      <c r="Q8"/>
      <c r="R8"/>
      <c r="S8"/>
      <c r="T8"/>
      <c r="U8"/>
    </row>
    <row r="9" spans="1:21" s="44" customFormat="1" ht="14.4" thickBot="1" x14ac:dyDescent="0.3">
      <c r="A9" s="280" t="str">
        <f>+G$3</f>
        <v>February</v>
      </c>
      <c r="B9" s="293">
        <v>1</v>
      </c>
      <c r="C9" s="45" t="s">
        <v>52</v>
      </c>
      <c r="D9" s="88" t="s">
        <v>53</v>
      </c>
      <c r="E9" s="51"/>
      <c r="F9" s="52">
        <v>6</v>
      </c>
      <c r="G9" s="53"/>
      <c r="H9" s="191"/>
      <c r="I9" s="250"/>
      <c r="J9" s="263">
        <f>SUM(E9:G11:I11)</f>
        <v>8</v>
      </c>
      <c r="K9" s="43"/>
      <c r="M9"/>
      <c r="N9"/>
      <c r="O9"/>
      <c r="P9"/>
      <c r="Q9"/>
      <c r="R9"/>
      <c r="S9"/>
      <c r="T9"/>
      <c r="U9"/>
    </row>
    <row r="10" spans="1:21" s="9" customFormat="1" ht="14.4" thickBot="1" x14ac:dyDescent="0.3">
      <c r="A10" s="280"/>
      <c r="B10" s="294"/>
      <c r="C10" s="46"/>
      <c r="D10" s="89" t="s">
        <v>54</v>
      </c>
      <c r="E10" s="54"/>
      <c r="F10" s="55"/>
      <c r="G10" s="56">
        <v>2</v>
      </c>
      <c r="H10" s="199"/>
      <c r="I10" s="251"/>
      <c r="J10" s="264"/>
      <c r="K10" s="11"/>
      <c r="M10"/>
      <c r="N10" t="s">
        <v>35</v>
      </c>
      <c r="O10"/>
      <c r="P10"/>
      <c r="Q10"/>
      <c r="R10"/>
      <c r="S10"/>
      <c r="T10"/>
      <c r="U10"/>
    </row>
    <row r="11" spans="1:21" s="9" customFormat="1" ht="15" customHeight="1" thickBot="1" x14ac:dyDescent="0.3">
      <c r="A11" s="280"/>
      <c r="B11" s="294"/>
      <c r="C11" s="47"/>
      <c r="D11" s="90"/>
      <c r="E11" s="57"/>
      <c r="F11" s="58"/>
      <c r="G11" s="59"/>
      <c r="H11" s="192"/>
      <c r="I11" s="252"/>
      <c r="J11" s="265"/>
      <c r="K11" s="11"/>
      <c r="M11"/>
      <c r="N11" s="135" t="str">
        <f>IF(Employee!G1="","* Name ","")</f>
        <v/>
      </c>
      <c r="O11" s="122" t="str">
        <f>IF(Employee!F3="","* Schedule ","")</f>
        <v/>
      </c>
      <c r="P11" s="123" t="str">
        <f>IF(Employee!F3="","* Month ","")</f>
        <v/>
      </c>
      <c r="Q11" s="123" t="str">
        <f>IF(Employee!G3="","* Month ","")</f>
        <v/>
      </c>
      <c r="R11" s="124" t="str">
        <f>IF(Employee!H3="","* Year","")</f>
        <v/>
      </c>
      <c r="S11"/>
      <c r="T11" t="str">
        <f>CONCATENATE(N11,O11,Q11,R11)</f>
        <v/>
      </c>
      <c r="U11"/>
    </row>
    <row r="12" spans="1:21" s="9" customFormat="1" ht="14.25" customHeight="1" thickBot="1" x14ac:dyDescent="0.3">
      <c r="A12" s="283" t="str">
        <f>+G$3</f>
        <v>February</v>
      </c>
      <c r="B12" s="284">
        <v>2</v>
      </c>
      <c r="C12" s="45" t="s">
        <v>52</v>
      </c>
      <c r="D12" s="91" t="s">
        <v>53</v>
      </c>
      <c r="E12" s="60"/>
      <c r="F12" s="61">
        <v>6</v>
      </c>
      <c r="G12" s="62"/>
      <c r="H12" s="193"/>
      <c r="I12" s="247"/>
      <c r="J12" s="266">
        <f>SUM(E12:G14:I14)</f>
        <v>8</v>
      </c>
      <c r="K12" s="11"/>
      <c r="M12"/>
      <c r="N12"/>
      <c r="O12"/>
      <c r="P12"/>
      <c r="Q12"/>
      <c r="R12"/>
      <c r="S12"/>
      <c r="T12"/>
      <c r="U12"/>
    </row>
    <row r="13" spans="1:21" s="9" customFormat="1" ht="14.4" thickBot="1" x14ac:dyDescent="0.3">
      <c r="A13" s="283"/>
      <c r="B13" s="285"/>
      <c r="C13" s="49"/>
      <c r="D13" s="92" t="s">
        <v>55</v>
      </c>
      <c r="E13" s="63">
        <v>2</v>
      </c>
      <c r="F13" s="64"/>
      <c r="G13" s="65"/>
      <c r="H13" s="198"/>
      <c r="I13" s="248"/>
      <c r="J13" s="267"/>
      <c r="K13" s="11"/>
      <c r="M13"/>
      <c r="N13"/>
      <c r="O13"/>
      <c r="P13"/>
      <c r="Q13"/>
      <c r="R13"/>
      <c r="S13"/>
      <c r="T13"/>
      <c r="U13"/>
    </row>
    <row r="14" spans="1:21" s="9" customFormat="1" ht="14.4" thickBot="1" x14ac:dyDescent="0.3">
      <c r="A14" s="283"/>
      <c r="B14" s="285"/>
      <c r="C14" s="50"/>
      <c r="D14" s="93"/>
      <c r="E14" s="66"/>
      <c r="F14" s="67"/>
      <c r="G14" s="68"/>
      <c r="H14" s="194"/>
      <c r="I14" s="249"/>
      <c r="J14" s="268"/>
      <c r="K14" s="11"/>
      <c r="M14"/>
      <c r="N14"/>
      <c r="O14"/>
      <c r="P14"/>
      <c r="Q14"/>
      <c r="R14"/>
      <c r="S14"/>
      <c r="T14"/>
      <c r="U14"/>
    </row>
    <row r="15" spans="1:21" s="9" customFormat="1" ht="14.25" customHeight="1" thickBot="1" x14ac:dyDescent="0.3">
      <c r="A15" s="280" t="str">
        <f>+G$3</f>
        <v>February</v>
      </c>
      <c r="B15" s="281">
        <v>3</v>
      </c>
      <c r="C15" s="45"/>
      <c r="D15" s="88"/>
      <c r="E15" s="51"/>
      <c r="F15" s="52"/>
      <c r="G15" s="53"/>
      <c r="H15" s="191"/>
      <c r="I15" s="250"/>
      <c r="J15" s="263">
        <f>SUM(E15:G17:I17)</f>
        <v>0</v>
      </c>
      <c r="K15" s="11"/>
      <c r="M15"/>
      <c r="N15"/>
      <c r="O15"/>
      <c r="P15"/>
      <c r="Q15"/>
      <c r="R15"/>
      <c r="S15"/>
      <c r="T15"/>
      <c r="U15"/>
    </row>
    <row r="16" spans="1:21" s="9" customFormat="1" ht="15" customHeight="1" thickBot="1" x14ac:dyDescent="0.3">
      <c r="A16" s="280"/>
      <c r="B16" s="282"/>
      <c r="C16" s="46"/>
      <c r="D16" s="89"/>
      <c r="E16" s="54"/>
      <c r="F16" s="55"/>
      <c r="G16" s="56"/>
      <c r="H16" s="199"/>
      <c r="I16" s="251"/>
      <c r="J16" s="264"/>
      <c r="K16" s="11"/>
      <c r="M16" s="77">
        <f t="shared" ref="M16:M47" si="0">D16</f>
        <v>0</v>
      </c>
    </row>
    <row r="17" spans="1:13" s="9" customFormat="1" ht="14.4" thickBot="1" x14ac:dyDescent="0.3">
      <c r="A17" s="280"/>
      <c r="B17" s="282"/>
      <c r="C17" s="47"/>
      <c r="D17" s="90"/>
      <c r="E17" s="57"/>
      <c r="F17" s="58"/>
      <c r="G17" s="59"/>
      <c r="H17" s="192"/>
      <c r="I17" s="252"/>
      <c r="J17" s="265"/>
      <c r="K17" s="11"/>
      <c r="M17" s="77">
        <f t="shared" si="0"/>
        <v>0</v>
      </c>
    </row>
    <row r="18" spans="1:13" s="9" customFormat="1" ht="14.25" customHeight="1" thickBot="1" x14ac:dyDescent="0.3">
      <c r="A18" s="283" t="str">
        <f>+G$3</f>
        <v>February</v>
      </c>
      <c r="B18" s="284">
        <v>4</v>
      </c>
      <c r="C18" s="45"/>
      <c r="D18" s="209"/>
      <c r="E18" s="215"/>
      <c r="F18" s="216"/>
      <c r="G18" s="217"/>
      <c r="H18" s="218"/>
      <c r="I18" s="274"/>
      <c r="J18" s="271">
        <f>SUM(E18:G20:I20)</f>
        <v>0</v>
      </c>
      <c r="K18" s="11"/>
      <c r="M18" s="77">
        <f t="shared" si="0"/>
        <v>0</v>
      </c>
    </row>
    <row r="19" spans="1:13" s="9" customFormat="1" ht="15" customHeight="1" thickBot="1" x14ac:dyDescent="0.3">
      <c r="A19" s="283"/>
      <c r="B19" s="285"/>
      <c r="C19" s="49"/>
      <c r="D19" s="210"/>
      <c r="E19" s="219"/>
      <c r="F19" s="220"/>
      <c r="G19" s="221"/>
      <c r="H19" s="222"/>
      <c r="I19" s="275"/>
      <c r="J19" s="272"/>
      <c r="K19" s="11"/>
      <c r="M19" s="77">
        <f t="shared" si="0"/>
        <v>0</v>
      </c>
    </row>
    <row r="20" spans="1:13" s="9" customFormat="1" ht="14.4" thickBot="1" x14ac:dyDescent="0.3">
      <c r="A20" s="283"/>
      <c r="B20" s="285"/>
      <c r="C20" s="50"/>
      <c r="D20" s="211"/>
      <c r="E20" s="223"/>
      <c r="F20" s="224"/>
      <c r="G20" s="225"/>
      <c r="H20" s="226"/>
      <c r="I20" s="276"/>
      <c r="J20" s="273"/>
      <c r="K20" s="11"/>
      <c r="M20" s="77">
        <f t="shared" si="0"/>
        <v>0</v>
      </c>
    </row>
    <row r="21" spans="1:13" s="9" customFormat="1" ht="14.25" customHeight="1" thickBot="1" x14ac:dyDescent="0.3">
      <c r="A21" s="280" t="str">
        <f>+G$3</f>
        <v>February</v>
      </c>
      <c r="B21" s="281">
        <v>5</v>
      </c>
      <c r="C21" s="45" t="s">
        <v>52</v>
      </c>
      <c r="D21" s="212" t="s">
        <v>53</v>
      </c>
      <c r="E21" s="227"/>
      <c r="F21" s="228">
        <v>7</v>
      </c>
      <c r="G21" s="229"/>
      <c r="H21" s="230"/>
      <c r="I21" s="277"/>
      <c r="J21" s="286">
        <f>SUM(E21:G23:I23)</f>
        <v>8</v>
      </c>
      <c r="K21" s="11"/>
      <c r="M21" s="77" t="str">
        <f t="shared" si="0"/>
        <v>Instruction</v>
      </c>
    </row>
    <row r="22" spans="1:13" s="9" customFormat="1" ht="20.399999999999999" customHeight="1" thickBot="1" x14ac:dyDescent="0.3">
      <c r="A22" s="280"/>
      <c r="B22" s="282"/>
      <c r="C22" s="46"/>
      <c r="D22" s="213" t="s">
        <v>58</v>
      </c>
      <c r="E22" s="231">
        <v>1</v>
      </c>
      <c r="F22" s="232"/>
      <c r="G22" s="233"/>
      <c r="H22" s="234"/>
      <c r="I22" s="278"/>
      <c r="J22" s="287"/>
      <c r="K22" s="11"/>
      <c r="M22" s="77" t="str">
        <f t="shared" si="0"/>
        <v>Submitted Supplemental Grant</v>
      </c>
    </row>
    <row r="23" spans="1:13" s="9" customFormat="1" ht="14.4" thickBot="1" x14ac:dyDescent="0.3">
      <c r="A23" s="280"/>
      <c r="B23" s="282"/>
      <c r="C23" s="47"/>
      <c r="D23" s="214"/>
      <c r="E23" s="235"/>
      <c r="F23" s="236"/>
      <c r="G23" s="237"/>
      <c r="H23" s="238"/>
      <c r="I23" s="279"/>
      <c r="J23" s="288"/>
      <c r="K23" s="11"/>
      <c r="M23" s="77">
        <f t="shared" si="0"/>
        <v>0</v>
      </c>
    </row>
    <row r="24" spans="1:13" s="9" customFormat="1" ht="14.25" customHeight="1" thickBot="1" x14ac:dyDescent="0.3">
      <c r="A24" s="283" t="str">
        <f>+G$3</f>
        <v>February</v>
      </c>
      <c r="B24" s="284">
        <v>6</v>
      </c>
      <c r="C24" s="45" t="s">
        <v>52</v>
      </c>
      <c r="D24" s="91" t="s">
        <v>56</v>
      </c>
      <c r="E24" s="60"/>
      <c r="F24" s="61"/>
      <c r="G24" s="62">
        <v>8</v>
      </c>
      <c r="H24" s="193"/>
      <c r="I24" s="247"/>
      <c r="J24" s="266">
        <f>SUM(E24:G26:I26)</f>
        <v>8</v>
      </c>
      <c r="K24" s="11"/>
      <c r="M24" s="77" t="str">
        <f t="shared" si="0"/>
        <v>Career Fair</v>
      </c>
    </row>
    <row r="25" spans="1:13" s="9" customFormat="1" ht="14.4" thickBot="1" x14ac:dyDescent="0.3">
      <c r="A25" s="283"/>
      <c r="B25" s="285"/>
      <c r="C25" s="49"/>
      <c r="D25" s="92"/>
      <c r="E25" s="63"/>
      <c r="F25" s="64"/>
      <c r="G25" s="65"/>
      <c r="H25" s="198"/>
      <c r="I25" s="248"/>
      <c r="J25" s="267"/>
      <c r="K25" s="11"/>
      <c r="M25" s="77">
        <f t="shared" si="0"/>
        <v>0</v>
      </c>
    </row>
    <row r="26" spans="1:13" s="9" customFormat="1" ht="14.4" thickBot="1" x14ac:dyDescent="0.3">
      <c r="A26" s="283"/>
      <c r="B26" s="285"/>
      <c r="C26" s="50"/>
      <c r="D26" s="93"/>
      <c r="E26" s="66"/>
      <c r="F26" s="67"/>
      <c r="G26" s="68"/>
      <c r="H26" s="194"/>
      <c r="I26" s="249"/>
      <c r="J26" s="268"/>
      <c r="K26" s="11"/>
      <c r="M26" s="77">
        <f t="shared" si="0"/>
        <v>0</v>
      </c>
    </row>
    <row r="27" spans="1:13" s="9" customFormat="1" ht="14.25" customHeight="1" thickBot="1" x14ac:dyDescent="0.3">
      <c r="A27" s="280" t="str">
        <f>+G$3</f>
        <v>February</v>
      </c>
      <c r="B27" s="281">
        <v>7</v>
      </c>
      <c r="C27" s="45" t="s">
        <v>52</v>
      </c>
      <c r="D27" s="88" t="s">
        <v>53</v>
      </c>
      <c r="E27" s="51"/>
      <c r="F27" s="52">
        <v>8</v>
      </c>
      <c r="G27" s="53"/>
      <c r="H27" s="191"/>
      <c r="I27" s="250"/>
      <c r="J27" s="263">
        <f>SUM(E27:G29:I29)</f>
        <v>8</v>
      </c>
      <c r="K27" s="11"/>
      <c r="M27" s="77" t="str">
        <f t="shared" si="0"/>
        <v>Instruction</v>
      </c>
    </row>
    <row r="28" spans="1:13" s="9" customFormat="1" ht="14.4" thickBot="1" x14ac:dyDescent="0.3">
      <c r="A28" s="280"/>
      <c r="B28" s="282"/>
      <c r="C28" s="46"/>
      <c r="D28" s="89"/>
      <c r="E28" s="54"/>
      <c r="F28" s="55"/>
      <c r="G28" s="56"/>
      <c r="H28" s="199"/>
      <c r="I28" s="251"/>
      <c r="J28" s="264"/>
      <c r="K28" s="11"/>
      <c r="M28" s="77">
        <f t="shared" si="0"/>
        <v>0</v>
      </c>
    </row>
    <row r="29" spans="1:13" s="9" customFormat="1" ht="14.4" thickBot="1" x14ac:dyDescent="0.3">
      <c r="A29" s="280"/>
      <c r="B29" s="282"/>
      <c r="C29" s="47"/>
      <c r="D29" s="90"/>
      <c r="E29" s="57"/>
      <c r="F29" s="58"/>
      <c r="G29" s="59"/>
      <c r="H29" s="192"/>
      <c r="I29" s="252"/>
      <c r="J29" s="265"/>
      <c r="K29" s="11"/>
      <c r="M29" s="77">
        <f t="shared" si="0"/>
        <v>0</v>
      </c>
    </row>
    <row r="30" spans="1:13" s="9" customFormat="1" ht="14.25" customHeight="1" thickBot="1" x14ac:dyDescent="0.3">
      <c r="A30" s="283" t="str">
        <f>+G$3</f>
        <v>February</v>
      </c>
      <c r="B30" s="284">
        <v>8</v>
      </c>
      <c r="C30" s="45" t="s">
        <v>52</v>
      </c>
      <c r="D30" s="91" t="s">
        <v>53</v>
      </c>
      <c r="E30" s="60"/>
      <c r="F30" s="61">
        <v>8</v>
      </c>
      <c r="G30" s="62"/>
      <c r="H30" s="193"/>
      <c r="I30" s="247"/>
      <c r="J30" s="266">
        <f>SUM(E30:G32:I32)</f>
        <v>8</v>
      </c>
      <c r="K30" s="11"/>
      <c r="M30" s="77" t="str">
        <f t="shared" si="0"/>
        <v>Instruction</v>
      </c>
    </row>
    <row r="31" spans="1:13" s="9" customFormat="1" ht="14.4" thickBot="1" x14ac:dyDescent="0.3">
      <c r="A31" s="283"/>
      <c r="B31" s="285"/>
      <c r="C31" s="49"/>
      <c r="D31" s="92"/>
      <c r="E31" s="63"/>
      <c r="F31" s="64"/>
      <c r="G31" s="65"/>
      <c r="H31" s="198"/>
      <c r="I31" s="248"/>
      <c r="J31" s="267"/>
      <c r="K31" s="11"/>
      <c r="M31" s="77">
        <f t="shared" si="0"/>
        <v>0</v>
      </c>
    </row>
    <row r="32" spans="1:13" s="9" customFormat="1" ht="14.4" thickBot="1" x14ac:dyDescent="0.3">
      <c r="A32" s="283"/>
      <c r="B32" s="285"/>
      <c r="C32" s="50"/>
      <c r="D32" s="93"/>
      <c r="E32" s="66"/>
      <c r="F32" s="67"/>
      <c r="G32" s="68"/>
      <c r="H32" s="194"/>
      <c r="I32" s="249"/>
      <c r="J32" s="268"/>
      <c r="K32" s="11"/>
      <c r="M32" s="77">
        <f t="shared" si="0"/>
        <v>0</v>
      </c>
    </row>
    <row r="33" spans="1:13" s="9" customFormat="1" ht="14.25" customHeight="1" thickBot="1" x14ac:dyDescent="0.3">
      <c r="A33" s="280" t="str">
        <f>+G$3</f>
        <v>February</v>
      </c>
      <c r="B33" s="281">
        <v>9</v>
      </c>
      <c r="C33" s="45" t="s">
        <v>52</v>
      </c>
      <c r="D33" s="88" t="s">
        <v>53</v>
      </c>
      <c r="E33" s="51"/>
      <c r="F33" s="52">
        <v>8</v>
      </c>
      <c r="G33" s="53"/>
      <c r="H33" s="191"/>
      <c r="I33" s="250"/>
      <c r="J33" s="263">
        <f>SUM(E33:G35:I35)</f>
        <v>8</v>
      </c>
      <c r="K33" s="11"/>
      <c r="M33" s="77" t="str">
        <f t="shared" si="0"/>
        <v>Instruction</v>
      </c>
    </row>
    <row r="34" spans="1:13" s="9" customFormat="1" ht="14.4" thickBot="1" x14ac:dyDescent="0.3">
      <c r="A34" s="280"/>
      <c r="B34" s="282"/>
      <c r="C34" s="46"/>
      <c r="D34" s="89"/>
      <c r="E34" s="54"/>
      <c r="F34" s="55"/>
      <c r="G34" s="56"/>
      <c r="H34" s="199"/>
      <c r="I34" s="251"/>
      <c r="J34" s="264"/>
      <c r="K34" s="11"/>
      <c r="M34" s="77">
        <f t="shared" si="0"/>
        <v>0</v>
      </c>
    </row>
    <row r="35" spans="1:13" s="9" customFormat="1" ht="14.4" thickBot="1" x14ac:dyDescent="0.3">
      <c r="A35" s="280"/>
      <c r="B35" s="282"/>
      <c r="C35" s="47"/>
      <c r="D35" s="90"/>
      <c r="E35" s="57"/>
      <c r="F35" s="58"/>
      <c r="G35" s="59"/>
      <c r="H35" s="192"/>
      <c r="I35" s="252"/>
      <c r="J35" s="265"/>
      <c r="K35" s="11"/>
      <c r="M35" s="77">
        <f t="shared" si="0"/>
        <v>0</v>
      </c>
    </row>
    <row r="36" spans="1:13" s="9" customFormat="1" ht="14.25" customHeight="1" thickBot="1" x14ac:dyDescent="0.3">
      <c r="A36" s="283" t="str">
        <f>+G$3</f>
        <v>February</v>
      </c>
      <c r="B36" s="284">
        <v>10</v>
      </c>
      <c r="C36" s="48"/>
      <c r="D36" s="91"/>
      <c r="E36" s="60"/>
      <c r="F36" s="61"/>
      <c r="G36" s="62"/>
      <c r="H36" s="193"/>
      <c r="I36" s="247"/>
      <c r="J36" s="266">
        <f>SUM(E36:G38:I38)</f>
        <v>0</v>
      </c>
      <c r="K36" s="11"/>
      <c r="M36" s="77">
        <f t="shared" si="0"/>
        <v>0</v>
      </c>
    </row>
    <row r="37" spans="1:13" s="9" customFormat="1" ht="14.4" thickBot="1" x14ac:dyDescent="0.3">
      <c r="A37" s="283"/>
      <c r="B37" s="285"/>
      <c r="C37" s="49"/>
      <c r="D37" s="92"/>
      <c r="E37" s="63"/>
      <c r="F37" s="64"/>
      <c r="G37" s="65"/>
      <c r="H37" s="198"/>
      <c r="I37" s="248"/>
      <c r="J37" s="267"/>
      <c r="K37" s="11"/>
      <c r="M37" s="77">
        <f t="shared" si="0"/>
        <v>0</v>
      </c>
    </row>
    <row r="38" spans="1:13" s="9" customFormat="1" ht="14.4" thickBot="1" x14ac:dyDescent="0.3">
      <c r="A38" s="283"/>
      <c r="B38" s="285"/>
      <c r="C38" s="50"/>
      <c r="D38" s="93"/>
      <c r="E38" s="66"/>
      <c r="F38" s="67"/>
      <c r="G38" s="68"/>
      <c r="H38" s="194"/>
      <c r="I38" s="249"/>
      <c r="J38" s="268"/>
      <c r="K38" s="11"/>
      <c r="M38" s="77">
        <f t="shared" si="0"/>
        <v>0</v>
      </c>
    </row>
    <row r="39" spans="1:13" s="9" customFormat="1" ht="14.25" customHeight="1" thickBot="1" x14ac:dyDescent="0.3">
      <c r="A39" s="280" t="str">
        <f>+G$3</f>
        <v>February</v>
      </c>
      <c r="B39" s="281">
        <v>11</v>
      </c>
      <c r="C39" s="45"/>
      <c r="D39" s="88"/>
      <c r="E39" s="51"/>
      <c r="F39" s="52"/>
      <c r="G39" s="53"/>
      <c r="H39" s="191"/>
      <c r="I39" s="250"/>
      <c r="J39" s="263">
        <f>SUM(E39:G41:I41)</f>
        <v>0</v>
      </c>
      <c r="K39" s="11"/>
      <c r="M39" s="77">
        <f t="shared" si="0"/>
        <v>0</v>
      </c>
    </row>
    <row r="40" spans="1:13" s="9" customFormat="1" ht="14.4" thickBot="1" x14ac:dyDescent="0.3">
      <c r="A40" s="280"/>
      <c r="B40" s="282"/>
      <c r="C40" s="46"/>
      <c r="D40" s="89"/>
      <c r="E40" s="54"/>
      <c r="F40" s="55"/>
      <c r="G40" s="56"/>
      <c r="H40" s="199"/>
      <c r="I40" s="251"/>
      <c r="J40" s="264"/>
      <c r="K40" s="11"/>
      <c r="M40" s="77">
        <f t="shared" si="0"/>
        <v>0</v>
      </c>
    </row>
    <row r="41" spans="1:13" s="9" customFormat="1" ht="14.4" thickBot="1" x14ac:dyDescent="0.3">
      <c r="A41" s="280"/>
      <c r="B41" s="282"/>
      <c r="C41" s="47"/>
      <c r="D41" s="90"/>
      <c r="E41" s="57"/>
      <c r="F41" s="58"/>
      <c r="G41" s="59"/>
      <c r="H41" s="192"/>
      <c r="I41" s="252"/>
      <c r="J41" s="265"/>
      <c r="K41" s="11"/>
      <c r="M41" s="77">
        <f t="shared" si="0"/>
        <v>0</v>
      </c>
    </row>
    <row r="42" spans="1:13" s="9" customFormat="1" ht="14.25" customHeight="1" thickBot="1" x14ac:dyDescent="0.3">
      <c r="A42" s="283" t="str">
        <f>+G$3</f>
        <v>February</v>
      </c>
      <c r="B42" s="284">
        <v>12</v>
      </c>
      <c r="C42" s="48" t="s">
        <v>52</v>
      </c>
      <c r="D42" s="91" t="s">
        <v>53</v>
      </c>
      <c r="E42" s="60"/>
      <c r="F42" s="61">
        <v>8</v>
      </c>
      <c r="G42" s="62"/>
      <c r="H42" s="193"/>
      <c r="I42" s="247"/>
      <c r="J42" s="266">
        <f>SUM(E42:G44:I44)</f>
        <v>8</v>
      </c>
      <c r="K42" s="12"/>
      <c r="M42" s="77" t="str">
        <f t="shared" si="0"/>
        <v>Instruction</v>
      </c>
    </row>
    <row r="43" spans="1:13" s="9" customFormat="1" ht="14.4" thickBot="1" x14ac:dyDescent="0.3">
      <c r="A43" s="283"/>
      <c r="B43" s="285"/>
      <c r="C43" s="49"/>
      <c r="D43" s="92"/>
      <c r="E43" s="63"/>
      <c r="F43" s="64"/>
      <c r="G43" s="65"/>
      <c r="H43" s="198"/>
      <c r="I43" s="248"/>
      <c r="J43" s="267"/>
      <c r="K43" s="12"/>
      <c r="M43" s="77">
        <f t="shared" si="0"/>
        <v>0</v>
      </c>
    </row>
    <row r="44" spans="1:13" s="9" customFormat="1" ht="14.4" thickBot="1" x14ac:dyDescent="0.3">
      <c r="A44" s="283"/>
      <c r="B44" s="285"/>
      <c r="C44" s="50"/>
      <c r="D44" s="93"/>
      <c r="E44" s="66"/>
      <c r="F44" s="67"/>
      <c r="G44" s="68"/>
      <c r="H44" s="194"/>
      <c r="I44" s="249"/>
      <c r="J44" s="268"/>
      <c r="K44" s="12"/>
      <c r="M44" s="77">
        <f t="shared" si="0"/>
        <v>0</v>
      </c>
    </row>
    <row r="45" spans="1:13" s="9" customFormat="1" ht="14.25" customHeight="1" thickBot="1" x14ac:dyDescent="0.3">
      <c r="A45" s="280" t="str">
        <f>+G$3</f>
        <v>February</v>
      </c>
      <c r="B45" s="281">
        <v>13</v>
      </c>
      <c r="C45" s="48" t="s">
        <v>52</v>
      </c>
      <c r="D45" s="88" t="s">
        <v>53</v>
      </c>
      <c r="E45" s="51"/>
      <c r="F45" s="52">
        <v>8</v>
      </c>
      <c r="G45" s="53"/>
      <c r="H45" s="191"/>
      <c r="I45" s="250"/>
      <c r="J45" s="263">
        <f>SUM(E45:G47:I47)</f>
        <v>8</v>
      </c>
      <c r="K45" s="11"/>
      <c r="M45" s="77" t="str">
        <f t="shared" si="0"/>
        <v>Instruction</v>
      </c>
    </row>
    <row r="46" spans="1:13" s="9" customFormat="1" ht="14.4" thickBot="1" x14ac:dyDescent="0.3">
      <c r="A46" s="280"/>
      <c r="B46" s="282"/>
      <c r="C46" s="46"/>
      <c r="D46" s="89"/>
      <c r="E46" s="54"/>
      <c r="F46" s="55"/>
      <c r="G46" s="56"/>
      <c r="H46" s="199"/>
      <c r="I46" s="251"/>
      <c r="J46" s="264"/>
      <c r="K46" s="11"/>
      <c r="M46" s="77">
        <f t="shared" si="0"/>
        <v>0</v>
      </c>
    </row>
    <row r="47" spans="1:13" s="9" customFormat="1" ht="14.4" thickBot="1" x14ac:dyDescent="0.3">
      <c r="A47" s="280"/>
      <c r="B47" s="282"/>
      <c r="C47" s="47"/>
      <c r="D47" s="90"/>
      <c r="E47" s="57"/>
      <c r="F47" s="58"/>
      <c r="G47" s="59"/>
      <c r="H47" s="192"/>
      <c r="I47" s="252"/>
      <c r="J47" s="265"/>
      <c r="K47" s="11"/>
      <c r="M47" s="77">
        <f t="shared" si="0"/>
        <v>0</v>
      </c>
    </row>
    <row r="48" spans="1:13" s="9" customFormat="1" ht="33" customHeight="1" thickBot="1" x14ac:dyDescent="0.3">
      <c r="A48" s="283" t="str">
        <f>+G$3</f>
        <v>February</v>
      </c>
      <c r="B48" s="284">
        <v>14</v>
      </c>
      <c r="C48" s="48" t="s">
        <v>52</v>
      </c>
      <c r="D48" s="91" t="s">
        <v>60</v>
      </c>
      <c r="E48" s="60">
        <v>8</v>
      </c>
      <c r="F48" s="61"/>
      <c r="G48" s="62"/>
      <c r="H48" s="197"/>
      <c r="I48" s="247"/>
      <c r="J48" s="266">
        <f>SUM(E48:G50:I50)</f>
        <v>8</v>
      </c>
      <c r="K48" s="11"/>
      <c r="M48" s="77" t="str">
        <f t="shared" ref="M48:M79" si="1">D48</f>
        <v>Professional Development for Carl Perkins- Administration of Perkins Grant</v>
      </c>
    </row>
    <row r="49" spans="1:13" s="9" customFormat="1" ht="14.4" thickBot="1" x14ac:dyDescent="0.3">
      <c r="A49" s="283"/>
      <c r="B49" s="285"/>
      <c r="C49" s="49"/>
      <c r="D49" s="92"/>
      <c r="E49" s="63"/>
      <c r="F49" s="64"/>
      <c r="G49" s="65"/>
      <c r="H49" s="198"/>
      <c r="I49" s="248"/>
      <c r="J49" s="267"/>
      <c r="K49" s="11"/>
      <c r="M49" s="77">
        <f t="shared" si="1"/>
        <v>0</v>
      </c>
    </row>
    <row r="50" spans="1:13" s="9" customFormat="1" ht="14.4" thickBot="1" x14ac:dyDescent="0.3">
      <c r="A50" s="283"/>
      <c r="B50" s="285"/>
      <c r="C50" s="50"/>
      <c r="D50" s="93"/>
      <c r="E50" s="66"/>
      <c r="F50" s="67"/>
      <c r="G50" s="68"/>
      <c r="H50" s="194"/>
      <c r="I50" s="249"/>
      <c r="J50" s="268"/>
      <c r="K50" s="11"/>
      <c r="M50" s="77">
        <f t="shared" si="1"/>
        <v>0</v>
      </c>
    </row>
    <row r="51" spans="1:13" s="9" customFormat="1" ht="30.6" customHeight="1" thickBot="1" x14ac:dyDescent="0.3">
      <c r="A51" s="280" t="str">
        <f>+G$3</f>
        <v>February</v>
      </c>
      <c r="B51" s="281">
        <v>15</v>
      </c>
      <c r="C51" s="48" t="s">
        <v>52</v>
      </c>
      <c r="D51" s="88" t="s">
        <v>59</v>
      </c>
      <c r="E51" s="51"/>
      <c r="F51" s="52">
        <v>8</v>
      </c>
      <c r="G51" s="53"/>
      <c r="H51" s="191"/>
      <c r="I51" s="250"/>
      <c r="J51" s="263">
        <f>SUM(E51:G53:I53)</f>
        <v>8</v>
      </c>
      <c r="K51" s="11"/>
      <c r="M51" s="77" t="str">
        <f t="shared" si="1"/>
        <v>Professional Development for Carl Perkins- Teacher Academy</v>
      </c>
    </row>
    <row r="52" spans="1:13" s="9" customFormat="1" ht="14.4" thickBot="1" x14ac:dyDescent="0.3">
      <c r="A52" s="280"/>
      <c r="B52" s="282"/>
      <c r="C52" s="46"/>
      <c r="D52" s="89"/>
      <c r="E52" s="54"/>
      <c r="F52" s="55"/>
      <c r="G52" s="56"/>
      <c r="H52" s="199"/>
      <c r="I52" s="251"/>
      <c r="J52" s="264"/>
      <c r="K52" s="11"/>
      <c r="M52" s="77">
        <f t="shared" si="1"/>
        <v>0</v>
      </c>
    </row>
    <row r="53" spans="1:13" s="9" customFormat="1" ht="14.4" thickBot="1" x14ac:dyDescent="0.3">
      <c r="A53" s="280"/>
      <c r="B53" s="282"/>
      <c r="C53" s="47"/>
      <c r="D53" s="90"/>
      <c r="E53" s="57"/>
      <c r="F53" s="58"/>
      <c r="G53" s="59"/>
      <c r="H53" s="192"/>
      <c r="I53" s="252"/>
      <c r="J53" s="265"/>
      <c r="K53" s="11"/>
      <c r="M53" s="77">
        <f t="shared" si="1"/>
        <v>0</v>
      </c>
    </row>
    <row r="54" spans="1:13" s="9" customFormat="1" ht="14.25" customHeight="1" thickBot="1" x14ac:dyDescent="0.3">
      <c r="A54" s="283" t="str">
        <f>+G$3</f>
        <v>February</v>
      </c>
      <c r="B54" s="284">
        <v>16</v>
      </c>
      <c r="C54" s="48" t="s">
        <v>52</v>
      </c>
      <c r="D54" s="91" t="s">
        <v>53</v>
      </c>
      <c r="E54" s="60"/>
      <c r="F54" s="61">
        <v>8</v>
      </c>
      <c r="G54" s="62"/>
      <c r="H54" s="193"/>
      <c r="I54" s="247"/>
      <c r="J54" s="266">
        <f>SUM(E54:G56:I56)</f>
        <v>8</v>
      </c>
      <c r="K54" s="11"/>
      <c r="M54" s="77" t="str">
        <f t="shared" si="1"/>
        <v>Instruction</v>
      </c>
    </row>
    <row r="55" spans="1:13" s="9" customFormat="1" ht="14.4" thickBot="1" x14ac:dyDescent="0.3">
      <c r="A55" s="283"/>
      <c r="B55" s="285"/>
      <c r="C55" s="49"/>
      <c r="D55" s="92"/>
      <c r="E55" s="63"/>
      <c r="F55" s="64"/>
      <c r="G55" s="65"/>
      <c r="H55" s="198"/>
      <c r="I55" s="248"/>
      <c r="J55" s="267"/>
      <c r="K55" s="11"/>
      <c r="M55" s="77">
        <f t="shared" si="1"/>
        <v>0</v>
      </c>
    </row>
    <row r="56" spans="1:13" s="9" customFormat="1" ht="14.4" thickBot="1" x14ac:dyDescent="0.3">
      <c r="A56" s="283"/>
      <c r="B56" s="285"/>
      <c r="C56" s="50"/>
      <c r="D56" s="93"/>
      <c r="E56" s="66"/>
      <c r="F56" s="67"/>
      <c r="G56" s="68"/>
      <c r="H56" s="194"/>
      <c r="I56" s="249"/>
      <c r="J56" s="268"/>
      <c r="K56" s="11"/>
      <c r="M56" s="77">
        <f t="shared" si="1"/>
        <v>0</v>
      </c>
    </row>
    <row r="57" spans="1:13" s="9" customFormat="1" ht="14.25" customHeight="1" thickBot="1" x14ac:dyDescent="0.3">
      <c r="A57" s="280" t="str">
        <f>+G$3</f>
        <v>February</v>
      </c>
      <c r="B57" s="281">
        <v>17</v>
      </c>
      <c r="C57" s="48"/>
      <c r="D57" s="88"/>
      <c r="E57" s="51"/>
      <c r="F57" s="52"/>
      <c r="G57" s="53"/>
      <c r="H57" s="191"/>
      <c r="I57" s="250"/>
      <c r="J57" s="263">
        <f>SUM(E57:G59:I59)</f>
        <v>0</v>
      </c>
      <c r="K57" s="11"/>
      <c r="M57" s="77">
        <f t="shared" si="1"/>
        <v>0</v>
      </c>
    </row>
    <row r="58" spans="1:13" s="9" customFormat="1" ht="14.4" thickBot="1" x14ac:dyDescent="0.3">
      <c r="A58" s="280"/>
      <c r="B58" s="282"/>
      <c r="C58" s="46"/>
      <c r="D58" s="89"/>
      <c r="E58" s="54"/>
      <c r="F58" s="55"/>
      <c r="G58" s="56"/>
      <c r="H58" s="199"/>
      <c r="I58" s="251"/>
      <c r="J58" s="264"/>
      <c r="K58" s="11"/>
      <c r="M58" s="77">
        <f t="shared" si="1"/>
        <v>0</v>
      </c>
    </row>
    <row r="59" spans="1:13" s="9" customFormat="1" ht="14.4" thickBot="1" x14ac:dyDescent="0.3">
      <c r="A59" s="280"/>
      <c r="B59" s="282"/>
      <c r="C59" s="47"/>
      <c r="D59" s="90"/>
      <c r="E59" s="57"/>
      <c r="F59" s="58"/>
      <c r="G59" s="59"/>
      <c r="H59" s="192"/>
      <c r="I59" s="252"/>
      <c r="J59" s="265"/>
      <c r="K59" s="11"/>
      <c r="M59" s="77">
        <f t="shared" si="1"/>
        <v>0</v>
      </c>
    </row>
    <row r="60" spans="1:13" s="9" customFormat="1" ht="14.25" customHeight="1" thickBot="1" x14ac:dyDescent="0.3">
      <c r="A60" s="283" t="str">
        <f>+G$3</f>
        <v>February</v>
      </c>
      <c r="B60" s="284">
        <v>18</v>
      </c>
      <c r="C60" s="48"/>
      <c r="D60" s="91"/>
      <c r="E60" s="60"/>
      <c r="F60" s="61"/>
      <c r="G60" s="62"/>
      <c r="H60" s="193"/>
      <c r="I60" s="247"/>
      <c r="J60" s="266">
        <f>SUM(E60:G62:I62)</f>
        <v>0</v>
      </c>
      <c r="K60" s="11"/>
      <c r="M60" s="77">
        <f t="shared" si="1"/>
        <v>0</v>
      </c>
    </row>
    <row r="61" spans="1:13" s="9" customFormat="1" ht="14.4" thickBot="1" x14ac:dyDescent="0.3">
      <c r="A61" s="283"/>
      <c r="B61" s="285"/>
      <c r="C61" s="49"/>
      <c r="D61" s="92"/>
      <c r="E61" s="63"/>
      <c r="F61" s="64"/>
      <c r="G61" s="65"/>
      <c r="H61" s="198"/>
      <c r="I61" s="248"/>
      <c r="J61" s="267"/>
      <c r="K61" s="11"/>
      <c r="M61" s="77">
        <f t="shared" si="1"/>
        <v>0</v>
      </c>
    </row>
    <row r="62" spans="1:13" s="9" customFormat="1" ht="14.4" thickBot="1" x14ac:dyDescent="0.3">
      <c r="A62" s="283"/>
      <c r="B62" s="285"/>
      <c r="C62" s="50"/>
      <c r="D62" s="93"/>
      <c r="E62" s="66"/>
      <c r="F62" s="67"/>
      <c r="G62" s="68"/>
      <c r="H62" s="194"/>
      <c r="I62" s="249"/>
      <c r="J62" s="268"/>
      <c r="K62" s="11"/>
      <c r="M62" s="77">
        <f t="shared" si="1"/>
        <v>0</v>
      </c>
    </row>
    <row r="63" spans="1:13" s="9" customFormat="1" ht="14.25" customHeight="1" thickBot="1" x14ac:dyDescent="0.3">
      <c r="A63" s="280" t="str">
        <f>+G$3</f>
        <v>February</v>
      </c>
      <c r="B63" s="281">
        <v>19</v>
      </c>
      <c r="C63" s="48" t="s">
        <v>52</v>
      </c>
      <c r="D63" s="88" t="s">
        <v>61</v>
      </c>
      <c r="E63" s="51"/>
      <c r="F63" s="52"/>
      <c r="G63" s="53"/>
      <c r="H63" s="191"/>
      <c r="I63" s="250">
        <v>8</v>
      </c>
      <c r="J63" s="263">
        <f>SUM(E63:G65:I65)</f>
        <v>8</v>
      </c>
      <c r="K63" s="11"/>
      <c r="M63" s="77" t="str">
        <f t="shared" si="1"/>
        <v>President's Day</v>
      </c>
    </row>
    <row r="64" spans="1:13" s="9" customFormat="1" ht="14.4" thickBot="1" x14ac:dyDescent="0.3">
      <c r="A64" s="280"/>
      <c r="B64" s="282"/>
      <c r="C64" s="46"/>
      <c r="D64" s="89"/>
      <c r="E64" s="54"/>
      <c r="F64" s="55"/>
      <c r="G64" s="56"/>
      <c r="H64" s="199"/>
      <c r="I64" s="251"/>
      <c r="J64" s="264"/>
      <c r="K64" s="11"/>
      <c r="M64" s="77">
        <f t="shared" si="1"/>
        <v>0</v>
      </c>
    </row>
    <row r="65" spans="1:13" s="9" customFormat="1" ht="14.4" thickBot="1" x14ac:dyDescent="0.3">
      <c r="A65" s="280"/>
      <c r="B65" s="282"/>
      <c r="C65" s="47"/>
      <c r="D65" s="90"/>
      <c r="E65" s="57"/>
      <c r="F65" s="58"/>
      <c r="G65" s="59"/>
      <c r="H65" s="192"/>
      <c r="I65" s="252"/>
      <c r="J65" s="265"/>
      <c r="K65" s="11"/>
      <c r="M65" s="77">
        <f t="shared" si="1"/>
        <v>0</v>
      </c>
    </row>
    <row r="66" spans="1:13" s="9" customFormat="1" ht="14.25" customHeight="1" thickBot="1" x14ac:dyDescent="0.3">
      <c r="A66" s="283" t="str">
        <f>+G$3</f>
        <v>February</v>
      </c>
      <c r="B66" s="284">
        <v>20</v>
      </c>
      <c r="C66" s="48" t="s">
        <v>52</v>
      </c>
      <c r="D66" s="91" t="s">
        <v>53</v>
      </c>
      <c r="E66" s="60"/>
      <c r="F66" s="61">
        <v>8</v>
      </c>
      <c r="G66" s="62"/>
      <c r="H66" s="193"/>
      <c r="I66" s="247"/>
      <c r="J66" s="266">
        <f>SUM(E66:G68:I68)</f>
        <v>8</v>
      </c>
      <c r="K66" s="11"/>
      <c r="M66" s="77" t="str">
        <f t="shared" si="1"/>
        <v>Instruction</v>
      </c>
    </row>
    <row r="67" spans="1:13" s="9" customFormat="1" ht="14.4" thickBot="1" x14ac:dyDescent="0.3">
      <c r="A67" s="283"/>
      <c r="B67" s="285"/>
      <c r="C67" s="49"/>
      <c r="D67" s="92"/>
      <c r="E67" s="63"/>
      <c r="F67" s="64"/>
      <c r="G67" s="65"/>
      <c r="H67" s="198"/>
      <c r="I67" s="269"/>
      <c r="J67" s="267"/>
      <c r="K67" s="11"/>
      <c r="M67" s="77">
        <f t="shared" si="1"/>
        <v>0</v>
      </c>
    </row>
    <row r="68" spans="1:13" s="9" customFormat="1" ht="14.4" thickBot="1" x14ac:dyDescent="0.3">
      <c r="A68" s="283"/>
      <c r="B68" s="285"/>
      <c r="C68" s="50"/>
      <c r="D68" s="93"/>
      <c r="E68" s="66"/>
      <c r="F68" s="67"/>
      <c r="G68" s="68"/>
      <c r="H68" s="194"/>
      <c r="I68" s="270"/>
      <c r="J68" s="268"/>
      <c r="K68" s="11"/>
      <c r="M68" s="77">
        <f t="shared" si="1"/>
        <v>0</v>
      </c>
    </row>
    <row r="69" spans="1:13" s="9" customFormat="1" ht="14.25" customHeight="1" thickBot="1" x14ac:dyDescent="0.3">
      <c r="A69" s="280" t="str">
        <f>+G$3</f>
        <v>February</v>
      </c>
      <c r="B69" s="281">
        <v>21</v>
      </c>
      <c r="C69" s="48" t="s">
        <v>52</v>
      </c>
      <c r="D69" s="88" t="s">
        <v>53</v>
      </c>
      <c r="E69" s="51"/>
      <c r="F69" s="52">
        <v>8</v>
      </c>
      <c r="G69" s="53"/>
      <c r="H69" s="191"/>
      <c r="I69" s="250"/>
      <c r="J69" s="263">
        <f>SUM(E69:G71:I71)</f>
        <v>8</v>
      </c>
      <c r="K69" s="11"/>
      <c r="M69" s="77" t="str">
        <f t="shared" si="1"/>
        <v>Instruction</v>
      </c>
    </row>
    <row r="70" spans="1:13" s="9" customFormat="1" ht="14.4" thickBot="1" x14ac:dyDescent="0.3">
      <c r="A70" s="280"/>
      <c r="B70" s="282"/>
      <c r="C70" s="46"/>
      <c r="D70" s="89"/>
      <c r="E70" s="54"/>
      <c r="F70" s="55"/>
      <c r="G70" s="56"/>
      <c r="H70" s="199"/>
      <c r="I70" s="251"/>
      <c r="J70" s="264"/>
      <c r="K70" s="11"/>
      <c r="M70" s="77">
        <f t="shared" si="1"/>
        <v>0</v>
      </c>
    </row>
    <row r="71" spans="1:13" s="9" customFormat="1" ht="14.4" thickBot="1" x14ac:dyDescent="0.3">
      <c r="A71" s="280"/>
      <c r="B71" s="282"/>
      <c r="C71" s="47"/>
      <c r="D71" s="90"/>
      <c r="E71" s="57"/>
      <c r="F71" s="58"/>
      <c r="G71" s="59"/>
      <c r="H71" s="192"/>
      <c r="I71" s="252"/>
      <c r="J71" s="265"/>
      <c r="K71" s="11"/>
      <c r="M71" s="77">
        <f t="shared" si="1"/>
        <v>0</v>
      </c>
    </row>
    <row r="72" spans="1:13" s="9" customFormat="1" ht="14.25" customHeight="1" thickBot="1" x14ac:dyDescent="0.3">
      <c r="A72" s="283" t="str">
        <f>+G$3</f>
        <v>February</v>
      </c>
      <c r="B72" s="284">
        <v>22</v>
      </c>
      <c r="C72" s="48" t="s">
        <v>52</v>
      </c>
      <c r="D72" s="91" t="s">
        <v>53</v>
      </c>
      <c r="E72" s="60"/>
      <c r="F72" s="61">
        <v>8</v>
      </c>
      <c r="G72" s="62"/>
      <c r="H72" s="193"/>
      <c r="I72" s="247"/>
      <c r="J72" s="266">
        <f>SUM(E72:G74:I74)</f>
        <v>8</v>
      </c>
      <c r="K72" s="11"/>
      <c r="M72" s="77" t="str">
        <f t="shared" si="1"/>
        <v>Instruction</v>
      </c>
    </row>
    <row r="73" spans="1:13" s="9" customFormat="1" ht="14.4" thickBot="1" x14ac:dyDescent="0.3">
      <c r="A73" s="283"/>
      <c r="B73" s="285"/>
      <c r="C73" s="49"/>
      <c r="D73" s="92"/>
      <c r="E73" s="63"/>
      <c r="F73" s="64"/>
      <c r="G73" s="65"/>
      <c r="H73" s="198"/>
      <c r="I73" s="269"/>
      <c r="J73" s="267"/>
      <c r="K73" s="11"/>
      <c r="M73" s="77">
        <f t="shared" si="1"/>
        <v>0</v>
      </c>
    </row>
    <row r="74" spans="1:13" s="9" customFormat="1" ht="14.4" thickBot="1" x14ac:dyDescent="0.3">
      <c r="A74" s="283"/>
      <c r="B74" s="285"/>
      <c r="C74" s="50"/>
      <c r="D74" s="93"/>
      <c r="E74" s="66"/>
      <c r="F74" s="67"/>
      <c r="G74" s="68"/>
      <c r="H74" s="194"/>
      <c r="I74" s="270"/>
      <c r="J74" s="268"/>
      <c r="K74" s="11"/>
      <c r="M74" s="77">
        <f t="shared" si="1"/>
        <v>0</v>
      </c>
    </row>
    <row r="75" spans="1:13" s="9" customFormat="1" ht="14.25" customHeight="1" thickBot="1" x14ac:dyDescent="0.3">
      <c r="A75" s="280" t="str">
        <f>+G$3</f>
        <v>February</v>
      </c>
      <c r="B75" s="281">
        <v>23</v>
      </c>
      <c r="C75" s="48" t="s">
        <v>52</v>
      </c>
      <c r="D75" s="88" t="s">
        <v>53</v>
      </c>
      <c r="E75" s="51"/>
      <c r="F75" s="52">
        <v>8</v>
      </c>
      <c r="G75" s="53"/>
      <c r="H75" s="191"/>
      <c r="I75" s="250"/>
      <c r="J75" s="263">
        <f>SUM(E75:G77:I77)</f>
        <v>8</v>
      </c>
      <c r="K75" s="11"/>
      <c r="M75" s="77" t="str">
        <f t="shared" si="1"/>
        <v>Instruction</v>
      </c>
    </row>
    <row r="76" spans="1:13" s="9" customFormat="1" ht="14.4" thickBot="1" x14ac:dyDescent="0.3">
      <c r="A76" s="280"/>
      <c r="B76" s="282"/>
      <c r="C76" s="46"/>
      <c r="D76" s="89"/>
      <c r="E76" s="54"/>
      <c r="F76" s="55"/>
      <c r="G76" s="56"/>
      <c r="H76" s="199"/>
      <c r="I76" s="251"/>
      <c r="J76" s="264"/>
      <c r="K76" s="11"/>
      <c r="M76" s="77">
        <f t="shared" si="1"/>
        <v>0</v>
      </c>
    </row>
    <row r="77" spans="1:13" s="9" customFormat="1" ht="14.4" thickBot="1" x14ac:dyDescent="0.3">
      <c r="A77" s="280"/>
      <c r="B77" s="282"/>
      <c r="C77" s="47"/>
      <c r="D77" s="90"/>
      <c r="E77" s="57"/>
      <c r="F77" s="58"/>
      <c r="G77" s="59"/>
      <c r="H77" s="192"/>
      <c r="I77" s="252"/>
      <c r="J77" s="265"/>
      <c r="K77" s="11"/>
      <c r="M77" s="77">
        <f t="shared" si="1"/>
        <v>0</v>
      </c>
    </row>
    <row r="78" spans="1:13" s="9" customFormat="1" ht="14.25" customHeight="1" thickBot="1" x14ac:dyDescent="0.3">
      <c r="A78" s="283" t="str">
        <f>+G$3</f>
        <v>February</v>
      </c>
      <c r="B78" s="284">
        <v>24</v>
      </c>
      <c r="C78" s="48"/>
      <c r="D78" s="91"/>
      <c r="E78" s="60"/>
      <c r="F78" s="61"/>
      <c r="G78" s="62"/>
      <c r="H78" s="193"/>
      <c r="I78" s="247"/>
      <c r="J78" s="266">
        <f>SUM(E78:G80:I80)</f>
        <v>0</v>
      </c>
      <c r="K78" s="11"/>
      <c r="M78" s="77">
        <f t="shared" si="1"/>
        <v>0</v>
      </c>
    </row>
    <row r="79" spans="1:13" s="9" customFormat="1" ht="14.4" thickBot="1" x14ac:dyDescent="0.3">
      <c r="A79" s="283"/>
      <c r="B79" s="285"/>
      <c r="C79" s="49"/>
      <c r="D79" s="92"/>
      <c r="E79" s="63"/>
      <c r="F79" s="64"/>
      <c r="G79" s="65"/>
      <c r="H79" s="198"/>
      <c r="I79" s="269"/>
      <c r="J79" s="267"/>
      <c r="K79" s="11"/>
      <c r="M79" s="77">
        <f t="shared" si="1"/>
        <v>0</v>
      </c>
    </row>
    <row r="80" spans="1:13" s="9" customFormat="1" ht="14.4" thickBot="1" x14ac:dyDescent="0.3">
      <c r="A80" s="283"/>
      <c r="B80" s="285"/>
      <c r="C80" s="50"/>
      <c r="D80" s="93"/>
      <c r="E80" s="66"/>
      <c r="F80" s="67"/>
      <c r="G80" s="68"/>
      <c r="H80" s="194"/>
      <c r="I80" s="270"/>
      <c r="J80" s="268"/>
      <c r="K80" s="11"/>
      <c r="M80" s="77">
        <f t="shared" ref="M80:M101" si="2">D80</f>
        <v>0</v>
      </c>
    </row>
    <row r="81" spans="1:13" s="9" customFormat="1" ht="14.25" customHeight="1" thickBot="1" x14ac:dyDescent="0.3">
      <c r="A81" s="280" t="str">
        <f>+G$3</f>
        <v>February</v>
      </c>
      <c r="B81" s="281">
        <v>25</v>
      </c>
      <c r="C81" s="45"/>
      <c r="D81" s="88"/>
      <c r="E81" s="51"/>
      <c r="F81" s="52"/>
      <c r="G81" s="53"/>
      <c r="H81" s="191"/>
      <c r="I81" s="250"/>
      <c r="J81" s="263">
        <f>SUM(E81:G83:I83)</f>
        <v>0</v>
      </c>
      <c r="K81" s="11"/>
      <c r="M81" s="77">
        <f t="shared" si="2"/>
        <v>0</v>
      </c>
    </row>
    <row r="82" spans="1:13" s="9" customFormat="1" ht="14.4" thickBot="1" x14ac:dyDescent="0.3">
      <c r="A82" s="280"/>
      <c r="B82" s="282"/>
      <c r="C82" s="46"/>
      <c r="D82" s="89"/>
      <c r="E82" s="54"/>
      <c r="F82" s="55"/>
      <c r="G82" s="56"/>
      <c r="H82" s="199"/>
      <c r="I82" s="251"/>
      <c r="J82" s="264"/>
      <c r="K82" s="11"/>
      <c r="M82" s="77">
        <f t="shared" si="2"/>
        <v>0</v>
      </c>
    </row>
    <row r="83" spans="1:13" s="9" customFormat="1" ht="14.4" thickBot="1" x14ac:dyDescent="0.3">
      <c r="A83" s="280"/>
      <c r="B83" s="282"/>
      <c r="C83" s="47"/>
      <c r="D83" s="90"/>
      <c r="E83" s="57"/>
      <c r="F83" s="58"/>
      <c r="G83" s="59"/>
      <c r="H83" s="192"/>
      <c r="I83" s="252"/>
      <c r="J83" s="265"/>
      <c r="K83" s="11"/>
      <c r="M83" s="77">
        <f t="shared" si="2"/>
        <v>0</v>
      </c>
    </row>
    <row r="84" spans="1:13" s="9" customFormat="1" ht="14.25" customHeight="1" thickBot="1" x14ac:dyDescent="0.3">
      <c r="A84" s="283" t="str">
        <f>+G$3</f>
        <v>February</v>
      </c>
      <c r="B84" s="284">
        <v>26</v>
      </c>
      <c r="C84" s="48" t="s">
        <v>52</v>
      </c>
      <c r="D84" s="91" t="s">
        <v>53</v>
      </c>
      <c r="E84" s="60"/>
      <c r="F84" s="61">
        <v>8</v>
      </c>
      <c r="G84" s="62"/>
      <c r="H84" s="193"/>
      <c r="I84" s="247"/>
      <c r="J84" s="266">
        <f>SUM(E84:G86:I86)</f>
        <v>8</v>
      </c>
      <c r="K84" s="11"/>
      <c r="M84" s="77" t="str">
        <f t="shared" si="2"/>
        <v>Instruction</v>
      </c>
    </row>
    <row r="85" spans="1:13" s="9" customFormat="1" ht="14.4" thickBot="1" x14ac:dyDescent="0.3">
      <c r="A85" s="283"/>
      <c r="B85" s="285"/>
      <c r="C85" s="49"/>
      <c r="D85" s="92"/>
      <c r="E85" s="63"/>
      <c r="F85" s="64"/>
      <c r="G85" s="65"/>
      <c r="H85" s="198"/>
      <c r="I85" s="269"/>
      <c r="J85" s="267"/>
      <c r="K85" s="11"/>
      <c r="M85" s="77">
        <f t="shared" si="2"/>
        <v>0</v>
      </c>
    </row>
    <row r="86" spans="1:13" s="9" customFormat="1" ht="14.4" thickBot="1" x14ac:dyDescent="0.3">
      <c r="A86" s="283"/>
      <c r="B86" s="285"/>
      <c r="C86" s="50"/>
      <c r="D86" s="93"/>
      <c r="E86" s="66"/>
      <c r="F86" s="67"/>
      <c r="G86" s="68"/>
      <c r="H86" s="194"/>
      <c r="I86" s="270"/>
      <c r="J86" s="268"/>
      <c r="K86" s="11"/>
      <c r="M86" s="77">
        <f t="shared" si="2"/>
        <v>0</v>
      </c>
    </row>
    <row r="87" spans="1:13" s="9" customFormat="1" ht="14.25" customHeight="1" thickBot="1" x14ac:dyDescent="0.3">
      <c r="A87" s="280" t="str">
        <f>+G$3</f>
        <v>February</v>
      </c>
      <c r="B87" s="289">
        <v>27</v>
      </c>
      <c r="C87" s="48" t="s">
        <v>52</v>
      </c>
      <c r="D87" s="88" t="s">
        <v>56</v>
      </c>
      <c r="E87" s="51"/>
      <c r="F87" s="52"/>
      <c r="G87" s="53">
        <v>8</v>
      </c>
      <c r="H87" s="191"/>
      <c r="I87" s="250"/>
      <c r="J87" s="263">
        <f>SUM(E87:G89:I89)</f>
        <v>8</v>
      </c>
      <c r="K87" s="11"/>
      <c r="M87" s="77" t="str">
        <f t="shared" si="2"/>
        <v>Career Fair</v>
      </c>
    </row>
    <row r="88" spans="1:13" s="9" customFormat="1" ht="14.4" thickBot="1" x14ac:dyDescent="0.3">
      <c r="A88" s="280"/>
      <c r="B88" s="290"/>
      <c r="C88" s="46"/>
      <c r="D88" s="89"/>
      <c r="E88" s="54"/>
      <c r="F88" s="55"/>
      <c r="G88" s="56"/>
      <c r="H88" s="199"/>
      <c r="I88" s="251"/>
      <c r="J88" s="264"/>
      <c r="K88" s="11"/>
      <c r="M88" s="77">
        <f t="shared" si="2"/>
        <v>0</v>
      </c>
    </row>
    <row r="89" spans="1:13" s="9" customFormat="1" ht="14.4" thickBot="1" x14ac:dyDescent="0.3">
      <c r="A89" s="280"/>
      <c r="B89" s="290"/>
      <c r="C89" s="47"/>
      <c r="D89" s="90"/>
      <c r="E89" s="57"/>
      <c r="F89" s="58"/>
      <c r="G89" s="59"/>
      <c r="H89" s="192"/>
      <c r="I89" s="252"/>
      <c r="J89" s="265"/>
      <c r="K89" s="11"/>
      <c r="M89" s="77">
        <f t="shared" si="2"/>
        <v>0</v>
      </c>
    </row>
    <row r="90" spans="1:13" s="9" customFormat="1" ht="14.25" customHeight="1" thickBot="1" x14ac:dyDescent="0.3">
      <c r="A90" s="283" t="str">
        <f>+G$3</f>
        <v>February</v>
      </c>
      <c r="B90" s="284">
        <v>28</v>
      </c>
      <c r="C90" s="48" t="s">
        <v>52</v>
      </c>
      <c r="D90" s="91" t="s">
        <v>62</v>
      </c>
      <c r="E90" s="60"/>
      <c r="F90" s="61"/>
      <c r="G90" s="62"/>
      <c r="H90" s="193"/>
      <c r="I90" s="247">
        <v>8</v>
      </c>
      <c r="J90" s="266">
        <f>SUM(E90:G92:I92)</f>
        <v>8</v>
      </c>
      <c r="K90" s="11"/>
      <c r="M90" s="77" t="str">
        <f t="shared" si="2"/>
        <v>Annual Leave</v>
      </c>
    </row>
    <row r="91" spans="1:13" s="9" customFormat="1" ht="14.4" thickBot="1" x14ac:dyDescent="0.3">
      <c r="A91" s="283"/>
      <c r="B91" s="285"/>
      <c r="C91" s="49"/>
      <c r="D91" s="92"/>
      <c r="E91" s="63"/>
      <c r="F91" s="64"/>
      <c r="G91" s="65"/>
      <c r="H91" s="198"/>
      <c r="I91" s="269"/>
      <c r="J91" s="267"/>
      <c r="K91" s="11"/>
      <c r="M91" s="77">
        <f t="shared" si="2"/>
        <v>0</v>
      </c>
    </row>
    <row r="92" spans="1:13" s="9" customFormat="1" ht="14.4" thickBot="1" x14ac:dyDescent="0.3">
      <c r="A92" s="283"/>
      <c r="B92" s="285"/>
      <c r="C92" s="50"/>
      <c r="D92" s="93"/>
      <c r="E92" s="66"/>
      <c r="F92" s="67"/>
      <c r="G92" s="68"/>
      <c r="H92" s="194"/>
      <c r="I92" s="270"/>
      <c r="J92" s="268"/>
      <c r="K92" s="11"/>
      <c r="M92" s="77">
        <f t="shared" si="2"/>
        <v>0</v>
      </c>
    </row>
    <row r="93" spans="1:13" s="132" customFormat="1" ht="14.25" customHeight="1" thickBot="1" x14ac:dyDescent="0.3">
      <c r="A93" s="295" t="str">
        <f>+G$3</f>
        <v>February</v>
      </c>
      <c r="B93" s="289">
        <v>29</v>
      </c>
      <c r="C93" s="45"/>
      <c r="D93" s="88"/>
      <c r="E93" s="51"/>
      <c r="F93" s="52"/>
      <c r="G93" s="53"/>
      <c r="H93" s="191"/>
      <c r="I93" s="250"/>
      <c r="J93" s="263">
        <f>SUM(E93:G95:I95)</f>
        <v>0</v>
      </c>
      <c r="K93" s="12"/>
      <c r="M93" s="133">
        <f t="shared" si="2"/>
        <v>0</v>
      </c>
    </row>
    <row r="94" spans="1:13" s="132" customFormat="1" ht="14.4" thickBot="1" x14ac:dyDescent="0.3">
      <c r="A94" s="295"/>
      <c r="B94" s="290"/>
      <c r="C94" s="46"/>
      <c r="D94" s="89"/>
      <c r="E94" s="54"/>
      <c r="F94" s="55"/>
      <c r="G94" s="56"/>
      <c r="H94" s="199"/>
      <c r="I94" s="251"/>
      <c r="J94" s="264"/>
      <c r="K94" s="12"/>
      <c r="M94" s="133">
        <f t="shared" si="2"/>
        <v>0</v>
      </c>
    </row>
    <row r="95" spans="1:13" s="132" customFormat="1" ht="14.4" thickBot="1" x14ac:dyDescent="0.3">
      <c r="A95" s="295"/>
      <c r="B95" s="290"/>
      <c r="C95" s="47"/>
      <c r="D95" s="90"/>
      <c r="E95" s="57"/>
      <c r="F95" s="58"/>
      <c r="G95" s="59"/>
      <c r="H95" s="192"/>
      <c r="I95" s="252"/>
      <c r="J95" s="265"/>
      <c r="K95" s="12"/>
      <c r="M95" s="133">
        <f t="shared" si="2"/>
        <v>0</v>
      </c>
    </row>
    <row r="96" spans="1:13" s="9" customFormat="1" ht="14.25" customHeight="1" thickBot="1" x14ac:dyDescent="0.3">
      <c r="A96" s="283" t="str">
        <f>+G$3</f>
        <v>February</v>
      </c>
      <c r="B96" s="284">
        <v>30</v>
      </c>
      <c r="C96" s="48"/>
      <c r="D96" s="91"/>
      <c r="E96" s="60"/>
      <c r="F96" s="61"/>
      <c r="G96" s="62"/>
      <c r="H96" s="193"/>
      <c r="I96" s="247"/>
      <c r="J96" s="266">
        <f>SUM(E96:G98:I98)</f>
        <v>0</v>
      </c>
      <c r="K96" s="11"/>
      <c r="M96" s="77">
        <f t="shared" si="2"/>
        <v>0</v>
      </c>
    </row>
    <row r="97" spans="1:15" s="9" customFormat="1" ht="14.4" thickBot="1" x14ac:dyDescent="0.3">
      <c r="A97" s="283"/>
      <c r="B97" s="285"/>
      <c r="C97" s="49"/>
      <c r="D97" s="92"/>
      <c r="E97" s="63"/>
      <c r="F97" s="64"/>
      <c r="G97" s="65"/>
      <c r="H97" s="198"/>
      <c r="I97" s="269"/>
      <c r="J97" s="267"/>
      <c r="K97" s="11"/>
      <c r="M97" s="77">
        <f t="shared" si="2"/>
        <v>0</v>
      </c>
    </row>
    <row r="98" spans="1:15" s="9" customFormat="1" ht="14.4" thickBot="1" x14ac:dyDescent="0.3">
      <c r="A98" s="283"/>
      <c r="B98" s="285"/>
      <c r="C98" s="50"/>
      <c r="D98" s="93"/>
      <c r="E98" s="66"/>
      <c r="F98" s="67"/>
      <c r="G98" s="68"/>
      <c r="H98" s="194"/>
      <c r="I98" s="270"/>
      <c r="J98" s="268"/>
      <c r="K98" s="11"/>
      <c r="M98" s="77">
        <f t="shared" si="2"/>
        <v>0</v>
      </c>
    </row>
    <row r="99" spans="1:15" s="132" customFormat="1" ht="14.25" customHeight="1" thickBot="1" x14ac:dyDescent="0.3">
      <c r="A99" s="295" t="str">
        <f>+G$3</f>
        <v>February</v>
      </c>
      <c r="B99" s="289">
        <v>31</v>
      </c>
      <c r="C99" s="45"/>
      <c r="D99" s="88"/>
      <c r="E99" s="51"/>
      <c r="F99" s="52"/>
      <c r="G99" s="53"/>
      <c r="H99" s="191"/>
      <c r="I99" s="250"/>
      <c r="J99" s="263">
        <f>SUM(E99:G101:I101)</f>
        <v>0</v>
      </c>
      <c r="K99" s="12"/>
      <c r="M99" s="133">
        <f t="shared" si="2"/>
        <v>0</v>
      </c>
    </row>
    <row r="100" spans="1:15" s="132" customFormat="1" ht="14.4" thickBot="1" x14ac:dyDescent="0.3">
      <c r="A100" s="295"/>
      <c r="B100" s="290"/>
      <c r="C100" s="46"/>
      <c r="D100" s="89"/>
      <c r="E100" s="54"/>
      <c r="F100" s="55"/>
      <c r="G100" s="56"/>
      <c r="H100" s="199"/>
      <c r="I100" s="251"/>
      <c r="J100" s="264"/>
      <c r="K100" s="12"/>
      <c r="M100" s="133">
        <f t="shared" si="2"/>
        <v>0</v>
      </c>
    </row>
    <row r="101" spans="1:15" s="132" customFormat="1" ht="14.4" thickBot="1" x14ac:dyDescent="0.3">
      <c r="A101" s="295"/>
      <c r="B101" s="290"/>
      <c r="C101" s="47"/>
      <c r="D101" s="90"/>
      <c r="E101" s="57"/>
      <c r="F101" s="58"/>
      <c r="G101" s="59"/>
      <c r="H101" s="192"/>
      <c r="I101" s="252"/>
      <c r="J101" s="265"/>
      <c r="K101" s="12"/>
      <c r="M101" s="133">
        <f t="shared" si="2"/>
        <v>0</v>
      </c>
    </row>
    <row r="102" spans="1:15" s="20" customFormat="1" ht="24.75" customHeight="1" thickBot="1" x14ac:dyDescent="0.3">
      <c r="A102" s="121"/>
      <c r="B102" s="134"/>
      <c r="C102" s="94"/>
      <c r="D102" s="120" t="s">
        <v>11</v>
      </c>
      <c r="E102" s="19">
        <f>SUM(E9:E101)</f>
        <v>11</v>
      </c>
      <c r="F102" s="19">
        <f t="shared" ref="F102:J102" si="3">SUM(F9:F101)</f>
        <v>115</v>
      </c>
      <c r="G102" s="19">
        <f t="shared" si="3"/>
        <v>18</v>
      </c>
      <c r="H102" s="19">
        <f>SUM(H9:H101)</f>
        <v>0</v>
      </c>
      <c r="I102" s="19">
        <f t="shared" si="3"/>
        <v>16</v>
      </c>
      <c r="J102" s="19">
        <f t="shared" si="3"/>
        <v>160</v>
      </c>
      <c r="M102" s="72"/>
    </row>
    <row r="103" spans="1:15" s="18" customFormat="1" ht="30" customHeight="1" thickBot="1" x14ac:dyDescent="0.3">
      <c r="A103" s="121"/>
      <c r="B103" s="134"/>
      <c r="C103" s="94"/>
      <c r="D103" s="120" t="s">
        <v>12</v>
      </c>
      <c r="E103" s="21">
        <f>Employee!O7</f>
        <v>7.6300000000000034E-2</v>
      </c>
      <c r="F103" s="21">
        <f>Employee!P7</f>
        <v>0.79869999999999997</v>
      </c>
      <c r="G103" s="21">
        <f>Employee!Q7</f>
        <v>0.125</v>
      </c>
      <c r="H103" s="21">
        <f>Employee!R7</f>
        <v>0</v>
      </c>
      <c r="I103" s="130"/>
      <c r="J103" s="22">
        <f>SUM(E103:H103)</f>
        <v>1</v>
      </c>
      <c r="M103" s="73"/>
    </row>
    <row r="104" spans="1:15" s="13" customFormat="1" ht="21.75" customHeight="1" thickBot="1" x14ac:dyDescent="0.25">
      <c r="A104" s="14"/>
      <c r="B104" s="14"/>
      <c r="C104" s="14"/>
      <c r="D104" s="14"/>
      <c r="E104" s="109"/>
      <c r="F104" s="104"/>
      <c r="G104" s="104"/>
      <c r="H104" s="14"/>
      <c r="J104" s="33" t="s">
        <v>10</v>
      </c>
      <c r="L104" s="74"/>
    </row>
    <row r="105" spans="1:15" s="2" customFormat="1" ht="15.6" customHeight="1" x14ac:dyDescent="0.25">
      <c r="A105" s="115" t="s">
        <v>4</v>
      </c>
      <c r="B105" s="115"/>
      <c r="C105" s="95"/>
      <c r="D105" s="32"/>
      <c r="E105" s="207"/>
      <c r="F105" s="200" t="s">
        <v>63</v>
      </c>
      <c r="G105" s="201"/>
      <c r="H105" s="204"/>
      <c r="I105" s="205"/>
      <c r="J105" s="3"/>
      <c r="K105" s="4"/>
      <c r="L105" s="75"/>
      <c r="M105" s="5"/>
      <c r="N105" s="6"/>
      <c r="O105" s="6"/>
    </row>
    <row r="106" spans="1:15" s="2" customFormat="1" ht="15.75" customHeight="1" x14ac:dyDescent="0.3">
      <c r="A106" s="113"/>
      <c r="B106" s="255" t="s">
        <v>9</v>
      </c>
      <c r="C106" s="255"/>
      <c r="D106" s="255"/>
      <c r="E106" s="138"/>
      <c r="F106" s="31" t="s">
        <v>49</v>
      </c>
      <c r="G106" s="202"/>
      <c r="H106" s="26"/>
      <c r="I106" s="25"/>
      <c r="J106" s="25"/>
      <c r="K106" s="8"/>
      <c r="L106" s="71"/>
      <c r="M106" s="5"/>
      <c r="N106" s="6"/>
      <c r="O106" s="6"/>
    </row>
    <row r="107" spans="1:15" s="2" customFormat="1" ht="15.75" customHeight="1" x14ac:dyDescent="0.3">
      <c r="A107" s="113"/>
      <c r="B107" s="255"/>
      <c r="C107" s="255"/>
      <c r="D107" s="255"/>
      <c r="E107" s="138"/>
      <c r="F107" s="31" t="s">
        <v>48</v>
      </c>
      <c r="G107" s="202"/>
      <c r="H107" s="26"/>
      <c r="I107" s="25"/>
      <c r="J107" s="25"/>
      <c r="K107" s="5"/>
      <c r="L107" s="79"/>
      <c r="M107" s="6"/>
    </row>
    <row r="108" spans="1:15" s="2" customFormat="1" ht="15.75" customHeight="1" x14ac:dyDescent="0.3">
      <c r="A108" s="113"/>
      <c r="B108" s="255"/>
      <c r="C108" s="255"/>
      <c r="D108" s="255"/>
      <c r="E108" s="138"/>
      <c r="F108" s="31" t="s">
        <v>50</v>
      </c>
      <c r="G108" s="202"/>
      <c r="H108" s="26"/>
      <c r="I108" s="25"/>
      <c r="J108" s="25"/>
      <c r="K108" s="5"/>
      <c r="L108" s="76"/>
      <c r="M108" s="6"/>
    </row>
    <row r="109" spans="1:15" s="2" customFormat="1" ht="38.4" customHeight="1" thickBot="1" x14ac:dyDescent="0.35">
      <c r="A109" s="113"/>
      <c r="B109" s="255"/>
      <c r="C109" s="255"/>
      <c r="D109" s="255"/>
      <c r="E109" s="139"/>
      <c r="F109" s="208" t="s">
        <v>64</v>
      </c>
      <c r="G109" s="203"/>
      <c r="H109" s="206"/>
      <c r="I109" s="25"/>
      <c r="J109" s="25"/>
      <c r="K109" s="5"/>
      <c r="L109" s="76"/>
      <c r="M109" s="6"/>
    </row>
    <row r="110" spans="1:15" ht="9.75" customHeight="1" x14ac:dyDescent="0.3">
      <c r="A110" s="113"/>
      <c r="B110" s="113"/>
      <c r="C110" s="113"/>
      <c r="D110" s="140"/>
      <c r="E110" s="23"/>
      <c r="F110" s="31"/>
      <c r="G110" s="24"/>
      <c r="H110" s="26"/>
      <c r="I110" s="25"/>
      <c r="J110" s="7"/>
      <c r="K110" s="107"/>
    </row>
    <row r="111" spans="1:15" s="167" customFormat="1" ht="37.950000000000003" customHeight="1" x14ac:dyDescent="0.25">
      <c r="A111" s="162"/>
      <c r="B111" s="142"/>
      <c r="C111" s="143" t="s">
        <v>42</v>
      </c>
      <c r="D111" s="114"/>
      <c r="E111" s="107"/>
      <c r="F111" s="7"/>
      <c r="G111" s="84"/>
      <c r="H111" s="84"/>
      <c r="I111" s="84"/>
      <c r="J111" s="164"/>
      <c r="K111" s="165"/>
      <c r="L111" s="166"/>
    </row>
    <row r="112" spans="1:15" s="178" customFormat="1" ht="45.75" customHeight="1" x14ac:dyDescent="0.25">
      <c r="A112" s="168" t="s">
        <v>3</v>
      </c>
      <c r="B112" s="169"/>
      <c r="C112" s="170"/>
      <c r="D112" s="171" t="str">
        <f>IF(D111="","Employee's Signature Required","")</f>
        <v>Employee's Signature Required</v>
      </c>
      <c r="E112" s="163" t="s">
        <v>41</v>
      </c>
      <c r="F112" s="157"/>
      <c r="G112" s="189"/>
      <c r="H112" s="126"/>
      <c r="I112" s="127"/>
      <c r="J112" s="177"/>
      <c r="L112" s="179"/>
    </row>
    <row r="113" spans="1:12" s="178" customFormat="1" ht="41.25" customHeight="1" x14ac:dyDescent="0.25">
      <c r="A113" s="162"/>
      <c r="B113" s="142"/>
      <c r="C113" s="143" t="s">
        <v>43</v>
      </c>
      <c r="D113" s="114"/>
      <c r="E113" s="172"/>
      <c r="F113" s="173" t="str">
        <f>IF(F112="","Missing Date","")</f>
        <v>Missing Date</v>
      </c>
      <c r="G113" s="185"/>
      <c r="H113" s="175"/>
      <c r="I113" s="176"/>
      <c r="J113" s="177"/>
      <c r="K113" s="182"/>
      <c r="L113" s="179"/>
    </row>
    <row r="114" spans="1:12" s="187" customFormat="1" ht="37.5" customHeight="1" x14ac:dyDescent="0.25">
      <c r="A114" s="183"/>
      <c r="B114" s="184"/>
      <c r="C114" s="185"/>
      <c r="D114" s="186" t="str">
        <f>IF(D113="","Supervisor's Signature Required","")</f>
        <v>Supervisor's Signature Required</v>
      </c>
      <c r="E114" s="163" t="s">
        <v>41</v>
      </c>
      <c r="F114" s="157"/>
      <c r="G114" s="190"/>
      <c r="H114" s="180"/>
      <c r="I114" s="181"/>
      <c r="J114" s="177"/>
      <c r="L114" s="188"/>
    </row>
    <row r="115" spans="1:12" s="167" customFormat="1" ht="37.950000000000003" hidden="1" customHeight="1" x14ac:dyDescent="0.25">
      <c r="A115" s="162"/>
      <c r="B115" s="142"/>
      <c r="C115" s="143" t="s">
        <v>42</v>
      </c>
      <c r="D115" s="114"/>
      <c r="E115" s="175"/>
      <c r="F115" s="173" t="str">
        <f>IF(F114="","Missing Date","")</f>
        <v>Missing Date</v>
      </c>
      <c r="G115" s="187"/>
      <c r="H115" s="175"/>
      <c r="I115" s="176"/>
      <c r="J115" s="164"/>
      <c r="K115" s="165"/>
      <c r="L115" s="166"/>
    </row>
    <row r="116" spans="1:12" s="178" customFormat="1" ht="45.75" hidden="1" customHeight="1" x14ac:dyDescent="0.25">
      <c r="A116" s="168" t="s">
        <v>3</v>
      </c>
      <c r="B116" s="169"/>
      <c r="C116" s="170"/>
      <c r="D116" s="171" t="str">
        <f>IF(D115="","Employee's Signature Required","")</f>
        <v>Employee's Signature Required</v>
      </c>
      <c r="E116" s="163" t="s">
        <v>41</v>
      </c>
      <c r="F116" s="157"/>
      <c r="G116" s="162" t="s">
        <v>46</v>
      </c>
      <c r="H116" s="126"/>
      <c r="I116" s="127"/>
      <c r="J116" s="177"/>
      <c r="L116" s="179"/>
    </row>
    <row r="117" spans="1:12" s="178" customFormat="1" ht="41.25" hidden="1" customHeight="1" x14ac:dyDescent="0.25">
      <c r="A117" s="162"/>
      <c r="B117" s="142"/>
      <c r="C117" s="143" t="s">
        <v>43</v>
      </c>
      <c r="D117" s="114"/>
      <c r="E117" s="172"/>
      <c r="F117" s="173" t="str">
        <f>IF(F116="","Missing Date","")</f>
        <v>Missing Date</v>
      </c>
      <c r="G117" s="174"/>
      <c r="H117" s="175"/>
      <c r="I117" s="176"/>
      <c r="J117" s="177"/>
      <c r="K117" s="182"/>
      <c r="L117" s="179"/>
    </row>
    <row r="118" spans="1:12" s="187" customFormat="1" ht="37.5" hidden="1" customHeight="1" x14ac:dyDescent="0.25">
      <c r="A118" s="183"/>
      <c r="B118" s="184"/>
      <c r="C118" s="185"/>
      <c r="D118" s="186" t="str">
        <f>IF(D117="","Supervisor's Signature Required","")</f>
        <v>Supervisor's Signature Required</v>
      </c>
      <c r="E118" s="163" t="s">
        <v>41</v>
      </c>
      <c r="F118" s="157"/>
      <c r="G118" s="162" t="s">
        <v>46</v>
      </c>
      <c r="H118" s="180"/>
      <c r="I118" s="181"/>
      <c r="J118" s="177"/>
      <c r="L118" s="188"/>
    </row>
    <row r="119" spans="1:12" s="34" customFormat="1" ht="22.5" customHeight="1" x14ac:dyDescent="0.25">
      <c r="A119" s="141"/>
      <c r="B119" s="156"/>
      <c r="C119" s="158" t="s">
        <v>44</v>
      </c>
      <c r="D119" s="108"/>
      <c r="E119" s="175"/>
      <c r="F119" s="173" t="str">
        <f>IF(F118="","Missing Date","")</f>
        <v>Missing Date</v>
      </c>
      <c r="G119" s="187"/>
      <c r="H119" s="175"/>
      <c r="I119" s="176"/>
      <c r="L119" s="69"/>
    </row>
    <row r="120" spans="1:12" ht="18" customHeight="1" x14ac:dyDescent="0.25">
      <c r="A120" s="41"/>
      <c r="B120" s="41"/>
      <c r="C120" s="105"/>
      <c r="D120" s="105"/>
      <c r="E120" s="159"/>
      <c r="F120" s="160"/>
      <c r="G120" s="160"/>
      <c r="H120" s="160"/>
      <c r="I120" s="161"/>
    </row>
    <row r="121" spans="1:12" ht="8.25" customHeight="1" x14ac:dyDescent="0.25">
      <c r="A121" s="15"/>
      <c r="B121" s="15"/>
      <c r="C121" s="15"/>
      <c r="D121" s="16"/>
      <c r="E121" s="105"/>
      <c r="F121" s="105"/>
      <c r="G121" s="105"/>
      <c r="H121" s="105"/>
      <c r="I121" s="105"/>
      <c r="J121" s="15"/>
    </row>
    <row r="122" spans="1:12" s="18" customFormat="1" ht="15.75" customHeight="1" x14ac:dyDescent="0.25">
      <c r="B122" s="106"/>
      <c r="C122" s="106"/>
      <c r="D122" s="106"/>
      <c r="E122" s="15"/>
      <c r="F122" s="15"/>
      <c r="G122" s="15"/>
      <c r="H122" s="15"/>
      <c r="I122" s="15"/>
      <c r="J122" s="27"/>
      <c r="L122" s="73"/>
    </row>
    <row r="123" spans="1:12" x14ac:dyDescent="0.25">
      <c r="A123" s="15"/>
      <c r="B123" s="15"/>
      <c r="C123" s="15"/>
      <c r="D123" s="16"/>
      <c r="E123" s="18"/>
      <c r="F123" s="102"/>
      <c r="G123" s="102"/>
      <c r="H123" s="18"/>
      <c r="I123" s="103"/>
      <c r="J123" s="15"/>
    </row>
    <row r="124" spans="1:12" x14ac:dyDescent="0.25">
      <c r="A124" s="15"/>
      <c r="B124" s="15"/>
      <c r="C124" s="15"/>
      <c r="D124" s="16"/>
      <c r="E124" s="15"/>
      <c r="F124" s="15"/>
      <c r="G124" s="15"/>
      <c r="H124" s="15"/>
      <c r="I124" s="15"/>
      <c r="J124" s="15"/>
    </row>
    <row r="125" spans="1:12" x14ac:dyDescent="0.25">
      <c r="A125" s="15"/>
      <c r="B125" s="15"/>
      <c r="C125" s="15"/>
      <c r="D125" s="16"/>
      <c r="E125" s="15"/>
      <c r="F125" s="15"/>
      <c r="G125" s="15"/>
      <c r="H125" s="15"/>
      <c r="I125" s="15"/>
      <c r="J125" s="15"/>
    </row>
    <row r="126" spans="1:12" x14ac:dyDescent="0.25">
      <c r="A126" s="15"/>
      <c r="B126" s="15"/>
      <c r="C126" s="15"/>
      <c r="D126" s="16"/>
      <c r="E126" s="15"/>
      <c r="F126" s="15"/>
      <c r="G126" s="15"/>
      <c r="H126" s="15"/>
      <c r="I126" s="15"/>
    </row>
    <row r="127" spans="1:12" x14ac:dyDescent="0.25">
      <c r="A127" s="15"/>
      <c r="B127" s="15"/>
      <c r="C127" s="15"/>
      <c r="D127" s="16"/>
      <c r="E127" s="15"/>
      <c r="J127" s="15"/>
    </row>
    <row r="130" spans="7:7" x14ac:dyDescent="0.25">
      <c r="G130" s="80"/>
    </row>
  </sheetData>
  <sheetProtection formatCells="0" formatColumns="0" formatRows="0" selectLockedCells="1"/>
  <mergeCells count="133">
    <mergeCell ref="A99:A101"/>
    <mergeCell ref="B99:B101"/>
    <mergeCell ref="A48:A50"/>
    <mergeCell ref="B48:B50"/>
    <mergeCell ref="A51:A53"/>
    <mergeCell ref="B51:B53"/>
    <mergeCell ref="A54:A56"/>
    <mergeCell ref="B54:B56"/>
    <mergeCell ref="A57:A59"/>
    <mergeCell ref="B57:B59"/>
    <mergeCell ref="A60:A62"/>
    <mergeCell ref="B60:B62"/>
    <mergeCell ref="A93:A95"/>
    <mergeCell ref="B93:B95"/>
    <mergeCell ref="A63:A65"/>
    <mergeCell ref="B63:B65"/>
    <mergeCell ref="A66:A68"/>
    <mergeCell ref="B66:B68"/>
    <mergeCell ref="A69:A71"/>
    <mergeCell ref="B69:B71"/>
    <mergeCell ref="A78:A80"/>
    <mergeCell ref="B78:B80"/>
    <mergeCell ref="A96:A98"/>
    <mergeCell ref="B96:B98"/>
    <mergeCell ref="E6:F6"/>
    <mergeCell ref="A21:A23"/>
    <mergeCell ref="B21:B23"/>
    <mergeCell ref="A24:A26"/>
    <mergeCell ref="B24:B26"/>
    <mergeCell ref="A27:A29"/>
    <mergeCell ref="B27:B29"/>
    <mergeCell ref="A30:A32"/>
    <mergeCell ref="B30:B32"/>
    <mergeCell ref="A9:A11"/>
    <mergeCell ref="B9:B11"/>
    <mergeCell ref="A12:A14"/>
    <mergeCell ref="B12:B14"/>
    <mergeCell ref="A15:A17"/>
    <mergeCell ref="B15:B17"/>
    <mergeCell ref="A18:A20"/>
    <mergeCell ref="B18:B20"/>
    <mergeCell ref="J27:J29"/>
    <mergeCell ref="J30:J32"/>
    <mergeCell ref="J33:J35"/>
    <mergeCell ref="J36:J38"/>
    <mergeCell ref="I24:I26"/>
    <mergeCell ref="I27:I29"/>
    <mergeCell ref="J21:J23"/>
    <mergeCell ref="I30:I32"/>
    <mergeCell ref="A90:A92"/>
    <mergeCell ref="B90:B92"/>
    <mergeCell ref="A87:A89"/>
    <mergeCell ref="B87:B89"/>
    <mergeCell ref="A45:A47"/>
    <mergeCell ref="B45:B47"/>
    <mergeCell ref="A81:A83"/>
    <mergeCell ref="B81:B83"/>
    <mergeCell ref="A84:A86"/>
    <mergeCell ref="B84:B86"/>
    <mergeCell ref="A75:A77"/>
    <mergeCell ref="B75:B77"/>
    <mergeCell ref="B36:B38"/>
    <mergeCell ref="I54:I56"/>
    <mergeCell ref="I57:I59"/>
    <mergeCell ref="I87:I89"/>
    <mergeCell ref="J87:J89"/>
    <mergeCell ref="I66:I68"/>
    <mergeCell ref="I81:I83"/>
    <mergeCell ref="I84:I86"/>
    <mergeCell ref="A33:A35"/>
    <mergeCell ref="B33:B35"/>
    <mergeCell ref="A36:A38"/>
    <mergeCell ref="J42:J44"/>
    <mergeCell ref="I60:I62"/>
    <mergeCell ref="I63:I65"/>
    <mergeCell ref="A72:A74"/>
    <mergeCell ref="B72:B74"/>
    <mergeCell ref="J39:J41"/>
    <mergeCell ref="J69:J71"/>
    <mergeCell ref="J72:J74"/>
    <mergeCell ref="A39:A41"/>
    <mergeCell ref="B39:B41"/>
    <mergeCell ref="A42:A44"/>
    <mergeCell ref="B42:B44"/>
    <mergeCell ref="I33:I35"/>
    <mergeCell ref="I9:I11"/>
    <mergeCell ref="I12:I14"/>
    <mergeCell ref="I15:I17"/>
    <mergeCell ref="J93:J95"/>
    <mergeCell ref="J96:J98"/>
    <mergeCell ref="J51:J53"/>
    <mergeCell ref="J54:J56"/>
    <mergeCell ref="J57:J59"/>
    <mergeCell ref="I90:I92"/>
    <mergeCell ref="I72:I74"/>
    <mergeCell ref="I75:I77"/>
    <mergeCell ref="I78:I80"/>
    <mergeCell ref="J75:J77"/>
    <mergeCell ref="J78:J80"/>
    <mergeCell ref="J81:J83"/>
    <mergeCell ref="J84:J86"/>
    <mergeCell ref="J90:J92"/>
    <mergeCell ref="J60:J62"/>
    <mergeCell ref="J63:J65"/>
    <mergeCell ref="J66:J68"/>
    <mergeCell ref="I51:I53"/>
    <mergeCell ref="I18:I20"/>
    <mergeCell ref="I21:I23"/>
    <mergeCell ref="J24:J26"/>
    <mergeCell ref="G1:I1"/>
    <mergeCell ref="I36:I38"/>
    <mergeCell ref="I39:I41"/>
    <mergeCell ref="I42:I44"/>
    <mergeCell ref="I45:I47"/>
    <mergeCell ref="I48:I50"/>
    <mergeCell ref="H7:H8"/>
    <mergeCell ref="B106:D109"/>
    <mergeCell ref="J6:J8"/>
    <mergeCell ref="I6:I8"/>
    <mergeCell ref="E7:E8"/>
    <mergeCell ref="F7:F8"/>
    <mergeCell ref="G7:G8"/>
    <mergeCell ref="J99:J101"/>
    <mergeCell ref="I69:I71"/>
    <mergeCell ref="J45:J47"/>
    <mergeCell ref="J48:J50"/>
    <mergeCell ref="I93:I95"/>
    <mergeCell ref="I96:I98"/>
    <mergeCell ref="I99:I101"/>
    <mergeCell ref="J9:J11"/>
    <mergeCell ref="J12:J14"/>
    <mergeCell ref="J15:J17"/>
    <mergeCell ref="J18:J20"/>
  </mergeCells>
  <phoneticPr fontId="0" type="noConversion"/>
  <conditionalFormatting sqref="A9:A11">
    <cfRule type="cellIs" dxfId="3" priority="7" operator="equal">
      <formula>"(Choose Month)"</formula>
    </cfRule>
    <cfRule type="cellIs" dxfId="2" priority="8" operator="equal">
      <formula>0</formula>
    </cfRule>
  </conditionalFormatting>
  <conditionalFormatting sqref="A12:A101">
    <cfRule type="cellIs" dxfId="1" priority="1" operator="equal">
      <formula>"(Choose Month)"</formula>
    </cfRule>
    <cfRule type="cellIs" dxfId="0" priority="2" operator="equal">
      <formula>0</formula>
    </cfRule>
  </conditionalFormatting>
  <dataValidations count="1">
    <dataValidation type="list" allowBlank="1" showInputMessage="1" showErrorMessage="1" errorTitle="Invalid" error="Use Drop Down to Select" promptTitle="Month" prompt="Select Month" sqref="G3">
      <formula1>Month</formula1>
    </dataValidation>
  </dataValidations>
  <printOptions horizontalCentered="1"/>
  <pageMargins left="0.25" right="0.25" top="0.25" bottom="0.5" header="0.3" footer="0.25"/>
  <pageSetup scale="85" fitToHeight="0" orientation="landscape" horizontalDpi="1200" verticalDpi="1200" r:id="rId1"/>
  <headerFooter>
    <oddFooter>&amp;L&amp;9&amp;Z&amp;F&amp;R&amp;9Page &amp;P of &amp;N</oddFooter>
  </headerFooter>
  <rowBreaks count="1" manualBreakCount="1">
    <brk id="101" max="16383" man="1"/>
  </rowBreaks>
  <drawing r:id="rId2"/>
  <legacyDrawing r:id="rId3"/>
  <controls>
    <mc:AlternateContent xmlns:mc="http://schemas.openxmlformats.org/markup-compatibility/2006">
      <mc:Choice Requires="x14">
        <control shapeId="1028" r:id="rId4" name="CheckBox1">
          <controlPr defaultSize="0" autoLine="0" autoPict="0" linkedCell="I3" r:id="rId5">
            <anchor moveWithCells="1">
              <from>
                <xdr:col>8</xdr:col>
                <xdr:colOff>228600</xdr:colOff>
                <xdr:row>2</xdr:row>
                <xdr:rowOff>7620</xdr:rowOff>
              </from>
              <to>
                <xdr:col>8</xdr:col>
                <xdr:colOff>876300</xdr:colOff>
                <xdr:row>2</xdr:row>
                <xdr:rowOff>403860</xdr:rowOff>
              </to>
            </anchor>
          </controlPr>
        </control>
      </mc:Choice>
      <mc:Fallback>
        <control shapeId="1028"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errorTitle="Not Allowed" error="Not Allowed" promptTitle="Schedule" prompt="Select Schedule">
          <x14:formula1>
            <xm:f>Sheet1!$A$2:$A$6</xm:f>
          </x14:formula1>
          <xm:sqref>F3</xm:sqref>
        </x14:dataValidation>
        <x14:dataValidation type="list" allowBlank="1" showInputMessage="1" showErrorMessage="1" errorTitle="Invalid" error="Invalid Entry" promptTitle="Calendar Year" prompt="Select The Year">
          <x14:formula1>
            <xm:f>Sheet1!$C$2:$C$5</xm:f>
          </x14:formula1>
          <xm:sqref>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3" workbookViewId="0">
      <selection activeCell="E24" sqref="E24"/>
    </sheetView>
  </sheetViews>
  <sheetFormatPr defaultRowHeight="13.2" x14ac:dyDescent="0.25"/>
  <sheetData>
    <row r="1" spans="1:6" x14ac:dyDescent="0.25">
      <c r="A1" t="s">
        <v>65</v>
      </c>
      <c r="D1" s="42" t="s">
        <v>73</v>
      </c>
    </row>
    <row r="2" spans="1:6" x14ac:dyDescent="0.25">
      <c r="A2" t="s">
        <v>66</v>
      </c>
      <c r="D2" s="240"/>
    </row>
    <row r="3" spans="1:6" x14ac:dyDescent="0.25">
      <c r="A3" t="s">
        <v>67</v>
      </c>
    </row>
    <row r="4" spans="1:6" x14ac:dyDescent="0.25">
      <c r="A4" t="s">
        <v>68</v>
      </c>
    </row>
    <row r="6" spans="1:6" x14ac:dyDescent="0.25">
      <c r="A6" t="s">
        <v>7</v>
      </c>
      <c r="B6" t="s">
        <v>29</v>
      </c>
      <c r="C6" t="s">
        <v>69</v>
      </c>
      <c r="D6" t="s">
        <v>70</v>
      </c>
      <c r="E6" t="s">
        <v>71</v>
      </c>
      <c r="F6" t="s">
        <v>72</v>
      </c>
    </row>
    <row r="7" spans="1:6" x14ac:dyDescent="0.25">
      <c r="A7" t="s">
        <v>19</v>
      </c>
      <c r="B7">
        <v>2017</v>
      </c>
      <c r="C7" s="239">
        <v>0.02</v>
      </c>
      <c r="D7" s="239">
        <v>0.8</v>
      </c>
      <c r="E7" s="239">
        <v>0.18</v>
      </c>
      <c r="F7" s="239">
        <v>0</v>
      </c>
    </row>
    <row r="8" spans="1:6" x14ac:dyDescent="0.25">
      <c r="A8" t="s">
        <v>20</v>
      </c>
      <c r="B8">
        <v>2017</v>
      </c>
      <c r="C8" s="239">
        <v>0</v>
      </c>
      <c r="D8" s="239">
        <v>1</v>
      </c>
      <c r="E8" s="239">
        <v>0</v>
      </c>
      <c r="F8" s="239">
        <v>0</v>
      </c>
    </row>
    <row r="9" spans="1:6" x14ac:dyDescent="0.25">
      <c r="A9" t="s">
        <v>21</v>
      </c>
      <c r="B9">
        <v>2017</v>
      </c>
      <c r="C9" s="239">
        <v>0</v>
      </c>
      <c r="D9" s="239">
        <v>1</v>
      </c>
      <c r="E9" s="239">
        <v>0</v>
      </c>
      <c r="F9" s="239">
        <v>0</v>
      </c>
    </row>
    <row r="10" spans="1:6" x14ac:dyDescent="0.25">
      <c r="A10" t="s">
        <v>22</v>
      </c>
      <c r="B10">
        <v>2017</v>
      </c>
      <c r="C10" s="239">
        <v>0</v>
      </c>
      <c r="D10" s="239">
        <v>1</v>
      </c>
      <c r="E10" s="239">
        <v>0</v>
      </c>
      <c r="F10" s="239">
        <v>0</v>
      </c>
    </row>
    <row r="11" spans="1:6" x14ac:dyDescent="0.25">
      <c r="A11" t="s">
        <v>23</v>
      </c>
      <c r="B11">
        <v>2017</v>
      </c>
      <c r="C11" s="239">
        <v>0</v>
      </c>
      <c r="D11" s="239">
        <v>1</v>
      </c>
      <c r="E11" s="239">
        <v>0</v>
      </c>
      <c r="F11" s="239">
        <v>0</v>
      </c>
    </row>
    <row r="12" spans="1:6" x14ac:dyDescent="0.25">
      <c r="A12" t="s">
        <v>24</v>
      </c>
      <c r="B12">
        <v>2017</v>
      </c>
      <c r="C12" s="239">
        <v>0.02</v>
      </c>
      <c r="D12" s="239">
        <v>0.7</v>
      </c>
      <c r="E12" s="239">
        <v>0.28000000000000003</v>
      </c>
      <c r="F12" s="239">
        <v>0</v>
      </c>
    </row>
    <row r="13" spans="1:6" x14ac:dyDescent="0.25">
      <c r="A13" t="s">
        <v>13</v>
      </c>
      <c r="B13">
        <v>2018</v>
      </c>
      <c r="C13" s="239">
        <v>0</v>
      </c>
      <c r="D13" s="239">
        <v>1</v>
      </c>
      <c r="E13" s="239">
        <v>0</v>
      </c>
      <c r="F13" s="239">
        <v>0</v>
      </c>
    </row>
    <row r="14" spans="1:6" x14ac:dyDescent="0.25">
      <c r="A14" t="s">
        <v>14</v>
      </c>
      <c r="B14">
        <v>2018</v>
      </c>
      <c r="C14" s="239">
        <v>7.6300000000000007E-2</v>
      </c>
      <c r="D14" s="239">
        <v>0.79869999999999997</v>
      </c>
      <c r="E14" s="239">
        <v>0.125</v>
      </c>
      <c r="F14" s="239">
        <v>0</v>
      </c>
    </row>
    <row r="15" spans="1:6" x14ac:dyDescent="0.25">
      <c r="A15" t="s">
        <v>15</v>
      </c>
      <c r="B15">
        <v>2018</v>
      </c>
      <c r="C15" s="239">
        <v>0.05</v>
      </c>
      <c r="D15" s="239">
        <v>0.95</v>
      </c>
      <c r="E15" s="239">
        <v>0</v>
      </c>
      <c r="F15" s="239">
        <v>0</v>
      </c>
    </row>
    <row r="16" spans="1:6" x14ac:dyDescent="0.25">
      <c r="A16" t="s">
        <v>16</v>
      </c>
      <c r="B16">
        <v>2018</v>
      </c>
      <c r="C16" s="239">
        <v>0.2</v>
      </c>
      <c r="D16" s="239">
        <v>0.7</v>
      </c>
      <c r="E16" s="239">
        <v>0.1</v>
      </c>
      <c r="F16" s="239">
        <v>0</v>
      </c>
    </row>
    <row r="17" spans="1:7" x14ac:dyDescent="0.25">
      <c r="A17" t="s">
        <v>17</v>
      </c>
      <c r="B17">
        <v>2018</v>
      </c>
      <c r="C17" s="239">
        <v>0.08</v>
      </c>
      <c r="D17" s="239">
        <v>0.65</v>
      </c>
      <c r="E17" s="239">
        <v>0.27</v>
      </c>
      <c r="F17" s="239">
        <v>0</v>
      </c>
    </row>
    <row r="18" spans="1:7" x14ac:dyDescent="0.25">
      <c r="A18" t="s">
        <v>18</v>
      </c>
      <c r="B18">
        <v>2018</v>
      </c>
      <c r="C18" s="239">
        <v>0.02</v>
      </c>
      <c r="D18" s="239">
        <v>0.88</v>
      </c>
      <c r="E18" s="239">
        <v>0.1</v>
      </c>
      <c r="F18" s="239">
        <v>0</v>
      </c>
    </row>
    <row r="19" spans="1:7" x14ac:dyDescent="0.25">
      <c r="A19" s="42" t="s">
        <v>75</v>
      </c>
      <c r="C19" s="239">
        <f>AVERAGE(C7:C18)</f>
        <v>3.8858333333333335E-2</v>
      </c>
      <c r="D19" s="239">
        <f>AVERAGE(D7:D18)</f>
        <v>0.87322500000000003</v>
      </c>
      <c r="E19" s="239">
        <f>AVERAGE(E7:E18)</f>
        <v>8.7916666666666657E-2</v>
      </c>
      <c r="F19" s="239">
        <f>AVERAGE(F7:F18)</f>
        <v>0</v>
      </c>
    </row>
    <row r="21" spans="1:7" x14ac:dyDescent="0.25">
      <c r="A21" s="42" t="s">
        <v>86</v>
      </c>
    </row>
    <row r="22" spans="1:7" x14ac:dyDescent="0.25">
      <c r="A22" s="42" t="s">
        <v>74</v>
      </c>
    </row>
    <row r="24" spans="1:7" x14ac:dyDescent="0.25">
      <c r="A24" s="42" t="s">
        <v>76</v>
      </c>
    </row>
    <row r="25" spans="1:7" x14ac:dyDescent="0.25">
      <c r="B25" s="42" t="s">
        <v>79</v>
      </c>
      <c r="C25" s="42" t="s">
        <v>53</v>
      </c>
      <c r="D25" s="42" t="s">
        <v>81</v>
      </c>
    </row>
    <row r="26" spans="1:7" x14ac:dyDescent="0.25">
      <c r="A26" s="42" t="s">
        <v>77</v>
      </c>
      <c r="B26" s="242">
        <f>G26*C19</f>
        <v>1942.9166666666667</v>
      </c>
      <c r="C26" s="243">
        <v>10000</v>
      </c>
      <c r="D26" s="243">
        <v>10000</v>
      </c>
      <c r="G26">
        <v>50000</v>
      </c>
    </row>
    <row r="27" spans="1:7" x14ac:dyDescent="0.25">
      <c r="A27" s="42" t="s">
        <v>78</v>
      </c>
      <c r="B27" s="242">
        <f>G27*C19</f>
        <v>777.16666666666674</v>
      </c>
      <c r="C27" s="243">
        <v>2000</v>
      </c>
      <c r="D27" s="243">
        <v>5279.92</v>
      </c>
      <c r="G27">
        <v>20000</v>
      </c>
    </row>
    <row r="28" spans="1:7" x14ac:dyDescent="0.25">
      <c r="A28" s="42" t="s">
        <v>80</v>
      </c>
      <c r="B28" s="242">
        <f>SUM(B26:B27)</f>
        <v>2720.0833333333335</v>
      </c>
      <c r="C28" s="243">
        <f>SUM(C26:C27)</f>
        <v>12000</v>
      </c>
      <c r="D28" s="243">
        <f>SUM(D26:D27)</f>
        <v>15279.92</v>
      </c>
      <c r="E28" s="241">
        <f>B28+C28+D28</f>
        <v>30000.003333333334</v>
      </c>
      <c r="G28">
        <f>SUM(G26:G27)</f>
        <v>70000</v>
      </c>
    </row>
    <row r="30" spans="1:7" x14ac:dyDescent="0.25">
      <c r="A30" s="42" t="s">
        <v>82</v>
      </c>
    </row>
    <row r="32" spans="1:7" x14ac:dyDescent="0.25">
      <c r="A32" t="s">
        <v>85</v>
      </c>
    </row>
    <row r="33" spans="1:1" x14ac:dyDescent="0.25">
      <c r="A33"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B25" sqref="B25"/>
    </sheetView>
  </sheetViews>
  <sheetFormatPr defaultRowHeight="13.2" x14ac:dyDescent="0.25"/>
  <cols>
    <col min="1" max="1" width="19.21875" bestFit="1" customWidth="1"/>
    <col min="3" max="3" width="15.21875" bestFit="1" customWidth="1"/>
    <col min="4" max="4" width="13.5546875" customWidth="1"/>
    <col min="5" max="5" width="11.88671875" bestFit="1" customWidth="1"/>
    <col min="7" max="7" width="1" customWidth="1"/>
  </cols>
  <sheetData>
    <row r="1" spans="1:6" x14ac:dyDescent="0.25">
      <c r="A1" t="s">
        <v>65</v>
      </c>
      <c r="D1" s="42" t="s">
        <v>73</v>
      </c>
    </row>
    <row r="2" spans="1:6" x14ac:dyDescent="0.25">
      <c r="A2" t="s">
        <v>66</v>
      </c>
      <c r="D2" s="240"/>
    </row>
    <row r="3" spans="1:6" x14ac:dyDescent="0.25">
      <c r="A3" t="s">
        <v>67</v>
      </c>
    </row>
    <row r="4" spans="1:6" x14ac:dyDescent="0.25">
      <c r="A4" t="s">
        <v>68</v>
      </c>
    </row>
    <row r="6" spans="1:6" ht="13.2" customHeight="1" x14ac:dyDescent="0.25">
      <c r="A6" t="s">
        <v>7</v>
      </c>
      <c r="B6" t="s">
        <v>29</v>
      </c>
      <c r="C6" t="s">
        <v>69</v>
      </c>
      <c r="D6" t="s">
        <v>83</v>
      </c>
      <c r="E6" t="s">
        <v>71</v>
      </c>
      <c r="F6" t="s">
        <v>72</v>
      </c>
    </row>
    <row r="7" spans="1:6" ht="13.8" customHeight="1" x14ac:dyDescent="0.25">
      <c r="A7" t="s">
        <v>19</v>
      </c>
      <c r="B7">
        <v>2017</v>
      </c>
      <c r="C7" s="239">
        <v>0.22</v>
      </c>
      <c r="D7" s="239">
        <v>0.6</v>
      </c>
      <c r="E7" s="239">
        <v>0.18</v>
      </c>
      <c r="F7" s="239">
        <v>0</v>
      </c>
    </row>
    <row r="8" spans="1:6" x14ac:dyDescent="0.25">
      <c r="A8" t="s">
        <v>20</v>
      </c>
      <c r="B8">
        <v>2017</v>
      </c>
      <c r="C8" s="239">
        <v>0.1</v>
      </c>
      <c r="D8" s="239">
        <v>0.9</v>
      </c>
      <c r="E8" s="239">
        <v>0</v>
      </c>
      <c r="F8" s="239">
        <v>0</v>
      </c>
    </row>
    <row r="9" spans="1:6" x14ac:dyDescent="0.25">
      <c r="A9" t="s">
        <v>21</v>
      </c>
      <c r="B9">
        <v>2017</v>
      </c>
      <c r="C9" s="239">
        <v>0.1</v>
      </c>
      <c r="D9" s="239">
        <v>0.9</v>
      </c>
      <c r="E9" s="239">
        <v>0</v>
      </c>
      <c r="F9" s="239">
        <v>0</v>
      </c>
    </row>
    <row r="10" spans="1:6" x14ac:dyDescent="0.25">
      <c r="A10" t="s">
        <v>22</v>
      </c>
      <c r="B10">
        <v>2017</v>
      </c>
      <c r="C10" s="239">
        <v>0.1</v>
      </c>
      <c r="D10" s="239">
        <v>0.9</v>
      </c>
      <c r="E10" s="239">
        <v>0</v>
      </c>
      <c r="F10" s="239">
        <v>0</v>
      </c>
    </row>
    <row r="11" spans="1:6" x14ac:dyDescent="0.25">
      <c r="A11" t="s">
        <v>23</v>
      </c>
      <c r="B11">
        <v>2017</v>
      </c>
      <c r="C11" s="239">
        <v>0.1</v>
      </c>
      <c r="D11" s="239">
        <v>0.9</v>
      </c>
      <c r="E11" s="239">
        <v>0</v>
      </c>
      <c r="F11" s="239">
        <v>0</v>
      </c>
    </row>
    <row r="12" spans="1:6" x14ac:dyDescent="0.25">
      <c r="A12" t="s">
        <v>24</v>
      </c>
      <c r="B12">
        <v>2017</v>
      </c>
      <c r="C12" s="239">
        <v>0.32</v>
      </c>
      <c r="D12" s="239">
        <v>0.4</v>
      </c>
      <c r="E12" s="239">
        <v>0.28000000000000003</v>
      </c>
      <c r="F12" s="239">
        <v>0</v>
      </c>
    </row>
    <row r="13" spans="1:6" x14ac:dyDescent="0.25">
      <c r="A13" t="s">
        <v>13</v>
      </c>
      <c r="B13">
        <v>2018</v>
      </c>
      <c r="C13" s="239">
        <v>0.2</v>
      </c>
      <c r="D13" s="239">
        <v>0.8</v>
      </c>
      <c r="E13" s="239">
        <v>0</v>
      </c>
      <c r="F13" s="239">
        <v>0</v>
      </c>
    </row>
    <row r="14" spans="1:6" x14ac:dyDescent="0.25">
      <c r="A14" t="s">
        <v>14</v>
      </c>
      <c r="B14">
        <v>2018</v>
      </c>
      <c r="C14" s="239">
        <v>7.6300000000000007E-2</v>
      </c>
      <c r="D14" s="239">
        <v>0.79869999999999997</v>
      </c>
      <c r="E14" s="239">
        <v>0.125</v>
      </c>
      <c r="F14" s="239">
        <v>0</v>
      </c>
    </row>
    <row r="15" spans="1:6" x14ac:dyDescent="0.25">
      <c r="A15" t="s">
        <v>15</v>
      </c>
      <c r="B15">
        <v>2018</v>
      </c>
      <c r="C15" s="239">
        <v>0.05</v>
      </c>
      <c r="D15" s="239">
        <v>0.95</v>
      </c>
      <c r="E15" s="239">
        <v>0</v>
      </c>
      <c r="F15" s="239">
        <v>0</v>
      </c>
    </row>
    <row r="16" spans="1:6" x14ac:dyDescent="0.25">
      <c r="A16" t="s">
        <v>16</v>
      </c>
      <c r="B16">
        <v>2018</v>
      </c>
      <c r="C16" s="239">
        <v>0.2</v>
      </c>
      <c r="D16" s="239">
        <v>0.7</v>
      </c>
      <c r="E16" s="239">
        <v>0.1</v>
      </c>
      <c r="F16" s="239">
        <v>0</v>
      </c>
    </row>
    <row r="17" spans="1:7" x14ac:dyDescent="0.25">
      <c r="A17" t="s">
        <v>17</v>
      </c>
      <c r="B17">
        <v>2018</v>
      </c>
      <c r="C17" s="239">
        <v>0.08</v>
      </c>
      <c r="D17" s="239">
        <v>0.65</v>
      </c>
      <c r="E17" s="239">
        <v>0.27</v>
      </c>
      <c r="F17" s="239">
        <v>0</v>
      </c>
    </row>
    <row r="18" spans="1:7" x14ac:dyDescent="0.25">
      <c r="A18" t="s">
        <v>18</v>
      </c>
      <c r="B18">
        <v>2018</v>
      </c>
      <c r="C18" s="239">
        <v>0.22</v>
      </c>
      <c r="D18" s="239">
        <v>0.68</v>
      </c>
      <c r="E18" s="239">
        <v>0.1</v>
      </c>
      <c r="F18" s="239">
        <v>0</v>
      </c>
    </row>
    <row r="19" spans="1:7" x14ac:dyDescent="0.25">
      <c r="A19" s="42" t="s">
        <v>75</v>
      </c>
      <c r="C19" s="239">
        <f>AVERAGE(C7:C18)</f>
        <v>0.14719166666666667</v>
      </c>
      <c r="D19" s="239">
        <f>AVERAGE(D7:D18)</f>
        <v>0.76489166666666675</v>
      </c>
      <c r="E19" s="239">
        <f>AVERAGE(E7:E18)</f>
        <v>8.7916666666666657E-2</v>
      </c>
      <c r="F19" s="239">
        <f>AVERAGE(F7:F18)</f>
        <v>0</v>
      </c>
    </row>
    <row r="21" spans="1:7" x14ac:dyDescent="0.25">
      <c r="A21" s="42" t="s">
        <v>86</v>
      </c>
    </row>
    <row r="22" spans="1:7" x14ac:dyDescent="0.25">
      <c r="A22" s="42" t="s">
        <v>74</v>
      </c>
    </row>
    <row r="24" spans="1:7" x14ac:dyDescent="0.25">
      <c r="A24" s="42" t="s">
        <v>76</v>
      </c>
    </row>
    <row r="25" spans="1:7" x14ac:dyDescent="0.25">
      <c r="B25" s="42" t="s">
        <v>79</v>
      </c>
      <c r="C25" s="42" t="s">
        <v>53</v>
      </c>
      <c r="D25" s="42" t="s">
        <v>81</v>
      </c>
    </row>
    <row r="26" spans="1:7" x14ac:dyDescent="0.25">
      <c r="A26" s="42" t="s">
        <v>77</v>
      </c>
      <c r="B26" s="242">
        <f>G26*C19</f>
        <v>7359.583333333333</v>
      </c>
      <c r="C26" s="243">
        <v>10000</v>
      </c>
      <c r="D26" s="243">
        <v>10000</v>
      </c>
      <c r="G26">
        <v>50000</v>
      </c>
    </row>
    <row r="27" spans="1:7" x14ac:dyDescent="0.25">
      <c r="A27" s="42" t="s">
        <v>78</v>
      </c>
      <c r="B27" s="242">
        <f>G27*C19</f>
        <v>2943.8333333333335</v>
      </c>
      <c r="C27" s="243">
        <v>2000</v>
      </c>
      <c r="D27" s="243">
        <v>5279.92</v>
      </c>
      <c r="G27">
        <v>20000</v>
      </c>
    </row>
    <row r="28" spans="1:7" x14ac:dyDescent="0.25">
      <c r="A28" s="42" t="s">
        <v>80</v>
      </c>
      <c r="B28" s="242">
        <f>SUM(B26:B27)</f>
        <v>10303.416666666666</v>
      </c>
      <c r="C28" s="243">
        <f>SUM(C26:C27)</f>
        <v>12000</v>
      </c>
      <c r="D28" s="243">
        <f>SUM(D26:D27)</f>
        <v>15279.92</v>
      </c>
      <c r="E28" s="241">
        <f>B28+C28+D28</f>
        <v>37583.336666666662</v>
      </c>
      <c r="G28">
        <f>SUM(G26:G27)</f>
        <v>70000</v>
      </c>
    </row>
    <row r="30" spans="1:7" x14ac:dyDescent="0.25">
      <c r="A30" s="42" t="s">
        <v>82</v>
      </c>
    </row>
    <row r="32" spans="1:7" x14ac:dyDescent="0.25">
      <c r="A32" t="s">
        <v>84</v>
      </c>
    </row>
    <row r="33" spans="1:1" x14ac:dyDescent="0.25">
      <c r="A33" t="s">
        <v>87</v>
      </c>
    </row>
    <row r="34" spans="1:1" x14ac:dyDescent="0.25">
      <c r="A34" t="s">
        <v>88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Employee</vt:lpstr>
      <vt:lpstr>Annual Example 1</vt:lpstr>
      <vt:lpstr>Annual Example 2</vt:lpstr>
      <vt:lpstr>Month</vt:lpstr>
      <vt:lpstr>Employee!Print_Area</vt:lpstr>
      <vt:lpstr>Employee!Print_Titles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&amp; EFFORT REPORT</dc:title>
  <dc:creator>LISA BATCHELDER\;Kristen.Josey@careertech.ok.gov;LeeAnn.Gregory@careertech.ok.gov</dc:creator>
  <cp:lastModifiedBy>OMES</cp:lastModifiedBy>
  <cp:lastPrinted>2018-02-01T18:08:40Z</cp:lastPrinted>
  <dcterms:created xsi:type="dcterms:W3CDTF">2001-06-11T22:04:02Z</dcterms:created>
  <dcterms:modified xsi:type="dcterms:W3CDTF">2018-02-28T13:36:28Z</dcterms:modified>
</cp:coreProperties>
</file>