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lomonn\Desktop\"/>
    </mc:Choice>
  </mc:AlternateContent>
  <bookViews>
    <workbookView xWindow="120" yWindow="210" windowWidth="18195" windowHeight="9150"/>
  </bookViews>
  <sheets>
    <sheet name="2018 Hospital Access Payments" sheetId="1" r:id="rId1"/>
    <sheet name="Annual Calc w FFY18 FMAP" sheetId="3" r:id="rId2"/>
    <sheet name="Annual Calc w FFY19 FMAP" sheetId="4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_Tab2" localSheetId="2">#REF!</definedName>
    <definedName name="__Tab2">#REF!</definedName>
    <definedName name="_Fill" localSheetId="1" hidden="1">#REF!</definedName>
    <definedName name="_Fill" localSheetId="2" hidden="1">#REF!</definedName>
    <definedName name="_Fill" hidden="1">#REF!</definedName>
    <definedName name="_Key1" localSheetId="1" hidden="1">'[1]Hospital Facility Data'!#REF!</definedName>
    <definedName name="_Key1" localSheetId="2" hidden="1">'[1]Hospital Facility Data'!#REF!</definedName>
    <definedName name="_Key1" hidden="1">'[1]Hospital Facility Data'!#REF!</definedName>
    <definedName name="_Key2" localSheetId="1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hidden="1">#REF!</definedName>
    <definedName name="_Tab2" localSheetId="1">#REF!</definedName>
    <definedName name="_Tab2" localSheetId="2">#REF!</definedName>
    <definedName name="_Tab2">#REF!</definedName>
    <definedName name="A" localSheetId="1">#REF!</definedName>
    <definedName name="A" localSheetId="2">#REF!</definedName>
    <definedName name="A">#REF!</definedName>
    <definedName name="A_GME_wo_MC">[2]Hospital_Details!$A$158:$IV$158</definedName>
    <definedName name="AlphaList" localSheetId="2">#REF!</definedName>
    <definedName name="AlphaList">#REF!</definedName>
    <definedName name="B" localSheetId="1">#REF!</definedName>
    <definedName name="B" localSheetId="2">#REF!</definedName>
    <definedName name="B">#REF!</definedName>
    <definedName name="B_GME_wo_MC">[2]Hospital_Details!$A$159:$IV$159</definedName>
    <definedName name="BaseLineMatrix" localSheetId="1">{1,2;3,4}</definedName>
    <definedName name="BaseLineMatrix" localSheetId="2">{1,2;3,4}</definedName>
    <definedName name="BaseLineMatrix">{1,2;3,4}</definedName>
    <definedName name="Bx" localSheetId="2">#REF!</definedName>
    <definedName name="Bx">#REF!</definedName>
    <definedName name="CCR_OUTPUT_SHOPP3" localSheetId="2">#REF!</definedName>
    <definedName name="CCR_OUTPUT_SHOPP3">#REF!</definedName>
    <definedName name="CCR_OUTPUT_SHOPP4" localSheetId="2">#REF!</definedName>
    <definedName name="CCR_OUTPUT_SHOPP4">#REF!</definedName>
    <definedName name="Cost_Add_Back">[2]Hospital_Details!$A$138:$IV$138</definedName>
    <definedName name="Cost_Red_Fact">[2]Hospital_Details!$A$137:$IV$137</definedName>
    <definedName name="Density_per_Discharge__Facility__Top_75_PCT__0_density_removed_" localSheetId="1">#REF!</definedName>
    <definedName name="Density_per_Discharge__Facility__Top_75_PCT__0_density_removed_" localSheetId="2">#REF!</definedName>
    <definedName name="Density_per_Discharge__Facility__Top_75_PCT__0_density_removed_">#REF!</definedName>
    <definedName name="EY_11">[2]Hospital_Details!$A$169:$IV$169</definedName>
    <definedName name="EY_11A">[2]Hospital_Details!$A$168:$IV$168</definedName>
    <definedName name="EY_18">[2]Hospital_Details!$A$172:$IV$172</definedName>
    <definedName name="EY_27">[2]Hospital_Details!$A$170:$IV$170</definedName>
    <definedName name="EY_29">[2]Hospital_Details!$A$171:$IV$171</definedName>
    <definedName name="F_1041">[2]Hospital_Details!$A$211:$IV$211</definedName>
    <definedName name="F_166">[2]Hospital_Details!$A$367:$IV$367</definedName>
    <definedName name="F_1818H1">[2]Hospital_Details!$A$312:$IV$312</definedName>
    <definedName name="F_1818H2">[2]Hospital_Details!$A$314:$IV$314</definedName>
    <definedName name="F_1818H3">[2]Hospital_Details!$A$315:$IV$315</definedName>
    <definedName name="F_1819AH1">[2]Hospital_Details!$A$318:$IV$318</definedName>
    <definedName name="F_1819AH2">[2]Hospital_Details!$A$319:$IV$319</definedName>
    <definedName name="F_1819AH3">[2]Hospital_Details!$A$320:$IV$320</definedName>
    <definedName name="F_1819H1">[2]Hospital_Details!$A$313:$IV$313</definedName>
    <definedName name="F_1820">[2]Hospital_Details!$A$300:$IV$300</definedName>
    <definedName name="F_1821">[2]Hospital_Details!$A$289:$IV$289</definedName>
    <definedName name="F_1826">[2]Hospital_Details!$A$26:$IV$26</definedName>
    <definedName name="F_1827" localSheetId="1">[2]Hospital_Details!#REF!</definedName>
    <definedName name="F_1827" localSheetId="2">[2]Hospital_Details!#REF!</definedName>
    <definedName name="F_1827">[2]Hospital_Details!#REF!</definedName>
    <definedName name="F_1827x">[2]Hospital_Details!#REF!</definedName>
    <definedName name="F_1828">[2]Hospital_Details!$A$23:$IV$23</definedName>
    <definedName name="F_1833">[2]Hospital_Details!$A$22:$IV$22</definedName>
    <definedName name="F_1838">[2]Hospital_Details!$A$24:$IV$24</definedName>
    <definedName name="F_1838A">[2]Hospital_Details!$A$25:$IV$25</definedName>
    <definedName name="F_1854">[2]Hospital_Details!$A$64:$IV$64</definedName>
    <definedName name="F_1861">[2]Hospital_Details!$A$70:$IV$70</definedName>
    <definedName name="F_1861A">[2]Hospital_Details!$A$71:$IV$71</definedName>
    <definedName name="F_1875">[2]Hospital_Details!$A$65:$IV$65</definedName>
    <definedName name="F_1882">[2]Hospital_Details!$A$72:$IV$72</definedName>
    <definedName name="F_1882A">[2]Hospital_Details!$A$73:$IV$73</definedName>
    <definedName name="F_1896">[2]Hospital_Details!$A$66:$IV$66</definedName>
    <definedName name="F_1903">[2]Hospital_Details!$A$74:$IV$74</definedName>
    <definedName name="F_1903A">[2]Hospital_Details!$A$75:$IV$75</definedName>
    <definedName name="F_1912">[2]Hospital_Details!$A$61:$IV$61</definedName>
    <definedName name="F_1915">[2]Hospital_Details!$A$88:$IV$88</definedName>
    <definedName name="F_1917">[2]Hospital_Details!$A$62:$IV$62</definedName>
    <definedName name="F_1920">[2]Hospital_Details!$A$89:$IV$89</definedName>
    <definedName name="F_1922">[2]Hospital_Details!$A$63:$IV$63</definedName>
    <definedName name="F_1925">[2]Hospital_Details!$A$90:$IV$90</definedName>
    <definedName name="F_1946">[2]Hospital_Details!$A$187:$IV$187</definedName>
    <definedName name="F_1946x">[2]Hospital_Details!$A$188:$IV$188</definedName>
    <definedName name="F_1950">[2]Hospital_Details!$A$189:$IV$189</definedName>
    <definedName name="F_1950A">[2]Hospital_Details!$A$190:$IV$190</definedName>
    <definedName name="F_1962">[2]Hospital_Details!$A$204:$IV$204</definedName>
    <definedName name="F_1962x">[2]Hospital_Details!$A$205:$IV$205</definedName>
    <definedName name="F_1966">[2]Hospital_Details!$A$206:$IV$206</definedName>
    <definedName name="F_1966A">[2]Hospital_Details!$A$207:$IV$207</definedName>
    <definedName name="F_949">[2]Hospital_Details!$A$38:$IV$38</definedName>
    <definedName name="F_995">[2]Hospital_Details!$A$194:$IV$194</definedName>
    <definedName name="FORMULA_A">[2]Hospital_Details!$A$163:$IV$163</definedName>
    <definedName name="FORMULA_B">[2]Hospital_Details!$A$164:$IV$164</definedName>
    <definedName name="FORMULA_C">[2]Hospital_Details!$A$165:$IV$165</definedName>
    <definedName name="FORMULA_D">[2]Hospital_Details!$A$174:$IV$174</definedName>
    <definedName name="FORMULA_T">[2]Hospital_Details!$A$28:$IV$28</definedName>
    <definedName name="ghfcg">{1,2;3,4}</definedName>
    <definedName name="GME_COST">[2]Hospital_Details!$A$161:$IV$161</definedName>
    <definedName name="GME_GL">[2]Hospital_Details!$A$179:$IV$179</definedName>
    <definedName name="GME_MGN">[2]Hospital_Details!$A$181:$IV$181</definedName>
    <definedName name="GME_REV">[2]Hospital_Details!$A$153:$IV$153</definedName>
    <definedName name="H_109">[2]Hospital_Details!$A$220:$IV$220</definedName>
    <definedName name="H_110">[2]Hospital_Details!$A$221:$IV$221</definedName>
    <definedName name="H_111">[2]Hospital_Details!$A$222:$IV$222</definedName>
    <definedName name="H_133">[2]Hospital_Details!$A$167:$IV$167</definedName>
    <definedName name="H_134">[2]Hospital_Details!$A$175:$IV$175</definedName>
    <definedName name="H_135">[2]Hospital_Details!$A$176:$IV$176</definedName>
    <definedName name="H_136">[2]Hospital_Details!$A$155:$IV$155</definedName>
    <definedName name="H_137">[2]Hospital_Details!$A$156:$IV$156</definedName>
    <definedName name="H_170">[2]Hospital_Details!$A$247:$IV$247</definedName>
    <definedName name="H_171">[2]Hospital_Details!$A$248:$IV$248</definedName>
    <definedName name="H_172">[2]Hospital_Details!$A$249:$IV$249</definedName>
    <definedName name="H_173">[2]Hospital_Details!$A$239:$IV$239</definedName>
    <definedName name="H_174">[2]Hospital_Details!$A$240:$IV$240</definedName>
    <definedName name="H_180">[2]Hospital_Details!$A$369:$IV$369</definedName>
    <definedName name="H_183">[2]Hospital_Details!$A$118:$IV$118</definedName>
    <definedName name="H_187">[2]Hospital_Details!$A$177:$IV$177</definedName>
    <definedName name="H_190">[2]Hospital_Details!$A$241:$IV$241</definedName>
    <definedName name="H_219">[2]Hospital_Details!$A$258:$IV$258</definedName>
    <definedName name="H_236">[2]Hospital_Details!$A$328:$IV$328</definedName>
    <definedName name="H_236_A" localSheetId="1">[2]Hospital_Details!#REF!</definedName>
    <definedName name="H_236_A" localSheetId="2">[2]Hospital_Details!#REF!</definedName>
    <definedName name="H_236_A">[2]Hospital_Details!#REF!</definedName>
    <definedName name="H_237">[2]Hospital_Details!$A$242:$IV$242</definedName>
    <definedName name="H_238">[2]Hospital_Details!$A$243:$IV$243</definedName>
    <definedName name="H_33">[2]Hospital_Details!$A$134:$IV$134</definedName>
    <definedName name="H_331">[2]Hospital_Details!$A$115:$IV$115</definedName>
    <definedName name="H_332">[2]Hospital_Details!$A$123:$IV$123</definedName>
    <definedName name="H_333">[2]Hospital_Details!$A$130:$IV$130</definedName>
    <definedName name="H_336">[2]Hospital_Details!$A$67:$IV$67</definedName>
    <definedName name="H_337">[2]Hospital_Details!$A$68:$IV$68</definedName>
    <definedName name="H_338">[2]Hospital_Details!$A$69:$IV$69</definedName>
    <definedName name="H_36">[2]Hospital_Details!$A$135:$IV$135</definedName>
    <definedName name="H_47">[2]Hospital_Details!$A$226:$IV$226</definedName>
    <definedName name="H_48">[2]Hospital_Details!$A$227:$IV$227</definedName>
    <definedName name="H_51">[2]Hospital_Details!$A$111:$IV$111</definedName>
    <definedName name="H_52">[2]Hospital_Details!$A$112:$IV$112</definedName>
    <definedName name="H_53">[2]Hospital_Details!$A$113:$IV$113</definedName>
    <definedName name="H_532">[2]Hospital_Details!$A$259:$IV$259</definedName>
    <definedName name="H_553">[2]Hospital_Details!$A$116:$IV$116</definedName>
    <definedName name="H_554">[2]Hospital_Details!$A$124:$IV$124</definedName>
    <definedName name="H_555">[2]Hospital_Details!$A$131:$IV$131</definedName>
    <definedName name="H_556">[2]Hospital_Details!$A$117:$IV$117</definedName>
    <definedName name="H_557">[2]Hospital_Details!$A$125:$IV$125</definedName>
    <definedName name="H_558">[2]Hospital_Details!$A$132:$IV$132</definedName>
    <definedName name="H_559">[2]Hospital_Details!$A$76:$IV$76</definedName>
    <definedName name="H_56">[2]Hospital_Details!$A$114:$IV$114</definedName>
    <definedName name="H_560">[2]Hospital_Details!$A$79:$IV$79</definedName>
    <definedName name="H_561">[2]Hospital_Details!$A$82:$IV$82</definedName>
    <definedName name="H_562">[2]Hospital_Details!$A$85:$IV$85</definedName>
    <definedName name="H_563">[2]Hospital_Details!$A$77:$IV$77</definedName>
    <definedName name="H_564">[2]Hospital_Details!$A$80:$IV$80</definedName>
    <definedName name="H_565">[2]Hospital_Details!$A$83:$IV$83</definedName>
    <definedName name="H_566">[2]Hospital_Details!$A$86:$IV$86</definedName>
    <definedName name="H_567">[2]Hospital_Details!$A$78:$IV$78</definedName>
    <definedName name="H_568">[2]Hospital_Details!$A$81:$IV$81</definedName>
    <definedName name="H_569">[2]Hospital_Details!$A$84:$IV$84</definedName>
    <definedName name="H_57">[2]Hospital_Details!$A$119:$IV$119</definedName>
    <definedName name="H_570">[2]Hospital_Details!$A$87:$IV$87</definedName>
    <definedName name="H_58">[2]Hospital_Details!$A$120:$IV$120</definedName>
    <definedName name="H_580">[2]Hospital_Details!$A$133:$IV$133</definedName>
    <definedName name="H_581">[2]Hospital_Details!$A$157:$IV$157</definedName>
    <definedName name="H_59">[2]Hospital_Details!$A$121:$IV$121</definedName>
    <definedName name="H_60">[2]Hospital_Details!$A$122:$IV$122</definedName>
    <definedName name="H_61">[2]Hospital_Details!$A$126:$IV$126</definedName>
    <definedName name="H_62">[2]Hospital_Details!$A$127:$IV$127</definedName>
    <definedName name="H_626">[2]Hospital_Details!$A$32:$IV$32</definedName>
    <definedName name="H_627" localSheetId="1">[2]Hospital_Details!#REF!</definedName>
    <definedName name="H_627" localSheetId="2">[2]Hospital_Details!#REF!</definedName>
    <definedName name="H_627">[2]Hospital_Details!#REF!</definedName>
    <definedName name="H_628" localSheetId="1">[2]Hospital_Details!#REF!</definedName>
    <definedName name="H_628" localSheetId="2">[2]Hospital_Details!#REF!</definedName>
    <definedName name="H_628">[2]Hospital_Details!#REF!</definedName>
    <definedName name="H_63">[2]Hospital_Details!$A$128:$IV$128</definedName>
    <definedName name="H_64">[2]Hospital_Details!$A$129:$IV$129</definedName>
    <definedName name="H_65">[2]Hospital_Details!$A$39:$IV$39</definedName>
    <definedName name="H_66">[2]Hospital_Details!$A$40:$IV$40</definedName>
    <definedName name="H_67">[2]Hospital_Details!$A$41:$IV$41</definedName>
    <definedName name="H_68">[2]Hospital_Details!$A$42:$IV$42</definedName>
    <definedName name="H_805" localSheetId="1">[2]Hospital_Details!#REF!</definedName>
    <definedName name="H_805" localSheetId="2">[2]Hospital_Details!#REF!</definedName>
    <definedName name="H_805">[2]Hospital_Details!#REF!</definedName>
    <definedName name="H_806" localSheetId="1">[2]Hospital_Details!#REF!</definedName>
    <definedName name="H_806" localSheetId="2">[2]Hospital_Details!#REF!</definedName>
    <definedName name="H_806">[2]Hospital_Details!#REF!</definedName>
    <definedName name="H_83">[2]Hospital_Details!$A$368:$IV$368</definedName>
    <definedName name="H_93" localSheetId="1">[2]Hospital_Details!#REF!</definedName>
    <definedName name="H_93" localSheetId="2">[2]Hospital_Details!#REF!</definedName>
    <definedName name="H_93">[2]Hospital_Details!#REF!</definedName>
    <definedName name="HHA_COST">[2]Hospital_Details!$A$245:$IV$245</definedName>
    <definedName name="HHA_GL">[2]Hospital_Details!$A$251:$IV$251</definedName>
    <definedName name="HHA_REV">[2]Hospital_Details!$A$234:$IV$234</definedName>
    <definedName name="hosp2">#REF!</definedName>
    <definedName name="HospName" localSheetId="1">#REF!</definedName>
    <definedName name="HospName" localSheetId="2">#REF!</definedName>
    <definedName name="HospName">#REF!</definedName>
    <definedName name="HospNum" localSheetId="1">#REF!</definedName>
    <definedName name="HospNum" localSheetId="2">#REF!</definedName>
    <definedName name="HospNum">#REF!</definedName>
    <definedName name="HTML_CodePage" hidden="1">1252</definedName>
    <definedName name="HTML_Control" localSheetId="1" hidden="1">{"'data dictionary'!$A$1:$C$26"}</definedName>
    <definedName name="HTML_Control" localSheetId="2" hidden="1">{"'data dictionary'!$A$1:$C$26"}</definedName>
    <definedName name="HTML_Control" hidden="1">{"'data dictionary'!$A$1:$C$26"}</definedName>
    <definedName name="HTML_Description" hidden="1">""</definedName>
    <definedName name="HTML_Email" hidden="1">""</definedName>
    <definedName name="HTML_Header" hidden="1">"data dictionary"</definedName>
    <definedName name="HTML_LastUpdate" hidden="1">"09/28/2000"</definedName>
    <definedName name="HTML_LineAfter" hidden="1">FALSE</definedName>
    <definedName name="HTML_LineBefore" hidden="1">FALSE</definedName>
    <definedName name="HTML_Name" hidden="1">"HCFA Software Control"</definedName>
    <definedName name="HTML_OBDlg2" hidden="1">TRUE</definedName>
    <definedName name="HTML_OBDlg4" hidden="1">TRUE</definedName>
    <definedName name="HTML_OS" hidden="1">0</definedName>
    <definedName name="HTML_PathFile" hidden="1">"d:\Data\MyFiles\MyHTML.htm"</definedName>
    <definedName name="HTML_Title" hidden="1">"data"</definedName>
    <definedName name="IME_ADJ_32">[2]Hospital_Details!$B$302</definedName>
    <definedName name="IME_FFS">[2]Hospital_Details!$A$301:$IV$301</definedName>
    <definedName name="INLIER_SIM_MC_PMTS">[2]Hospital_Details!$A$306:$IV$306</definedName>
    <definedName name="INP_COST">[2]Hospital_Details!$A$35:$IV$35</definedName>
    <definedName name="INP_GL">[2]Hospital_Details!$A$50:$IV$50</definedName>
    <definedName name="INP_GL_NODSH">[2]Hospital_Details!$A$291:$IV$291</definedName>
    <definedName name="INP_GL_NODSH_IME2.7">[2]Hospital_Details!$A$331:$IV$331</definedName>
    <definedName name="INP_GL_NODSH_IME3.2">[2]Hospital_Details!$A$331:$IV$331</definedName>
    <definedName name="INP_REV">[2]Hospital_Details!$A$19:$IV$19</definedName>
    <definedName name="INP_REV_NODSH">[2]Hospital_Details!$A$286:$IV$286</definedName>
    <definedName name="INP_REV_NODSH_IME2.7">[2]Hospital_Details!$A$296:$IV$296</definedName>
    <definedName name="INP_REV_NODSH_IME3.2">[2]Hospital_Details!$A$296:$IV$296</definedName>
    <definedName name="IRB">[2]Hospital_Details!$C$329</definedName>
    <definedName name="MCpct_103">[2]Hospital_Details!$A$323:$IV$323</definedName>
    <definedName name="MCpct_104">[2]Hospital_Details!$A$324:$IV$324</definedName>
    <definedName name="MCpct_105">[2]Hospital_Details!$A$325:$IV$325</definedName>
    <definedName name="MyName">"Ashton"</definedName>
    <definedName name="OkDataSet" localSheetId="2">#REF!</definedName>
    <definedName name="OkDataSet">#REF!</definedName>
    <definedName name="OKLAHOMA" localSheetId="1">#REF!</definedName>
    <definedName name="OKLAHOMA" localSheetId="2">#REF!</definedName>
    <definedName name="OKLAHOMA">#REF!</definedName>
    <definedName name="OUT_COST">[2]Hospital_Details!$A$109:$IV$109</definedName>
    <definedName name="OUT_GL">[2]Hospital_Details!$A$148:$IV$148</definedName>
    <definedName name="OUT_REV">[2]Hospital_Details!$A$55:$IV$55</definedName>
    <definedName name="PaymentDataSet" localSheetId="2">#REF!</definedName>
    <definedName name="PaymentDataSet">#REF!</definedName>
    <definedName name="Print_Area_1" localSheetId="2">#REF!</definedName>
    <definedName name="Print_Area_1">#REF!</definedName>
    <definedName name="Print_Area_MI">'[3]table 2.5'!$B$4:$T$154</definedName>
    <definedName name="PUBUSE" localSheetId="1">#REF!</definedName>
    <definedName name="PUBUSE" localSheetId="2">#REF!</definedName>
    <definedName name="PUBUSE">#REF!</definedName>
    <definedName name="q_sum_ex" localSheetId="2">#REF!</definedName>
    <definedName name="q_sum_ex">#REF!</definedName>
    <definedName name="second_version" localSheetId="1" hidden="1">{"'data dictionary'!$A$1:$C$26"}</definedName>
    <definedName name="second_version" localSheetId="2" hidden="1">{"'data dictionary'!$A$1:$C$26"}</definedName>
    <definedName name="second_version" hidden="1">{"'data dictionary'!$A$1:$C$26"}</definedName>
    <definedName name="shopp_ccr_20140618" localSheetId="2">#REF!</definedName>
    <definedName name="shopp_ccr_20140618">#REF!</definedName>
    <definedName name="SIM_MC_PMTS">[2]Hospital_Details!$A$310:$IV$310</definedName>
    <definedName name="SNF_COST">[2]Hospital_Details!$A$224:$IV$224</definedName>
    <definedName name="SNF_GL">[2]Hospital_Details!$A$229:$IV$229</definedName>
    <definedName name="SNF_REV">[2]Hospital_Details!$A$218:$IV$218</definedName>
    <definedName name="SUB_I_COST">[2]Hospital_Details!$A$192:$IV$192</definedName>
    <definedName name="SUB_I_GL">[2]Hospital_Details!$A$196:$IV$196</definedName>
    <definedName name="SUB_I_REV">[2]Hospital_Details!$A$184:$IV$184</definedName>
    <definedName name="SUB_II_COST">[2]Hospital_Details!$A$209:$IV$209</definedName>
    <definedName name="SUB_II_GL">[2]Hospital_Details!$A$213:$IV$213</definedName>
    <definedName name="SUB_II_REV">[2]Hospital_Details!$A$201:$IV$201</definedName>
    <definedName name="SWING_COST">[2]Hospital_Details!$A$261:$IV$261</definedName>
    <definedName name="SWING_GL">[2]Hospital_Details!$A$281:$IV$281</definedName>
    <definedName name="SWING_MGN">[2]Hospital_Details!$A$283:$IV$283</definedName>
    <definedName name="SWING_REV">[2]Hospital_Details!$A$256:$IV$256</definedName>
    <definedName name="TABLE4J_FY07" localSheetId="1">#REF!</definedName>
    <definedName name="TABLE4J_FY07" localSheetId="2">#REF!</definedName>
    <definedName name="TABLE4J_FY07">#REF!</definedName>
    <definedName name="TaxDataSet" localSheetId="2">#REF!</definedName>
    <definedName name="TaxDataSet">#REF!</definedName>
    <definedName name="TOT_COST">[2]Hospital_Details!$A$14:$IV$14</definedName>
    <definedName name="TOT_GL">[2]Hospital_Details!$A$15:$IV$15</definedName>
    <definedName name="TOT_REV">[2]Hospital_Details!$A$13:$IV$13</definedName>
  </definedNames>
  <calcPr calcId="152511"/>
</workbook>
</file>

<file path=xl/calcChain.xml><?xml version="1.0" encoding="utf-8"?>
<calcChain xmlns="http://schemas.openxmlformats.org/spreadsheetml/2006/main">
  <c r="Z3" i="1" l="1"/>
  <c r="AA3" i="1"/>
  <c r="Z4" i="1"/>
  <c r="AA4" i="1"/>
  <c r="Z5" i="1"/>
  <c r="AA5" i="1"/>
  <c r="Z6" i="1"/>
  <c r="AA6" i="1"/>
  <c r="Z7" i="1"/>
  <c r="AA7" i="1"/>
  <c r="Z8" i="1"/>
  <c r="AA8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Z21" i="1"/>
  <c r="AA21" i="1"/>
  <c r="Z22" i="1"/>
  <c r="AA22" i="1"/>
  <c r="Z23" i="1"/>
  <c r="AA23" i="1"/>
  <c r="Z24" i="1"/>
  <c r="AA24" i="1"/>
  <c r="Z25" i="1"/>
  <c r="AA25" i="1"/>
  <c r="Z26" i="1"/>
  <c r="AA26" i="1"/>
  <c r="Z27" i="1"/>
  <c r="AA27" i="1"/>
  <c r="Z28" i="1"/>
  <c r="AA28" i="1"/>
  <c r="Z29" i="1"/>
  <c r="AA29" i="1"/>
  <c r="Z30" i="1"/>
  <c r="AA30" i="1"/>
  <c r="Z31" i="1"/>
  <c r="AA31" i="1"/>
  <c r="Z32" i="1"/>
  <c r="AA32" i="1"/>
  <c r="Z33" i="1"/>
  <c r="AA33" i="1"/>
  <c r="Z34" i="1"/>
  <c r="AA34" i="1"/>
  <c r="Z35" i="1"/>
  <c r="AA35" i="1"/>
  <c r="Z36" i="1"/>
  <c r="AA36" i="1"/>
  <c r="Z37" i="1"/>
  <c r="AA37" i="1"/>
  <c r="Z38" i="1"/>
  <c r="AA38" i="1"/>
  <c r="Z39" i="1"/>
  <c r="AA39" i="1"/>
  <c r="Z40" i="1"/>
  <c r="AA40" i="1"/>
  <c r="Z41" i="1"/>
  <c r="AA41" i="1"/>
  <c r="Z42" i="1"/>
  <c r="AA42" i="1"/>
  <c r="Z43" i="1"/>
  <c r="AA43" i="1"/>
  <c r="Z44" i="1"/>
  <c r="AA44" i="1"/>
  <c r="Z45" i="1"/>
  <c r="AA45" i="1"/>
  <c r="Z46" i="1"/>
  <c r="AA46" i="1"/>
  <c r="Z47" i="1"/>
  <c r="AA47" i="1"/>
  <c r="Z48" i="1"/>
  <c r="AA48" i="1"/>
  <c r="Z49" i="1"/>
  <c r="AA49" i="1"/>
  <c r="Z50" i="1"/>
  <c r="AA50" i="1"/>
  <c r="Z51" i="1"/>
  <c r="AA51" i="1"/>
  <c r="Z52" i="1"/>
  <c r="AA52" i="1"/>
  <c r="Z53" i="1"/>
  <c r="AA53" i="1"/>
  <c r="Z54" i="1"/>
  <c r="AA54" i="1"/>
  <c r="Z55" i="1"/>
  <c r="AA55" i="1"/>
  <c r="Z56" i="1"/>
  <c r="AA56" i="1"/>
  <c r="Z57" i="1"/>
  <c r="AA57" i="1"/>
  <c r="Z58" i="1"/>
  <c r="AA58" i="1"/>
  <c r="Z59" i="1"/>
  <c r="AA59" i="1"/>
  <c r="Z60" i="1"/>
  <c r="AA60" i="1"/>
  <c r="Z61" i="1"/>
  <c r="AA61" i="1"/>
  <c r="Z62" i="1"/>
  <c r="AA62" i="1"/>
  <c r="Z63" i="1"/>
  <c r="AA63" i="1"/>
  <c r="Z64" i="1"/>
  <c r="AA64" i="1"/>
  <c r="Z65" i="1"/>
  <c r="AA65" i="1"/>
  <c r="Z66" i="1"/>
  <c r="AA66" i="1"/>
  <c r="Z67" i="1"/>
  <c r="AA67" i="1"/>
  <c r="Z68" i="1"/>
  <c r="AA68" i="1"/>
  <c r="Z69" i="1"/>
  <c r="AA69" i="1"/>
  <c r="Z70" i="1"/>
  <c r="AA70" i="1"/>
  <c r="Z71" i="1"/>
  <c r="AA71" i="1"/>
  <c r="AA2" i="1"/>
  <c r="Z2" i="1"/>
  <c r="T71" i="1"/>
  <c r="S71" i="1"/>
  <c r="T70" i="1"/>
  <c r="S70" i="1"/>
  <c r="T69" i="1"/>
  <c r="S69" i="1"/>
  <c r="T68" i="1"/>
  <c r="S68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T23" i="1"/>
  <c r="S23" i="1"/>
  <c r="T22" i="1"/>
  <c r="S22" i="1"/>
  <c r="T21" i="1"/>
  <c r="S21" i="1"/>
  <c r="T20" i="1"/>
  <c r="S20" i="1"/>
  <c r="T19" i="1"/>
  <c r="S19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T8" i="1"/>
  <c r="S8" i="1"/>
  <c r="T7" i="1"/>
  <c r="S7" i="1"/>
  <c r="T6" i="1"/>
  <c r="S6" i="1"/>
  <c r="T5" i="1"/>
  <c r="S5" i="1"/>
  <c r="T4" i="1"/>
  <c r="S4" i="1"/>
  <c r="T3" i="1"/>
  <c r="S3" i="1"/>
  <c r="T2" i="1"/>
  <c r="S2" i="1"/>
  <c r="O2" i="1"/>
  <c r="J83" i="4" l="1"/>
  <c r="C83" i="4"/>
  <c r="J82" i="4"/>
  <c r="C82" i="4"/>
  <c r="J81" i="4"/>
  <c r="C81" i="4"/>
  <c r="J80" i="4"/>
  <c r="C80" i="4"/>
  <c r="J79" i="4"/>
  <c r="C79" i="4"/>
  <c r="J78" i="4"/>
  <c r="C78" i="4"/>
  <c r="J77" i="4"/>
  <c r="C77" i="4"/>
  <c r="J76" i="4"/>
  <c r="C76" i="4"/>
  <c r="J75" i="4"/>
  <c r="C75" i="4"/>
  <c r="J74" i="4"/>
  <c r="C74" i="4"/>
  <c r="J73" i="4"/>
  <c r="C73" i="4"/>
  <c r="J72" i="4"/>
  <c r="C72" i="4"/>
  <c r="J71" i="4"/>
  <c r="C71" i="4"/>
  <c r="J70" i="4"/>
  <c r="C70" i="4"/>
  <c r="J69" i="4"/>
  <c r="C69" i="4"/>
  <c r="J68" i="4"/>
  <c r="C68" i="4"/>
  <c r="J67" i="4"/>
  <c r="C67" i="4"/>
  <c r="J66" i="4"/>
  <c r="C66" i="4"/>
  <c r="J57" i="4"/>
  <c r="C57" i="4"/>
  <c r="J56" i="4"/>
  <c r="J55" i="4"/>
  <c r="C55" i="4"/>
  <c r="J54" i="4"/>
  <c r="C54" i="4"/>
  <c r="J53" i="4"/>
  <c r="C53" i="4"/>
  <c r="J52" i="4"/>
  <c r="C52" i="4"/>
  <c r="J51" i="4"/>
  <c r="C51" i="4"/>
  <c r="J50" i="4"/>
  <c r="C50" i="4"/>
  <c r="J49" i="4"/>
  <c r="C49" i="4"/>
  <c r="J48" i="4"/>
  <c r="C48" i="4"/>
  <c r="J47" i="4"/>
  <c r="C47" i="4"/>
  <c r="J46" i="4"/>
  <c r="J45" i="4"/>
  <c r="C45" i="4"/>
  <c r="J44" i="4"/>
  <c r="C44" i="4"/>
  <c r="J43" i="4"/>
  <c r="C43" i="4"/>
  <c r="J42" i="4"/>
  <c r="C42" i="4"/>
  <c r="J41" i="4"/>
  <c r="C41" i="4"/>
  <c r="J40" i="4"/>
  <c r="C40" i="4"/>
  <c r="J39" i="4"/>
  <c r="C39" i="4"/>
  <c r="J38" i="4"/>
  <c r="C38" i="4"/>
  <c r="J37" i="4"/>
  <c r="C37" i="4"/>
  <c r="J36" i="4"/>
  <c r="C36" i="4"/>
  <c r="J35" i="4"/>
  <c r="C35" i="4"/>
  <c r="J34" i="4"/>
  <c r="C34" i="4"/>
  <c r="J33" i="4"/>
  <c r="C33" i="4"/>
  <c r="J32" i="4"/>
  <c r="C32" i="4"/>
  <c r="J31" i="4"/>
  <c r="C31" i="4"/>
  <c r="J30" i="4"/>
  <c r="C30" i="4"/>
  <c r="J29" i="4"/>
  <c r="C29" i="4"/>
  <c r="J28" i="4"/>
  <c r="C28" i="4"/>
  <c r="J27" i="4"/>
  <c r="C27" i="4"/>
  <c r="J26" i="4"/>
  <c r="C26" i="4"/>
  <c r="J25" i="4"/>
  <c r="C25" i="4"/>
  <c r="J24" i="4"/>
  <c r="C24" i="4"/>
  <c r="J23" i="4"/>
  <c r="C23" i="4"/>
  <c r="J22" i="4"/>
  <c r="C22" i="4"/>
  <c r="J21" i="4"/>
  <c r="C21" i="4"/>
  <c r="J20" i="4"/>
  <c r="C20" i="4"/>
  <c r="J19" i="4"/>
  <c r="C19" i="4"/>
  <c r="J18" i="4"/>
  <c r="C18" i="4"/>
  <c r="J17" i="4"/>
  <c r="C17" i="4"/>
  <c r="J16" i="4"/>
  <c r="C16" i="4"/>
  <c r="J15" i="4"/>
  <c r="C15" i="4"/>
  <c r="J14" i="4"/>
  <c r="C14" i="4"/>
  <c r="J13" i="4"/>
  <c r="C13" i="4"/>
  <c r="J12" i="4"/>
  <c r="C12" i="4"/>
  <c r="J11" i="4"/>
  <c r="C11" i="4"/>
  <c r="J10" i="4"/>
  <c r="J9" i="4"/>
  <c r="C9" i="4"/>
  <c r="J8" i="4"/>
  <c r="C8" i="4"/>
  <c r="J7" i="4"/>
  <c r="C7" i="4"/>
  <c r="J6" i="4"/>
  <c r="C6" i="4"/>
  <c r="J5" i="4"/>
  <c r="C5" i="4"/>
  <c r="F69" i="4" l="1"/>
  <c r="F73" i="4"/>
  <c r="F77" i="4"/>
  <c r="F81" i="4"/>
  <c r="F68" i="4"/>
  <c r="F76" i="4"/>
  <c r="F66" i="4"/>
  <c r="F70" i="4"/>
  <c r="F74" i="4"/>
  <c r="F82" i="4"/>
  <c r="F67" i="4"/>
  <c r="F83" i="4"/>
  <c r="F72" i="4"/>
  <c r="J60" i="4"/>
  <c r="K41" i="4" s="1"/>
  <c r="J86" i="4"/>
  <c r="K66" i="4" s="1"/>
  <c r="F71" i="4"/>
  <c r="F75" i="4"/>
  <c r="F79" i="4"/>
  <c r="F78" i="4"/>
  <c r="F80" i="4"/>
  <c r="K53" i="4" l="1"/>
  <c r="L53" i="4" s="1"/>
  <c r="K70" i="4"/>
  <c r="L70" i="4" s="1"/>
  <c r="K47" i="4"/>
  <c r="L47" i="4" s="1"/>
  <c r="K76" i="4"/>
  <c r="L76" i="4" s="1"/>
  <c r="K68" i="4"/>
  <c r="L68" i="4" s="1"/>
  <c r="K5" i="4"/>
  <c r="L5" i="4" s="1"/>
  <c r="K74" i="4"/>
  <c r="L74" i="4" s="1"/>
  <c r="K51" i="4"/>
  <c r="L51" i="4" s="1"/>
  <c r="K55" i="4"/>
  <c r="L55" i="4" s="1"/>
  <c r="K73" i="4"/>
  <c r="L73" i="4" s="1"/>
  <c r="L41" i="4"/>
  <c r="K72" i="4"/>
  <c r="L72" i="4" s="1"/>
  <c r="K81" i="4"/>
  <c r="L81" i="4" s="1"/>
  <c r="K79" i="4"/>
  <c r="L79" i="4" s="1"/>
  <c r="K83" i="4"/>
  <c r="L83" i="4" s="1"/>
  <c r="K69" i="4"/>
  <c r="L69" i="4" s="1"/>
  <c r="K56" i="4"/>
  <c r="L56" i="4" s="1"/>
  <c r="K49" i="4"/>
  <c r="L49" i="4" s="1"/>
  <c r="K44" i="4"/>
  <c r="L44" i="4" s="1"/>
  <c r="K40" i="4"/>
  <c r="L40" i="4" s="1"/>
  <c r="K33" i="4"/>
  <c r="L33" i="4" s="1"/>
  <c r="F86" i="4"/>
  <c r="G71" i="4" s="1"/>
  <c r="H71" i="4" s="1"/>
  <c r="K23" i="4"/>
  <c r="L23" i="4" s="1"/>
  <c r="K29" i="4"/>
  <c r="L29" i="4" s="1"/>
  <c r="K19" i="4"/>
  <c r="L19" i="4" s="1"/>
  <c r="K11" i="4"/>
  <c r="L11" i="4" s="1"/>
  <c r="K10" i="4"/>
  <c r="L10" i="4" s="1"/>
  <c r="F60" i="4"/>
  <c r="G8" i="4" s="1"/>
  <c r="H8" i="4" s="1"/>
  <c r="K17" i="4"/>
  <c r="L17" i="4" s="1"/>
  <c r="K13" i="4"/>
  <c r="L13" i="4" s="1"/>
  <c r="L66" i="4"/>
  <c r="K77" i="4"/>
  <c r="L77" i="4" s="1"/>
  <c r="K82" i="4"/>
  <c r="L82" i="4" s="1"/>
  <c r="K78" i="4"/>
  <c r="L78" i="4" s="1"/>
  <c r="K80" i="4"/>
  <c r="L80" i="4" s="1"/>
  <c r="K75" i="4"/>
  <c r="L75" i="4" s="1"/>
  <c r="K67" i="4"/>
  <c r="L67" i="4" s="1"/>
  <c r="K71" i="4"/>
  <c r="L71" i="4" s="1"/>
  <c r="K57" i="4"/>
  <c r="L57" i="4" s="1"/>
  <c r="K54" i="4"/>
  <c r="L54" i="4" s="1"/>
  <c r="K50" i="4"/>
  <c r="L50" i="4" s="1"/>
  <c r="K46" i="4"/>
  <c r="L46" i="4" s="1"/>
  <c r="K43" i="4"/>
  <c r="L43" i="4" s="1"/>
  <c r="K48" i="4"/>
  <c r="L48" i="4" s="1"/>
  <c r="K52" i="4"/>
  <c r="L52" i="4" s="1"/>
  <c r="K45" i="4"/>
  <c r="L45" i="4" s="1"/>
  <c r="K39" i="4"/>
  <c r="L39" i="4" s="1"/>
  <c r="K38" i="4"/>
  <c r="L38" i="4" s="1"/>
  <c r="K36" i="4"/>
  <c r="L36" i="4" s="1"/>
  <c r="K32" i="4"/>
  <c r="L32" i="4" s="1"/>
  <c r="K28" i="4"/>
  <c r="L28" i="4" s="1"/>
  <c r="K24" i="4"/>
  <c r="L24" i="4" s="1"/>
  <c r="K20" i="4"/>
  <c r="L20" i="4" s="1"/>
  <c r="K16" i="4"/>
  <c r="L16" i="4" s="1"/>
  <c r="K12" i="4"/>
  <c r="L12" i="4" s="1"/>
  <c r="K42" i="4"/>
  <c r="L42" i="4" s="1"/>
  <c r="K8" i="4"/>
  <c r="L8" i="4" s="1"/>
  <c r="K7" i="4"/>
  <c r="L7" i="4" s="1"/>
  <c r="K34" i="4"/>
  <c r="L34" i="4" s="1"/>
  <c r="K9" i="4"/>
  <c r="L9" i="4" s="1"/>
  <c r="K31" i="4"/>
  <c r="L31" i="4" s="1"/>
  <c r="K30" i="4"/>
  <c r="L30" i="4" s="1"/>
  <c r="K25" i="4"/>
  <c r="L25" i="4" s="1"/>
  <c r="K15" i="4"/>
  <c r="L15" i="4" s="1"/>
  <c r="K14" i="4"/>
  <c r="L14" i="4" s="1"/>
  <c r="K37" i="4"/>
  <c r="L37" i="4" s="1"/>
  <c r="K22" i="4"/>
  <c r="L22" i="4" s="1"/>
  <c r="K35" i="4"/>
  <c r="L35" i="4" s="1"/>
  <c r="K18" i="4"/>
  <c r="L18" i="4" s="1"/>
  <c r="K27" i="4"/>
  <c r="L27" i="4" s="1"/>
  <c r="K26" i="4"/>
  <c r="L26" i="4" s="1"/>
  <c r="K21" i="4"/>
  <c r="L21" i="4" s="1"/>
  <c r="K6" i="4"/>
  <c r="L6" i="4" s="1"/>
  <c r="G78" i="4" l="1"/>
  <c r="H78" i="4" s="1"/>
  <c r="G80" i="4"/>
  <c r="H80" i="4" s="1"/>
  <c r="G79" i="4"/>
  <c r="H79" i="4" s="1"/>
  <c r="G42" i="4"/>
  <c r="H42" i="4" s="1"/>
  <c r="G5" i="4"/>
  <c r="H5" i="4" s="1"/>
  <c r="K60" i="4"/>
  <c r="L86" i="4"/>
  <c r="G50" i="4"/>
  <c r="H50" i="4" s="1"/>
  <c r="G46" i="4"/>
  <c r="H46" i="4" s="1"/>
  <c r="G10" i="4"/>
  <c r="H10" i="4" s="1"/>
  <c r="G26" i="4"/>
  <c r="H26" i="4" s="1"/>
  <c r="G7" i="4"/>
  <c r="H7" i="4" s="1"/>
  <c r="G29" i="4"/>
  <c r="H29" i="4" s="1"/>
  <c r="G43" i="4"/>
  <c r="H43" i="4" s="1"/>
  <c r="G49" i="4"/>
  <c r="H49" i="4" s="1"/>
  <c r="G54" i="4"/>
  <c r="H54" i="4" s="1"/>
  <c r="G11" i="4"/>
  <c r="H11" i="4" s="1"/>
  <c r="G12" i="4"/>
  <c r="H12" i="4" s="1"/>
  <c r="G17" i="4"/>
  <c r="H17" i="4" s="1"/>
  <c r="G14" i="4"/>
  <c r="H14" i="4" s="1"/>
  <c r="G30" i="4"/>
  <c r="H30" i="4" s="1"/>
  <c r="G20" i="4"/>
  <c r="H20" i="4" s="1"/>
  <c r="G25" i="4"/>
  <c r="H25" i="4" s="1"/>
  <c r="G13" i="4"/>
  <c r="H13" i="4" s="1"/>
  <c r="G24" i="4"/>
  <c r="H24" i="4" s="1"/>
  <c r="G41" i="4"/>
  <c r="H41" i="4" s="1"/>
  <c r="G44" i="4"/>
  <c r="H44" i="4" s="1"/>
  <c r="G57" i="4"/>
  <c r="H57" i="4" s="1"/>
  <c r="G52" i="4"/>
  <c r="H52" i="4" s="1"/>
  <c r="G27" i="4"/>
  <c r="H27" i="4" s="1"/>
  <c r="G28" i="4"/>
  <c r="H28" i="4" s="1"/>
  <c r="G33" i="4"/>
  <c r="H33" i="4" s="1"/>
  <c r="G53" i="4"/>
  <c r="H53" i="4" s="1"/>
  <c r="G18" i="4"/>
  <c r="H18" i="4" s="1"/>
  <c r="G19" i="4"/>
  <c r="H19" i="4" s="1"/>
  <c r="G36" i="4"/>
  <c r="H36" i="4" s="1"/>
  <c r="G22" i="4"/>
  <c r="H22" i="4" s="1"/>
  <c r="G23" i="4"/>
  <c r="H23" i="4" s="1"/>
  <c r="G38" i="4"/>
  <c r="H38" i="4" s="1"/>
  <c r="G40" i="4"/>
  <c r="H40" i="4" s="1"/>
  <c r="G55" i="4"/>
  <c r="H55" i="4" s="1"/>
  <c r="G45" i="4"/>
  <c r="H45" i="4" s="1"/>
  <c r="G51" i="4"/>
  <c r="H51" i="4" s="1"/>
  <c r="G47" i="4"/>
  <c r="H47" i="4" s="1"/>
  <c r="G48" i="4"/>
  <c r="H48" i="4" s="1"/>
  <c r="G56" i="4"/>
  <c r="H56" i="4" s="1"/>
  <c r="G6" i="4"/>
  <c r="H6" i="4" s="1"/>
  <c r="G15" i="4"/>
  <c r="H15" i="4" s="1"/>
  <c r="G16" i="4"/>
  <c r="H16" i="4" s="1"/>
  <c r="G21" i="4"/>
  <c r="H21" i="4" s="1"/>
  <c r="G31" i="4"/>
  <c r="H31" i="4" s="1"/>
  <c r="G32" i="4"/>
  <c r="H32" i="4" s="1"/>
  <c r="G37" i="4"/>
  <c r="H37" i="4" s="1"/>
  <c r="G34" i="4"/>
  <c r="H34" i="4" s="1"/>
  <c r="G35" i="4"/>
  <c r="H35" i="4" s="1"/>
  <c r="G9" i="4"/>
  <c r="H9" i="4" s="1"/>
  <c r="K86" i="4"/>
  <c r="G39" i="4"/>
  <c r="H39" i="4" s="1"/>
  <c r="L60" i="4"/>
  <c r="G69" i="4"/>
  <c r="H69" i="4" s="1"/>
  <c r="G70" i="4"/>
  <c r="H70" i="4" s="1"/>
  <c r="G66" i="4"/>
  <c r="G74" i="4"/>
  <c r="H74" i="4" s="1"/>
  <c r="G73" i="4"/>
  <c r="H73" i="4" s="1"/>
  <c r="G76" i="4"/>
  <c r="H76" i="4" s="1"/>
  <c r="G72" i="4"/>
  <c r="H72" i="4" s="1"/>
  <c r="G82" i="4"/>
  <c r="H82" i="4" s="1"/>
  <c r="G67" i="4"/>
  <c r="H67" i="4" s="1"/>
  <c r="G68" i="4"/>
  <c r="H68" i="4" s="1"/>
  <c r="G77" i="4"/>
  <c r="H77" i="4" s="1"/>
  <c r="G83" i="4"/>
  <c r="H83" i="4" s="1"/>
  <c r="G81" i="4"/>
  <c r="H81" i="4" s="1"/>
  <c r="G75" i="4"/>
  <c r="H75" i="4" s="1"/>
  <c r="G86" i="4" l="1"/>
  <c r="H66" i="4"/>
  <c r="H60" i="4"/>
  <c r="G60" i="4"/>
  <c r="H86" i="4" l="1"/>
  <c r="H1" i="3" l="1"/>
  <c r="J60" i="3" l="1"/>
  <c r="K7" i="3" s="1"/>
  <c r="J86" i="3"/>
  <c r="K66" i="3" s="1"/>
  <c r="K20" i="3" l="1"/>
  <c r="L20" i="3" s="1"/>
  <c r="K16" i="3"/>
  <c r="L16" i="3" s="1"/>
  <c r="L7" i="3"/>
  <c r="K83" i="3"/>
  <c r="L83" i="3" s="1"/>
  <c r="K79" i="3"/>
  <c r="L79" i="3" s="1"/>
  <c r="K82" i="3"/>
  <c r="L82" i="3" s="1"/>
  <c r="K78" i="3"/>
  <c r="L78" i="3" s="1"/>
  <c r="K68" i="3"/>
  <c r="L68" i="3" s="1"/>
  <c r="K72" i="3"/>
  <c r="L72" i="3" s="1"/>
  <c r="K75" i="3"/>
  <c r="L75" i="3" s="1"/>
  <c r="K48" i="3"/>
  <c r="L48" i="3" s="1"/>
  <c r="K40" i="3"/>
  <c r="L40" i="3" s="1"/>
  <c r="K51" i="3"/>
  <c r="L51" i="3" s="1"/>
  <c r="K52" i="3"/>
  <c r="L52" i="3" s="1"/>
  <c r="K12" i="3"/>
  <c r="L12" i="3" s="1"/>
  <c r="K36" i="3"/>
  <c r="L36" i="3" s="1"/>
  <c r="K33" i="3"/>
  <c r="L33" i="3" s="1"/>
  <c r="K25" i="3"/>
  <c r="L25" i="3" s="1"/>
  <c r="K14" i="3"/>
  <c r="L14" i="3" s="1"/>
  <c r="L66" i="3"/>
  <c r="K71" i="3"/>
  <c r="L71" i="3" s="1"/>
  <c r="K80" i="3"/>
  <c r="L80" i="3" s="1"/>
  <c r="K74" i="3"/>
  <c r="L74" i="3" s="1"/>
  <c r="K67" i="3"/>
  <c r="L67" i="3" s="1"/>
  <c r="K55" i="3"/>
  <c r="L55" i="3" s="1"/>
  <c r="K41" i="3"/>
  <c r="L41" i="3" s="1"/>
  <c r="K44" i="3"/>
  <c r="L44" i="3" s="1"/>
  <c r="K53" i="3"/>
  <c r="L53" i="3" s="1"/>
  <c r="K42" i="3"/>
  <c r="L42" i="3" s="1"/>
  <c r="K28" i="3"/>
  <c r="L28" i="3" s="1"/>
  <c r="K24" i="3"/>
  <c r="L24" i="3" s="1"/>
  <c r="K13" i="3"/>
  <c r="L13" i="3" s="1"/>
  <c r="K8" i="3"/>
  <c r="L8" i="3" s="1"/>
  <c r="K56" i="3"/>
  <c r="L56" i="3" s="1"/>
  <c r="K49" i="3"/>
  <c r="L49" i="3" s="1"/>
  <c r="K57" i="3"/>
  <c r="L57" i="3" s="1"/>
  <c r="K54" i="3"/>
  <c r="L54" i="3" s="1"/>
  <c r="K50" i="3"/>
  <c r="L50" i="3" s="1"/>
  <c r="K46" i="3"/>
  <c r="L46" i="3" s="1"/>
  <c r="K43" i="3"/>
  <c r="L43" i="3" s="1"/>
  <c r="K34" i="3"/>
  <c r="L34" i="3" s="1"/>
  <c r="K30" i="3"/>
  <c r="L30" i="3" s="1"/>
  <c r="K26" i="3"/>
  <c r="L26" i="3" s="1"/>
  <c r="K22" i="3"/>
  <c r="L22" i="3" s="1"/>
  <c r="K39" i="3"/>
  <c r="L39" i="3" s="1"/>
  <c r="K35" i="3"/>
  <c r="L35" i="3" s="1"/>
  <c r="K31" i="3"/>
  <c r="L31" i="3" s="1"/>
  <c r="K27" i="3"/>
  <c r="L27" i="3" s="1"/>
  <c r="K23" i="3"/>
  <c r="L23" i="3" s="1"/>
  <c r="K19" i="3"/>
  <c r="L19" i="3" s="1"/>
  <c r="K11" i="3"/>
  <c r="L11" i="3" s="1"/>
  <c r="K6" i="3"/>
  <c r="L6" i="3" s="1"/>
  <c r="K18" i="3"/>
  <c r="L18" i="3" s="1"/>
  <c r="K15" i="3"/>
  <c r="L15" i="3" s="1"/>
  <c r="K38" i="3"/>
  <c r="L38" i="3" s="1"/>
  <c r="K29" i="3"/>
  <c r="L29" i="3" s="1"/>
  <c r="K9" i="3"/>
  <c r="L9" i="3" s="1"/>
  <c r="K10" i="3"/>
  <c r="L10" i="3" s="1"/>
  <c r="F60" i="3"/>
  <c r="K81" i="3"/>
  <c r="L81" i="3" s="1"/>
  <c r="K76" i="3"/>
  <c r="L76" i="3" s="1"/>
  <c r="K77" i="3"/>
  <c r="L77" i="3" s="1"/>
  <c r="F86" i="3"/>
  <c r="K69" i="3"/>
  <c r="L69" i="3" s="1"/>
  <c r="K73" i="3"/>
  <c r="L73" i="3" s="1"/>
  <c r="K70" i="3"/>
  <c r="L70" i="3" s="1"/>
  <c r="K47" i="3"/>
  <c r="L47" i="3" s="1"/>
  <c r="K45" i="3"/>
  <c r="L45" i="3" s="1"/>
  <c r="K17" i="3"/>
  <c r="L17" i="3" s="1"/>
  <c r="K5" i="3"/>
  <c r="K32" i="3"/>
  <c r="L32" i="3" s="1"/>
  <c r="K21" i="3"/>
  <c r="L21" i="3" s="1"/>
  <c r="K37" i="3"/>
  <c r="L37" i="3" s="1"/>
  <c r="G20" i="3" l="1"/>
  <c r="H20" i="3" s="1"/>
  <c r="G7" i="3"/>
  <c r="G43" i="3"/>
  <c r="H43" i="3" s="1"/>
  <c r="G28" i="3"/>
  <c r="H28" i="3" s="1"/>
  <c r="G51" i="3"/>
  <c r="H51" i="3" s="1"/>
  <c r="K60" i="3"/>
  <c r="L5" i="3"/>
  <c r="G23" i="3"/>
  <c r="H23" i="3" s="1"/>
  <c r="G38" i="3"/>
  <c r="H38" i="3" s="1"/>
  <c r="K86" i="3"/>
  <c r="G45" i="3"/>
  <c r="H45" i="3" s="1"/>
  <c r="G13" i="3"/>
  <c r="H13" i="3" s="1"/>
  <c r="G10" i="3"/>
  <c r="H10" i="3" s="1"/>
  <c r="G6" i="3"/>
  <c r="H6" i="3" s="1"/>
  <c r="G9" i="3"/>
  <c r="H9" i="3" s="1"/>
  <c r="G25" i="3"/>
  <c r="H25" i="3" s="1"/>
  <c r="G26" i="3"/>
  <c r="H26" i="3" s="1"/>
  <c r="G19" i="3"/>
  <c r="H19" i="3" s="1"/>
  <c r="G34" i="3"/>
  <c r="H34" i="3" s="1"/>
  <c r="G29" i="3"/>
  <c r="H29" i="3" s="1"/>
  <c r="G14" i="3"/>
  <c r="H14" i="3" s="1"/>
  <c r="G56" i="3"/>
  <c r="H56" i="3" s="1"/>
  <c r="G44" i="3"/>
  <c r="H44" i="3" s="1"/>
  <c r="G8" i="3"/>
  <c r="H8" i="3" s="1"/>
  <c r="G37" i="3"/>
  <c r="H37" i="3" s="1"/>
  <c r="G22" i="3"/>
  <c r="H22" i="3" s="1"/>
  <c r="G53" i="3"/>
  <c r="H53" i="3" s="1"/>
  <c r="G42" i="3"/>
  <c r="H42" i="3" s="1"/>
  <c r="G41" i="3"/>
  <c r="H41" i="3" s="1"/>
  <c r="G33" i="3"/>
  <c r="H33" i="3" s="1"/>
  <c r="G30" i="3"/>
  <c r="H30" i="3" s="1"/>
  <c r="G52" i="3"/>
  <c r="H52" i="3" s="1"/>
  <c r="G49" i="3"/>
  <c r="H49" i="3" s="1"/>
  <c r="G48" i="3"/>
  <c r="H48" i="3" s="1"/>
  <c r="G5" i="3"/>
  <c r="G18" i="3"/>
  <c r="H18" i="3" s="1"/>
  <c r="G12" i="3"/>
  <c r="H12" i="3" s="1"/>
  <c r="G21" i="3"/>
  <c r="H21" i="3" s="1"/>
  <c r="G17" i="3"/>
  <c r="H17" i="3" s="1"/>
  <c r="G54" i="3"/>
  <c r="H54" i="3" s="1"/>
  <c r="G57" i="3"/>
  <c r="H57" i="3" s="1"/>
  <c r="G46" i="3"/>
  <c r="H46" i="3" s="1"/>
  <c r="G50" i="3"/>
  <c r="H50" i="3" s="1"/>
  <c r="G11" i="3"/>
  <c r="H11" i="3" s="1"/>
  <c r="G47" i="3"/>
  <c r="H47" i="3" s="1"/>
  <c r="G55" i="3"/>
  <c r="H55" i="3" s="1"/>
  <c r="G16" i="3"/>
  <c r="H16" i="3" s="1"/>
  <c r="G31" i="3"/>
  <c r="H31" i="3" s="1"/>
  <c r="G36" i="3"/>
  <c r="H36" i="3" s="1"/>
  <c r="G24" i="3"/>
  <c r="H24" i="3" s="1"/>
  <c r="G35" i="3"/>
  <c r="H35" i="3" s="1"/>
  <c r="G74" i="3"/>
  <c r="H74" i="3" s="1"/>
  <c r="G70" i="3"/>
  <c r="H70" i="3" s="1"/>
  <c r="G73" i="3"/>
  <c r="H73" i="3" s="1"/>
  <c r="G79" i="3"/>
  <c r="H79" i="3" s="1"/>
  <c r="G69" i="3"/>
  <c r="H69" i="3" s="1"/>
  <c r="G67" i="3"/>
  <c r="H67" i="3" s="1"/>
  <c r="G72" i="3"/>
  <c r="H72" i="3" s="1"/>
  <c r="G81" i="3"/>
  <c r="H81" i="3" s="1"/>
  <c r="G83" i="3"/>
  <c r="H83" i="3" s="1"/>
  <c r="G77" i="3"/>
  <c r="H77" i="3" s="1"/>
  <c r="G71" i="3"/>
  <c r="H71" i="3" s="1"/>
  <c r="G68" i="3"/>
  <c r="H68" i="3" s="1"/>
  <c r="G66" i="3"/>
  <c r="G78" i="3"/>
  <c r="H78" i="3" s="1"/>
  <c r="G82" i="3"/>
  <c r="H82" i="3" s="1"/>
  <c r="G15" i="3"/>
  <c r="H15" i="3" s="1"/>
  <c r="G40" i="3"/>
  <c r="H40" i="3" s="1"/>
  <c r="G75" i="3"/>
  <c r="H75" i="3" s="1"/>
  <c r="G76" i="3"/>
  <c r="H76" i="3" s="1"/>
  <c r="G80" i="3"/>
  <c r="H80" i="3" s="1"/>
  <c r="G32" i="3"/>
  <c r="H32" i="3" s="1"/>
  <c r="G27" i="3"/>
  <c r="H27" i="3" s="1"/>
  <c r="L86" i="3"/>
  <c r="H7" i="3"/>
  <c r="G39" i="3"/>
  <c r="H39" i="3" s="1"/>
  <c r="G60" i="3" l="1"/>
  <c r="H5" i="3"/>
  <c r="L60" i="3"/>
  <c r="G86" i="3"/>
  <c r="H66" i="3"/>
  <c r="H60" i="3" l="1"/>
  <c r="H86" i="3"/>
  <c r="X83" i="1" l="1"/>
  <c r="X84" i="1"/>
  <c r="X85" i="1"/>
  <c r="X86" i="1"/>
  <c r="X87" i="1"/>
  <c r="X88" i="1"/>
  <c r="X89" i="1"/>
  <c r="X90" i="1"/>
  <c r="X91" i="1"/>
  <c r="X92" i="1"/>
  <c r="X82" i="1"/>
  <c r="J83" i="1" l="1"/>
  <c r="J84" i="1"/>
  <c r="J85" i="1"/>
  <c r="J86" i="1"/>
  <c r="J87" i="1"/>
  <c r="J88" i="1"/>
  <c r="J89" i="1"/>
  <c r="J90" i="1"/>
  <c r="J91" i="1"/>
  <c r="J92" i="1"/>
  <c r="J82" i="1"/>
  <c r="I83" i="1"/>
  <c r="I84" i="1"/>
  <c r="I85" i="1"/>
  <c r="I86" i="1"/>
  <c r="I87" i="1"/>
  <c r="I88" i="1"/>
  <c r="I89" i="1"/>
  <c r="I90" i="1"/>
  <c r="I91" i="1"/>
  <c r="I92" i="1"/>
  <c r="I82" i="1"/>
  <c r="J72" i="1" l="1"/>
  <c r="I72" i="1" l="1"/>
  <c r="AB5" i="1"/>
  <c r="AB22" i="1"/>
  <c r="AB28" i="1"/>
  <c r="AB46" i="1"/>
  <c r="AB56" i="1"/>
  <c r="AB70" i="1"/>
  <c r="O3" i="1"/>
  <c r="P3" i="1"/>
  <c r="O4" i="1"/>
  <c r="P4" i="1"/>
  <c r="O5" i="1"/>
  <c r="P5" i="1"/>
  <c r="O6" i="1"/>
  <c r="P6" i="1"/>
  <c r="O7" i="1"/>
  <c r="P7" i="1"/>
  <c r="O8" i="1"/>
  <c r="P8" i="1"/>
  <c r="O9" i="1"/>
  <c r="P9" i="1"/>
  <c r="O10" i="1"/>
  <c r="P10" i="1"/>
  <c r="O11" i="1"/>
  <c r="P11" i="1"/>
  <c r="O12" i="1"/>
  <c r="P12" i="1"/>
  <c r="O13" i="1"/>
  <c r="P13" i="1"/>
  <c r="O14" i="1"/>
  <c r="P14" i="1"/>
  <c r="P15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P32" i="1"/>
  <c r="O33" i="1"/>
  <c r="P33" i="1"/>
  <c r="O34" i="1"/>
  <c r="P34" i="1"/>
  <c r="P35" i="1"/>
  <c r="O36" i="1"/>
  <c r="P36" i="1"/>
  <c r="O37" i="1"/>
  <c r="P37" i="1"/>
  <c r="O38" i="1"/>
  <c r="P38" i="1"/>
  <c r="O39" i="1"/>
  <c r="P39" i="1"/>
  <c r="O40" i="1"/>
  <c r="P40" i="1"/>
  <c r="O41" i="1"/>
  <c r="P41" i="1"/>
  <c r="O42" i="1"/>
  <c r="P42" i="1"/>
  <c r="P43" i="1"/>
  <c r="P44" i="1"/>
  <c r="O45" i="1"/>
  <c r="P45" i="1"/>
  <c r="O46" i="1"/>
  <c r="P46" i="1"/>
  <c r="O47" i="1"/>
  <c r="P47" i="1"/>
  <c r="O48" i="1"/>
  <c r="P48" i="1"/>
  <c r="O49" i="1"/>
  <c r="P49" i="1"/>
  <c r="O50" i="1"/>
  <c r="P50" i="1"/>
  <c r="O51" i="1"/>
  <c r="P51" i="1"/>
  <c r="P52" i="1"/>
  <c r="O53" i="1"/>
  <c r="P53" i="1"/>
  <c r="O54" i="1"/>
  <c r="P54" i="1"/>
  <c r="O55" i="1"/>
  <c r="P55" i="1"/>
  <c r="O56" i="1"/>
  <c r="P56" i="1"/>
  <c r="O57" i="1"/>
  <c r="P57" i="1"/>
  <c r="O58" i="1"/>
  <c r="P58" i="1"/>
  <c r="O59" i="1"/>
  <c r="P59" i="1"/>
  <c r="O60" i="1"/>
  <c r="P60" i="1"/>
  <c r="O61" i="1"/>
  <c r="P61" i="1"/>
  <c r="O62" i="1"/>
  <c r="P62" i="1"/>
  <c r="O63" i="1"/>
  <c r="P63" i="1"/>
  <c r="O64" i="1"/>
  <c r="P64" i="1"/>
  <c r="O65" i="1"/>
  <c r="P65" i="1"/>
  <c r="O66" i="1"/>
  <c r="P66" i="1"/>
  <c r="O67" i="1"/>
  <c r="P67" i="1"/>
  <c r="O68" i="1"/>
  <c r="P68" i="1"/>
  <c r="O69" i="1"/>
  <c r="P69" i="1"/>
  <c r="O70" i="1"/>
  <c r="P70" i="1"/>
  <c r="O71" i="1"/>
  <c r="P71" i="1"/>
  <c r="K3" i="1"/>
  <c r="L3" i="1"/>
  <c r="K4" i="1"/>
  <c r="L4" i="1"/>
  <c r="K5" i="1"/>
  <c r="L5" i="1"/>
  <c r="K6" i="1"/>
  <c r="L6" i="1"/>
  <c r="K7" i="1"/>
  <c r="L7" i="1"/>
  <c r="U7" i="1" s="1"/>
  <c r="K8" i="1"/>
  <c r="L8" i="1"/>
  <c r="K9" i="1"/>
  <c r="L9" i="1"/>
  <c r="K10" i="1"/>
  <c r="L10" i="1"/>
  <c r="U10" i="1" s="1"/>
  <c r="K11" i="1"/>
  <c r="L11" i="1"/>
  <c r="K12" i="1"/>
  <c r="L12" i="1"/>
  <c r="K13" i="1"/>
  <c r="L13" i="1"/>
  <c r="U13" i="1" s="1"/>
  <c r="K14" i="1"/>
  <c r="L14" i="1"/>
  <c r="L15" i="1"/>
  <c r="L16" i="1"/>
  <c r="K17" i="1"/>
  <c r="L17" i="1"/>
  <c r="K18" i="1"/>
  <c r="L18" i="1"/>
  <c r="K19" i="1"/>
  <c r="L19" i="1"/>
  <c r="U19" i="1" s="1"/>
  <c r="K20" i="1"/>
  <c r="L20" i="1"/>
  <c r="K21" i="1"/>
  <c r="L21" i="1"/>
  <c r="K22" i="1"/>
  <c r="L22" i="1"/>
  <c r="U22" i="1" s="1"/>
  <c r="K23" i="1"/>
  <c r="L23" i="1"/>
  <c r="K24" i="1"/>
  <c r="L24" i="1"/>
  <c r="K25" i="1"/>
  <c r="L25" i="1"/>
  <c r="K26" i="1"/>
  <c r="L26" i="1"/>
  <c r="K27" i="1"/>
  <c r="L27" i="1"/>
  <c r="K28" i="1"/>
  <c r="L28" i="1"/>
  <c r="U28" i="1" s="1"/>
  <c r="K29" i="1"/>
  <c r="L29" i="1"/>
  <c r="K30" i="1"/>
  <c r="L30" i="1"/>
  <c r="K31" i="1"/>
  <c r="L31" i="1"/>
  <c r="K32" i="1"/>
  <c r="L32" i="1"/>
  <c r="K33" i="1"/>
  <c r="L33" i="1"/>
  <c r="K34" i="1"/>
  <c r="L34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L43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L52" i="1"/>
  <c r="K53" i="1"/>
  <c r="L53" i="1"/>
  <c r="K54" i="1"/>
  <c r="L54" i="1"/>
  <c r="U54" i="1" s="1"/>
  <c r="K55" i="1"/>
  <c r="L55" i="1"/>
  <c r="K56" i="1"/>
  <c r="L56" i="1"/>
  <c r="K57" i="1"/>
  <c r="L57" i="1"/>
  <c r="K58" i="1"/>
  <c r="L58" i="1"/>
  <c r="K59" i="1"/>
  <c r="L59" i="1"/>
  <c r="K60" i="1"/>
  <c r="L60" i="1"/>
  <c r="U60" i="1" s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U23" i="1"/>
  <c r="AB6" i="1"/>
  <c r="AB10" i="1"/>
  <c r="AB17" i="1"/>
  <c r="AB21" i="1"/>
  <c r="AB29" i="1"/>
  <c r="AB33" i="1"/>
  <c r="AB38" i="1"/>
  <c r="AB63" i="1"/>
  <c r="U55" i="1" l="1"/>
  <c r="M13" i="1"/>
  <c r="M5" i="1"/>
  <c r="U6" i="1"/>
  <c r="AB51" i="1"/>
  <c r="U67" i="1"/>
  <c r="U51" i="1"/>
  <c r="M47" i="1"/>
  <c r="U47" i="1"/>
  <c r="M42" i="1"/>
  <c r="U42" i="1"/>
  <c r="M36" i="1"/>
  <c r="U36" i="1"/>
  <c r="M49" i="1"/>
  <c r="U49" i="1"/>
  <c r="M40" i="1"/>
  <c r="U40" i="1"/>
  <c r="M63" i="1"/>
  <c r="M71" i="1"/>
  <c r="U71" i="1"/>
  <c r="M45" i="1"/>
  <c r="U45" i="1"/>
  <c r="M38" i="1"/>
  <c r="U38" i="1"/>
  <c r="AB47" i="1"/>
  <c r="AB49" i="1"/>
  <c r="AB45" i="1"/>
  <c r="AB42" i="1"/>
  <c r="AB40" i="1"/>
  <c r="AB25" i="1"/>
  <c r="AB14" i="1"/>
  <c r="M37" i="1"/>
  <c r="M11" i="1"/>
  <c r="M9" i="1"/>
  <c r="M7" i="1"/>
  <c r="M3" i="1"/>
  <c r="U70" i="1"/>
  <c r="U68" i="1"/>
  <c r="U66" i="1"/>
  <c r="U64" i="1"/>
  <c r="U62" i="1"/>
  <c r="U58" i="1"/>
  <c r="U56" i="1"/>
  <c r="U50" i="1"/>
  <c r="U48" i="1"/>
  <c r="U34" i="1"/>
  <c r="U32" i="1"/>
  <c r="U30" i="1"/>
  <c r="U26" i="1"/>
  <c r="U24" i="1"/>
  <c r="U20" i="1"/>
  <c r="U18" i="1"/>
  <c r="U11" i="1"/>
  <c r="U9" i="1"/>
  <c r="U5" i="1"/>
  <c r="U3" i="1"/>
  <c r="AB68" i="1"/>
  <c r="AB66" i="1"/>
  <c r="AB64" i="1"/>
  <c r="AB62" i="1"/>
  <c r="AB60" i="1"/>
  <c r="AB58" i="1"/>
  <c r="AB54" i="1"/>
  <c r="AB39" i="1"/>
  <c r="AB34" i="1"/>
  <c r="AB32" i="1"/>
  <c r="AB30" i="1"/>
  <c r="AB26" i="1"/>
  <c r="AB24" i="1"/>
  <c r="AB20" i="1"/>
  <c r="AB18" i="1"/>
  <c r="AB13" i="1"/>
  <c r="AB11" i="1"/>
  <c r="AB9" i="1"/>
  <c r="AB7" i="1"/>
  <c r="AB3" i="1"/>
  <c r="M69" i="1"/>
  <c r="M61" i="1"/>
  <c r="M55" i="1"/>
  <c r="M53" i="1"/>
  <c r="M33" i="1"/>
  <c r="M27" i="1"/>
  <c r="M25" i="1"/>
  <c r="M19" i="1"/>
  <c r="M17" i="1"/>
  <c r="U14" i="1"/>
  <c r="AB59" i="1"/>
  <c r="AB36" i="1"/>
  <c r="M51" i="1"/>
  <c r="M41" i="1"/>
  <c r="M39" i="1"/>
  <c r="U63" i="1"/>
  <c r="U59" i="1"/>
  <c r="U46" i="1"/>
  <c r="U39" i="1"/>
  <c r="U31" i="1"/>
  <c r="U27" i="1"/>
  <c r="U21" i="1"/>
  <c r="U17" i="1"/>
  <c r="U12" i="1"/>
  <c r="U8" i="1"/>
  <c r="U4" i="1"/>
  <c r="AB71" i="1"/>
  <c r="AB67" i="1"/>
  <c r="AB55" i="1"/>
  <c r="AB50" i="1"/>
  <c r="AB48" i="1"/>
  <c r="AB41" i="1"/>
  <c r="AB37" i="1"/>
  <c r="AB31" i="1"/>
  <c r="AB27" i="1"/>
  <c r="AB23" i="1"/>
  <c r="AB19" i="1"/>
  <c r="AB12" i="1"/>
  <c r="AB8" i="1"/>
  <c r="AB4" i="1"/>
  <c r="M70" i="1"/>
  <c r="M68" i="1"/>
  <c r="M66" i="1"/>
  <c r="M64" i="1"/>
  <c r="M62" i="1"/>
  <c r="M60" i="1"/>
  <c r="M58" i="1"/>
  <c r="M56" i="1"/>
  <c r="M54" i="1"/>
  <c r="M34" i="1"/>
  <c r="M32" i="1"/>
  <c r="M30" i="1"/>
  <c r="M28" i="1"/>
  <c r="M26" i="1"/>
  <c r="M24" i="1"/>
  <c r="M67" i="1"/>
  <c r="M65" i="1"/>
  <c r="M59" i="1"/>
  <c r="M57" i="1"/>
  <c r="M31" i="1"/>
  <c r="M29" i="1"/>
  <c r="M23" i="1"/>
  <c r="M21" i="1"/>
  <c r="M14" i="1"/>
  <c r="M10" i="1"/>
  <c r="M6" i="1"/>
  <c r="U61" i="1"/>
  <c r="U57" i="1"/>
  <c r="AB69" i="1"/>
  <c r="AB65" i="1"/>
  <c r="M50" i="1"/>
  <c r="M48" i="1"/>
  <c r="M46" i="1"/>
  <c r="U41" i="1"/>
  <c r="U37" i="1"/>
  <c r="M12" i="1"/>
  <c r="M8" i="1"/>
  <c r="M4" i="1"/>
  <c r="U69" i="1"/>
  <c r="U65" i="1"/>
  <c r="U53" i="1"/>
  <c r="U33" i="1"/>
  <c r="U29" i="1"/>
  <c r="U25" i="1"/>
  <c r="AB61" i="1"/>
  <c r="AB57" i="1"/>
  <c r="AB53" i="1"/>
  <c r="M22" i="1"/>
  <c r="M20" i="1"/>
  <c r="M18" i="1"/>
  <c r="AB15" i="1"/>
  <c r="G15" i="1"/>
  <c r="AB52" i="1"/>
  <c r="G52" i="1"/>
  <c r="AB44" i="1"/>
  <c r="G44" i="1"/>
  <c r="AB35" i="1"/>
  <c r="G35" i="1"/>
  <c r="AB43" i="1"/>
  <c r="G43" i="1"/>
  <c r="AB16" i="1"/>
  <c r="G16" i="1"/>
  <c r="O16" i="1" l="1"/>
  <c r="K16" i="1"/>
  <c r="K35" i="1"/>
  <c r="O35" i="1"/>
  <c r="Q35" i="1" s="1"/>
  <c r="O52" i="1"/>
  <c r="K52" i="1"/>
  <c r="O43" i="1"/>
  <c r="Q43" i="1" s="1"/>
  <c r="K43" i="1"/>
  <c r="K44" i="1"/>
  <c r="O44" i="1"/>
  <c r="K15" i="1"/>
  <c r="O15" i="1"/>
  <c r="AD3" i="1"/>
  <c r="AE3" i="1"/>
  <c r="AD4" i="1"/>
  <c r="AE4" i="1"/>
  <c r="AD5" i="1"/>
  <c r="AE5" i="1"/>
  <c r="AD6" i="1"/>
  <c r="AE6" i="1"/>
  <c r="AD7" i="1"/>
  <c r="AE7" i="1"/>
  <c r="AD8" i="1"/>
  <c r="AE8" i="1"/>
  <c r="AD9" i="1"/>
  <c r="AE9" i="1"/>
  <c r="AD10" i="1"/>
  <c r="AE10" i="1"/>
  <c r="AD11" i="1"/>
  <c r="AE11" i="1"/>
  <c r="AD12" i="1"/>
  <c r="AE12" i="1"/>
  <c r="AD13" i="1"/>
  <c r="AE13" i="1"/>
  <c r="AD14" i="1"/>
  <c r="AE14" i="1"/>
  <c r="AD15" i="1"/>
  <c r="AE15" i="1"/>
  <c r="AD16" i="1"/>
  <c r="AE16" i="1"/>
  <c r="AD17" i="1"/>
  <c r="AE17" i="1"/>
  <c r="AD18" i="1"/>
  <c r="AE18" i="1"/>
  <c r="AD19" i="1"/>
  <c r="AE19" i="1"/>
  <c r="AD20" i="1"/>
  <c r="AE20" i="1"/>
  <c r="AD21" i="1"/>
  <c r="AE21" i="1"/>
  <c r="AD22" i="1"/>
  <c r="AE22" i="1"/>
  <c r="AD23" i="1"/>
  <c r="AE23" i="1"/>
  <c r="AD24" i="1"/>
  <c r="AE24" i="1"/>
  <c r="AD25" i="1"/>
  <c r="AE25" i="1"/>
  <c r="AD26" i="1"/>
  <c r="AE26" i="1"/>
  <c r="AD27" i="1"/>
  <c r="AE27" i="1"/>
  <c r="AD28" i="1"/>
  <c r="AE28" i="1"/>
  <c r="AD29" i="1"/>
  <c r="AE29" i="1"/>
  <c r="AD30" i="1"/>
  <c r="AE30" i="1"/>
  <c r="AD31" i="1"/>
  <c r="AE31" i="1"/>
  <c r="AD32" i="1"/>
  <c r="AE32" i="1"/>
  <c r="AD33" i="1"/>
  <c r="AE33" i="1"/>
  <c r="AD34" i="1"/>
  <c r="AE34" i="1"/>
  <c r="AD35" i="1"/>
  <c r="AE35" i="1"/>
  <c r="AD36" i="1"/>
  <c r="AE36" i="1"/>
  <c r="AD37" i="1"/>
  <c r="AE37" i="1"/>
  <c r="AD38" i="1"/>
  <c r="AE38" i="1"/>
  <c r="AD39" i="1"/>
  <c r="AE39" i="1"/>
  <c r="AD40" i="1"/>
  <c r="AE40" i="1"/>
  <c r="AD41" i="1"/>
  <c r="AE41" i="1"/>
  <c r="AD42" i="1"/>
  <c r="AE42" i="1"/>
  <c r="AD43" i="1"/>
  <c r="AE43" i="1"/>
  <c r="AD44" i="1"/>
  <c r="AE44" i="1"/>
  <c r="AD45" i="1"/>
  <c r="AE45" i="1"/>
  <c r="AD46" i="1"/>
  <c r="AE46" i="1"/>
  <c r="AD47" i="1"/>
  <c r="AE47" i="1"/>
  <c r="AD48" i="1"/>
  <c r="AE48" i="1"/>
  <c r="AD49" i="1"/>
  <c r="AE49" i="1"/>
  <c r="AD50" i="1"/>
  <c r="AE50" i="1"/>
  <c r="AD51" i="1"/>
  <c r="AE51" i="1"/>
  <c r="AD52" i="1"/>
  <c r="AE52" i="1"/>
  <c r="AD53" i="1"/>
  <c r="AE53" i="1"/>
  <c r="AD54" i="1"/>
  <c r="AE54" i="1"/>
  <c r="AD55" i="1"/>
  <c r="AE55" i="1"/>
  <c r="AD56" i="1"/>
  <c r="AE56" i="1"/>
  <c r="AD57" i="1"/>
  <c r="AE57" i="1"/>
  <c r="AD58" i="1"/>
  <c r="AE58" i="1"/>
  <c r="AD59" i="1"/>
  <c r="AE59" i="1"/>
  <c r="AD60" i="1"/>
  <c r="AE60" i="1"/>
  <c r="AD61" i="1"/>
  <c r="AE61" i="1"/>
  <c r="AD62" i="1"/>
  <c r="AE62" i="1"/>
  <c r="AD63" i="1"/>
  <c r="AE63" i="1"/>
  <c r="AD64" i="1"/>
  <c r="AE64" i="1"/>
  <c r="AD65" i="1"/>
  <c r="AE65" i="1"/>
  <c r="AD66" i="1"/>
  <c r="AE66" i="1"/>
  <c r="AD67" i="1"/>
  <c r="AE67" i="1"/>
  <c r="AD68" i="1"/>
  <c r="AE68" i="1"/>
  <c r="AD69" i="1"/>
  <c r="AE69" i="1"/>
  <c r="AD70" i="1"/>
  <c r="AE70" i="1"/>
  <c r="AD71" i="1"/>
  <c r="AE71" i="1"/>
  <c r="AE2" i="1"/>
  <c r="AD2" i="1"/>
  <c r="Q18" i="1"/>
  <c r="Q45" i="1"/>
  <c r="Q47" i="1"/>
  <c r="Q61" i="1"/>
  <c r="P2" i="1"/>
  <c r="L2" i="1"/>
  <c r="K2" i="1"/>
  <c r="Y72" i="1"/>
  <c r="X72" i="1"/>
  <c r="Q19" i="1"/>
  <c r="G72" i="1"/>
  <c r="H72" i="1"/>
  <c r="Q15" i="1"/>
  <c r="Q55" i="1"/>
  <c r="Q4" i="1"/>
  <c r="Q11" i="1"/>
  <c r="Q27" i="1"/>
  <c r="Q33" i="1"/>
  <c r="Q49" i="1"/>
  <c r="Q57" i="1"/>
  <c r="Q65" i="1"/>
  <c r="Q71" i="1"/>
  <c r="Q69" i="1"/>
  <c r="Q63" i="1"/>
  <c r="Q59" i="1"/>
  <c r="Q9" i="1"/>
  <c r="Q25" i="1"/>
  <c r="Q34" i="1"/>
  <c r="Q7" i="1"/>
  <c r="Q13" i="1"/>
  <c r="Q29" i="1"/>
  <c r="Q67" i="1"/>
  <c r="Q17" i="1"/>
  <c r="Q37" i="1"/>
  <c r="Q53" i="1"/>
  <c r="Q6" i="1"/>
  <c r="Q21" i="1"/>
  <c r="Q23" i="1"/>
  <c r="M2" i="1" l="1"/>
  <c r="U2" i="1"/>
  <c r="M15" i="1"/>
  <c r="U15" i="1"/>
  <c r="M43" i="1"/>
  <c r="U43" i="1"/>
  <c r="M16" i="1"/>
  <c r="U16" i="1"/>
  <c r="M44" i="1"/>
  <c r="U44" i="1"/>
  <c r="M52" i="1"/>
  <c r="U52" i="1"/>
  <c r="M35" i="1"/>
  <c r="U35" i="1"/>
  <c r="AF2" i="1"/>
  <c r="AB2" i="1"/>
  <c r="AF71" i="1"/>
  <c r="AF69" i="1"/>
  <c r="AF67" i="1"/>
  <c r="AF65" i="1"/>
  <c r="AF63" i="1"/>
  <c r="AF61" i="1"/>
  <c r="AF59" i="1"/>
  <c r="AF57" i="1"/>
  <c r="AF55" i="1"/>
  <c r="AF53" i="1"/>
  <c r="AF51" i="1"/>
  <c r="AF49" i="1"/>
  <c r="AF47" i="1"/>
  <c r="AF45" i="1"/>
  <c r="AF43" i="1"/>
  <c r="AF41" i="1"/>
  <c r="AF39" i="1"/>
  <c r="AF37" i="1"/>
  <c r="AF35" i="1"/>
  <c r="AF33" i="1"/>
  <c r="AF31" i="1"/>
  <c r="AF29" i="1"/>
  <c r="AF27" i="1"/>
  <c r="AF25" i="1"/>
  <c r="AF23" i="1"/>
  <c r="AF21" i="1"/>
  <c r="AF19" i="1"/>
  <c r="AF17" i="1"/>
  <c r="AF15" i="1"/>
  <c r="AF13" i="1"/>
  <c r="AF11" i="1"/>
  <c r="AF9" i="1"/>
  <c r="AF7" i="1"/>
  <c r="AF5" i="1"/>
  <c r="AF3" i="1"/>
  <c r="AF70" i="1"/>
  <c r="AF68" i="1"/>
  <c r="AF66" i="1"/>
  <c r="AF64" i="1"/>
  <c r="AF62" i="1"/>
  <c r="AF60" i="1"/>
  <c r="AF58" i="1"/>
  <c r="AF56" i="1"/>
  <c r="AF54" i="1"/>
  <c r="AF52" i="1"/>
  <c r="AF50" i="1"/>
  <c r="AF48" i="1"/>
  <c r="AF46" i="1"/>
  <c r="AF44" i="1"/>
  <c r="AF42" i="1"/>
  <c r="AF40" i="1"/>
  <c r="AF38" i="1"/>
  <c r="AF36" i="1"/>
  <c r="AF34" i="1"/>
  <c r="AF32" i="1"/>
  <c r="AF30" i="1"/>
  <c r="AF28" i="1"/>
  <c r="AF26" i="1"/>
  <c r="AF24" i="1"/>
  <c r="AF22" i="1"/>
  <c r="AF20" i="1"/>
  <c r="AF18" i="1"/>
  <c r="AF16" i="1"/>
  <c r="AF14" i="1"/>
  <c r="AF12" i="1"/>
  <c r="AF10" i="1"/>
  <c r="AF8" i="1"/>
  <c r="AF6" i="1"/>
  <c r="AF4" i="1"/>
  <c r="Q39" i="1"/>
  <c r="Q2" i="1"/>
  <c r="Q70" i="1"/>
  <c r="Q68" i="1"/>
  <c r="Q66" i="1"/>
  <c r="Q64" i="1"/>
  <c r="Q62" i="1"/>
  <c r="Q60" i="1"/>
  <c r="Q58" i="1"/>
  <c r="Q56" i="1"/>
  <c r="Q54" i="1"/>
  <c r="Q42" i="1"/>
  <c r="Q40" i="1"/>
  <c r="Q38" i="1"/>
  <c r="Q30" i="1"/>
  <c r="Q26" i="1"/>
  <c r="Q22" i="1"/>
  <c r="Q20" i="1"/>
  <c r="Q16" i="1"/>
  <c r="Q14" i="1"/>
  <c r="Q10" i="1"/>
  <c r="Q8" i="1"/>
  <c r="Q5" i="1"/>
  <c r="Q3" i="1"/>
  <c r="Q44" i="1"/>
  <c r="Q51" i="1"/>
  <c r="Q41" i="1"/>
  <c r="Q31" i="1"/>
  <c r="Q52" i="1"/>
  <c r="Q50" i="1"/>
  <c r="Q48" i="1"/>
  <c r="Q46" i="1"/>
  <c r="Q36" i="1"/>
  <c r="Q32" i="1"/>
  <c r="Q28" i="1"/>
  <c r="Q24" i="1"/>
  <c r="Q12" i="1"/>
  <c r="Q72" i="1" l="1"/>
  <c r="AF72" i="1"/>
  <c r="AB72" i="1"/>
  <c r="U72" i="1"/>
  <c r="M72" i="1"/>
</calcChain>
</file>

<file path=xl/comments1.xml><?xml version="1.0" encoding="utf-8"?>
<comments xmlns="http://schemas.openxmlformats.org/spreadsheetml/2006/main">
  <authors>
    <author>Jimmy Witcosky</author>
    <author>Kambra Reddick</author>
  </authors>
  <commentList>
    <comment ref="B82" authorId="0" shapeId="0">
      <text>
        <r>
          <rPr>
            <b/>
            <sz val="9"/>
            <color indexed="81"/>
            <rFont val="Tahoma"/>
            <family val="2"/>
          </rPr>
          <t>Jimmy Witcosky:</t>
        </r>
        <r>
          <rPr>
            <sz val="9"/>
            <color indexed="81"/>
            <rFont val="Tahoma"/>
            <family val="2"/>
          </rPr>
          <t xml:space="preserve">
Type Change 100699500S
Pay to 
100699500S</t>
        </r>
      </text>
    </comment>
    <comment ref="C82" authorId="1" shapeId="0">
      <text>
        <r>
          <rPr>
            <b/>
            <sz val="9"/>
            <color indexed="81"/>
            <rFont val="Tahoma"/>
            <family val="2"/>
          </rPr>
          <t>Kambra Reddick:</t>
        </r>
        <r>
          <rPr>
            <sz val="9"/>
            <color indexed="81"/>
            <rFont val="Tahoma"/>
            <family val="2"/>
          </rPr>
          <t xml:space="preserve">
SHOPP Payments will be included on 100699500A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Jimmy Witcosky:</t>
        </r>
        <r>
          <rPr>
            <sz val="9"/>
            <color indexed="81"/>
            <rFont val="Tahoma"/>
            <family val="2"/>
          </rPr>
          <t xml:space="preserve">
Type Change 200285100A
Pay to 
100699500S</t>
        </r>
      </text>
    </comment>
    <comment ref="C83" authorId="1" shapeId="0">
      <text>
        <r>
          <rPr>
            <b/>
            <sz val="9"/>
            <color indexed="81"/>
            <rFont val="Tahoma"/>
            <family val="2"/>
          </rPr>
          <t>Kambra Reddick:</t>
        </r>
        <r>
          <rPr>
            <sz val="9"/>
            <color indexed="81"/>
            <rFont val="Tahoma"/>
            <family val="2"/>
          </rPr>
          <t xml:space="preserve">
SHOPP Payments will be included on 100699500A
</t>
        </r>
      </text>
    </comment>
    <comment ref="B84" authorId="0" shapeId="0">
      <text>
        <r>
          <rPr>
            <b/>
            <sz val="9"/>
            <color indexed="81"/>
            <rFont val="Tahoma"/>
            <family val="2"/>
          </rPr>
          <t>Jimmy Witcosky:</t>
        </r>
        <r>
          <rPr>
            <sz val="9"/>
            <color indexed="81"/>
            <rFont val="Tahoma"/>
            <family val="2"/>
          </rPr>
          <t xml:space="preserve">
100697950F 100697950M</t>
        </r>
      </text>
    </comment>
    <comment ref="C84" authorId="1" shapeId="0">
      <text>
        <r>
          <rPr>
            <b/>
            <sz val="9"/>
            <color indexed="81"/>
            <rFont val="Tahoma"/>
            <family val="2"/>
          </rPr>
          <t>Kambra Reddick:</t>
        </r>
        <r>
          <rPr>
            <sz val="9"/>
            <color indexed="81"/>
            <rFont val="Tahoma"/>
            <family val="2"/>
          </rPr>
          <t xml:space="preserve">
SHOPP Payments will be included on 100697950B
</t>
        </r>
      </text>
    </comment>
    <comment ref="B85" authorId="1" shapeId="0">
      <text>
        <r>
          <rPr>
            <b/>
            <sz val="9"/>
            <color indexed="81"/>
            <rFont val="Tahoma"/>
            <family val="2"/>
          </rPr>
          <t>Kambra Reddick:</t>
        </r>
        <r>
          <rPr>
            <sz val="9"/>
            <color indexed="81"/>
            <rFont val="Tahoma"/>
            <family val="2"/>
          </rPr>
          <t xml:space="preserve">
Type Change 100738360J
</t>
        </r>
      </text>
    </comment>
    <comment ref="C85" authorId="1" shapeId="0">
      <text>
        <r>
          <rPr>
            <b/>
            <sz val="9"/>
            <color indexed="81"/>
            <rFont val="Tahoma"/>
            <family val="2"/>
          </rPr>
          <t>Kambra Reddick:</t>
        </r>
        <r>
          <rPr>
            <sz val="9"/>
            <color indexed="81"/>
            <rFont val="Tahoma"/>
            <family val="2"/>
          </rPr>
          <t xml:space="preserve">
SHOPP Payments included on 100738360L</t>
        </r>
      </text>
    </comment>
    <comment ref="B86" authorId="1" shapeId="0">
      <text>
        <r>
          <rPr>
            <b/>
            <sz val="9"/>
            <color indexed="81"/>
            <rFont val="Tahoma"/>
            <charset val="1"/>
          </rPr>
          <t>Kambra Reddick:</t>
        </r>
        <r>
          <rPr>
            <sz val="9"/>
            <color indexed="81"/>
            <rFont val="Tahoma"/>
            <charset val="1"/>
          </rPr>
          <t xml:space="preserve">
Pay to 100699540A</t>
        </r>
      </text>
    </comment>
    <comment ref="C86" authorId="0" shapeId="0">
      <text>
        <r>
          <rPr>
            <b/>
            <sz val="9"/>
            <color indexed="81"/>
            <rFont val="Tahoma"/>
            <family val="2"/>
          </rPr>
          <t>Jimmy Witcosky:</t>
        </r>
        <r>
          <rPr>
            <sz val="9"/>
            <color indexed="81"/>
            <rFont val="Tahoma"/>
            <family val="2"/>
          </rPr>
          <t xml:space="preserve">
SHOPP Payments included on 100699540A</t>
        </r>
      </text>
    </comment>
    <comment ref="B87" authorId="1" shapeId="0">
      <text>
        <r>
          <rPr>
            <b/>
            <sz val="9"/>
            <color indexed="81"/>
            <rFont val="Tahoma"/>
            <charset val="1"/>
          </rPr>
          <t>Kambra Reddick:</t>
        </r>
        <r>
          <rPr>
            <sz val="9"/>
            <color indexed="81"/>
            <rFont val="Tahoma"/>
            <charset val="1"/>
          </rPr>
          <t xml:space="preserve">
Pay to 100699540A</t>
        </r>
      </text>
    </comment>
    <comment ref="C87" authorId="1" shapeId="0">
      <text>
        <r>
          <rPr>
            <b/>
            <sz val="9"/>
            <color indexed="81"/>
            <rFont val="Tahoma"/>
            <family val="2"/>
          </rPr>
          <t>Kambra Reddick:</t>
        </r>
        <r>
          <rPr>
            <sz val="9"/>
            <color indexed="81"/>
            <rFont val="Tahoma"/>
            <family val="2"/>
          </rPr>
          <t xml:space="preserve">
SHOPP Payments will be included on 100699540A</t>
        </r>
      </text>
    </comment>
    <comment ref="B88" authorId="1" shapeId="0">
      <text>
        <r>
          <rPr>
            <b/>
            <sz val="9"/>
            <color indexed="81"/>
            <rFont val="Tahoma"/>
            <charset val="1"/>
          </rPr>
          <t>Kambra Reddick:</t>
        </r>
        <r>
          <rPr>
            <sz val="9"/>
            <color indexed="81"/>
            <rFont val="Tahoma"/>
            <charset val="1"/>
          </rPr>
          <t xml:space="preserve">
Pay to 100699540A</t>
        </r>
      </text>
    </comment>
    <comment ref="C88" authorId="1" shapeId="0">
      <text>
        <r>
          <rPr>
            <b/>
            <sz val="9"/>
            <color indexed="81"/>
            <rFont val="Tahoma"/>
            <family val="2"/>
          </rPr>
          <t>Kambra Reddick:</t>
        </r>
        <r>
          <rPr>
            <sz val="9"/>
            <color indexed="81"/>
            <rFont val="Tahoma"/>
            <family val="2"/>
          </rPr>
          <t xml:space="preserve">
SHOPP Payments will be included on 100699540A</t>
        </r>
      </text>
    </comment>
    <comment ref="B89" authorId="0" shapeId="0">
      <text>
        <r>
          <rPr>
            <b/>
            <sz val="9"/>
            <color indexed="81"/>
            <rFont val="Tahoma"/>
            <family val="2"/>
          </rPr>
          <t>Jimmy Witcosky:</t>
        </r>
        <r>
          <rPr>
            <sz val="9"/>
            <color indexed="81"/>
            <rFont val="Tahoma"/>
            <family val="2"/>
          </rPr>
          <t xml:space="preserve">
CHOW 100701710D
Type Change 200673510B</t>
        </r>
      </text>
    </comment>
    <comment ref="C89" authorId="1" shapeId="0">
      <text>
        <r>
          <rPr>
            <b/>
            <sz val="9"/>
            <color indexed="81"/>
            <rFont val="Tahoma"/>
            <family val="2"/>
          </rPr>
          <t>Kambra Reddick:</t>
        </r>
        <r>
          <rPr>
            <sz val="9"/>
            <color indexed="81"/>
            <rFont val="Tahoma"/>
            <family val="2"/>
          </rPr>
          <t xml:space="preserve">
SHOPP Payments will be included on 200673510G</t>
        </r>
      </text>
    </comment>
    <comment ref="C90" authorId="1" shapeId="0">
      <text>
        <r>
          <rPr>
            <b/>
            <sz val="9"/>
            <color indexed="81"/>
            <rFont val="Tahoma"/>
            <family val="2"/>
          </rPr>
          <t>Kambra Reddick:</t>
        </r>
        <r>
          <rPr>
            <sz val="9"/>
            <color indexed="81"/>
            <rFont val="Tahoma"/>
            <family val="2"/>
          </rPr>
          <t xml:space="preserve">
SHOPP Payments will be included on 100806400C </t>
        </r>
      </text>
    </comment>
    <comment ref="B91" authorId="0" shapeId="0">
      <text>
        <r>
          <rPr>
            <b/>
            <sz val="9"/>
            <color indexed="81"/>
            <rFont val="Tahoma"/>
            <family val="2"/>
          </rPr>
          <t>Jimmy Witcosky:</t>
        </r>
        <r>
          <rPr>
            <sz val="9"/>
            <color indexed="81"/>
            <rFont val="Tahoma"/>
            <family val="2"/>
          </rPr>
          <t xml:space="preserve">
Type Change 100806400W</t>
        </r>
      </text>
    </comment>
    <comment ref="C91" authorId="1" shapeId="0">
      <text>
        <r>
          <rPr>
            <b/>
            <sz val="9"/>
            <color indexed="81"/>
            <rFont val="Tahoma"/>
            <family val="2"/>
          </rPr>
          <t>Kambra Reddick:</t>
        </r>
        <r>
          <rPr>
            <sz val="9"/>
            <color indexed="81"/>
            <rFont val="Tahoma"/>
            <family val="2"/>
          </rPr>
          <t xml:space="preserve">
SHOPP Payments will be included on 100806400C </t>
        </r>
      </text>
    </comment>
    <comment ref="B92" authorId="0" shapeId="0">
      <text>
        <r>
          <rPr>
            <b/>
            <sz val="9"/>
            <color indexed="81"/>
            <rFont val="Tahoma"/>
            <family val="2"/>
          </rPr>
          <t>Jimmy Witcosky:</t>
        </r>
        <r>
          <rPr>
            <sz val="9"/>
            <color indexed="81"/>
            <rFont val="Tahoma"/>
            <family val="2"/>
          </rPr>
          <t xml:space="preserve">
Type Change 100806400Y</t>
        </r>
      </text>
    </comment>
    <comment ref="C92" authorId="1" shapeId="0">
      <text>
        <r>
          <rPr>
            <b/>
            <sz val="9"/>
            <color indexed="81"/>
            <rFont val="Tahoma"/>
            <family val="2"/>
          </rPr>
          <t>Kambra Reddick:</t>
        </r>
        <r>
          <rPr>
            <sz val="9"/>
            <color indexed="81"/>
            <rFont val="Tahoma"/>
            <family val="2"/>
          </rPr>
          <t xml:space="preserve">
SHOPP Payments will be included on 100806400C </t>
        </r>
      </text>
    </comment>
  </commentList>
</comments>
</file>

<file path=xl/comments2.xml><?xml version="1.0" encoding="utf-8"?>
<comments xmlns="http://schemas.openxmlformats.org/spreadsheetml/2006/main">
  <authors>
    <author>Aaron Morris</author>
    <author>Kambra Reddick</author>
  </authors>
  <commentList>
    <comment ref="D2" authorId="0" shapeId="0">
      <text>
        <r>
          <rPr>
            <b/>
            <sz val="8"/>
            <color indexed="81"/>
            <rFont val="Tahoma"/>
            <family val="2"/>
          </rPr>
          <t>Aaron Morris:</t>
        </r>
        <r>
          <rPr>
            <sz val="8"/>
            <color indexed="81"/>
            <rFont val="Tahoma"/>
            <family val="2"/>
          </rPr>
          <t xml:space="preserve">
1 = Private
2 = NSGO</t>
        </r>
      </text>
    </comment>
    <comment ref="E2" authorId="1" shapeId="0">
      <text>
        <r>
          <rPr>
            <b/>
            <sz val="9"/>
            <color indexed="81"/>
            <rFont val="Tahoma"/>
            <family val="2"/>
          </rPr>
          <t>Kambra Reddick:</t>
        </r>
        <r>
          <rPr>
            <sz val="9"/>
            <color indexed="81"/>
            <rFont val="Tahoma"/>
            <family val="2"/>
          </rPr>
          <t xml:space="preserve">
1 = Taxed
0 = Not taxed</t>
        </r>
      </text>
    </comment>
  </commentList>
</comments>
</file>

<file path=xl/comments3.xml><?xml version="1.0" encoding="utf-8"?>
<comments xmlns="http://schemas.openxmlformats.org/spreadsheetml/2006/main">
  <authors>
    <author>Aaron Morris</author>
    <author>Kambra Reddick</author>
  </authors>
  <commentList>
    <comment ref="D2" authorId="0" shapeId="0">
      <text>
        <r>
          <rPr>
            <b/>
            <sz val="8"/>
            <color indexed="81"/>
            <rFont val="Tahoma"/>
            <family val="2"/>
          </rPr>
          <t>Aaron Morris:</t>
        </r>
        <r>
          <rPr>
            <sz val="8"/>
            <color indexed="81"/>
            <rFont val="Tahoma"/>
            <family val="2"/>
          </rPr>
          <t xml:space="preserve">
1 = Private
2 = NSGO</t>
        </r>
      </text>
    </comment>
    <comment ref="E2" authorId="1" shapeId="0">
      <text>
        <r>
          <rPr>
            <b/>
            <sz val="9"/>
            <color indexed="81"/>
            <rFont val="Tahoma"/>
            <family val="2"/>
          </rPr>
          <t>Kambra Reddick:</t>
        </r>
        <r>
          <rPr>
            <sz val="9"/>
            <color indexed="81"/>
            <rFont val="Tahoma"/>
            <family val="2"/>
          </rPr>
          <t xml:space="preserve">
1 = Taxed
0 = Not taxed</t>
        </r>
      </text>
    </comment>
  </commentList>
</comments>
</file>

<file path=xl/sharedStrings.xml><?xml version="1.0" encoding="utf-8"?>
<sst xmlns="http://schemas.openxmlformats.org/spreadsheetml/2006/main" count="585" uniqueCount="204">
  <si>
    <t>Medicaid Prov ID</t>
  </si>
  <si>
    <t>Hosp Name</t>
  </si>
  <si>
    <t>Hospital Class</t>
  </si>
  <si>
    <t>Inpatient Hospital Access Payment</t>
  </si>
  <si>
    <t>Outpatient Hospital Access Payments</t>
  </si>
  <si>
    <t>100700030A</t>
  </si>
  <si>
    <t>200435950A</t>
  </si>
  <si>
    <t>200439230A</t>
  </si>
  <si>
    <t>100699370A</t>
  </si>
  <si>
    <t>100700490A</t>
  </si>
  <si>
    <t>100699420A</t>
  </si>
  <si>
    <t>200102450A</t>
  </si>
  <si>
    <t>BAILEY MEDICAL CENTER LLC</t>
  </si>
  <si>
    <t>100700010G</t>
  </si>
  <si>
    <t>CLINTON HMA LLC</t>
  </si>
  <si>
    <t>200044190A</t>
  </si>
  <si>
    <t>100700120A</t>
  </si>
  <si>
    <t>DUNCAN REGIONAL HOSPITAL</t>
  </si>
  <si>
    <t>100696610B</t>
  </si>
  <si>
    <t>100699410A</t>
  </si>
  <si>
    <t>GREAT PLAINS REGIONAL MEDICAL CENTER</t>
  </si>
  <si>
    <t>200045700C</t>
  </si>
  <si>
    <t>HENRYETTA MEDICAL CENTER</t>
  </si>
  <si>
    <t>200044210A</t>
  </si>
  <si>
    <t>HILLCREST MEDICAL CENTER</t>
  </si>
  <si>
    <t>100806400C</t>
  </si>
  <si>
    <t>100699440A</t>
  </si>
  <si>
    <t>100699500A</t>
  </si>
  <si>
    <t>INTEGRIS BASS MEM BAP</t>
  </si>
  <si>
    <t>100700610A</t>
  </si>
  <si>
    <t>INTEGRIS CANADIAN VALLEY HOSPITAL</t>
  </si>
  <si>
    <t>100699700A</t>
  </si>
  <si>
    <t>INTEGRIS GROVE HOSPITAL</t>
  </si>
  <si>
    <t>200405550A</t>
  </si>
  <si>
    <t>INTEGRIS HEALTH EDMOND, INC.</t>
  </si>
  <si>
    <t>100700200A</t>
  </si>
  <si>
    <t>INTEGRIS SOUTHWEST MEDICAL</t>
  </si>
  <si>
    <t>100699490A</t>
  </si>
  <si>
    <t>JANE PHILLIPS EP HSP</t>
  </si>
  <si>
    <t>LAUREATE PSY CLINIC &amp; HOSP</t>
  </si>
  <si>
    <t>100700920A</t>
  </si>
  <si>
    <t>100699390A</t>
  </si>
  <si>
    <t>MERCY HEALTH CENTER</t>
  </si>
  <si>
    <t>200509290A</t>
  </si>
  <si>
    <t>MERCY HOSPITAL ADA, INC.</t>
  </si>
  <si>
    <t>100262320C</t>
  </si>
  <si>
    <t>200320810D</t>
  </si>
  <si>
    <t>MERCY HOSPITAL EL RENO INC</t>
  </si>
  <si>
    <t>200479750A</t>
  </si>
  <si>
    <t>MERCY REHABILITATION HOSPITAL, LLC</t>
  </si>
  <si>
    <t>200242900A</t>
  </si>
  <si>
    <t>OKLAHOMA STATE UNIVERSITY MEDICAL CENTER</t>
  </si>
  <si>
    <t>ROLLING HILLS HOSPITAL</t>
  </si>
  <si>
    <t>100699570A</t>
  </si>
  <si>
    <t>SAINT FRANCIS HOSPITAL</t>
  </si>
  <si>
    <t>200031310A</t>
  </si>
  <si>
    <t>SAINT FRANCIS HOSPITAL SOUTH</t>
  </si>
  <si>
    <t>200196450C</t>
  </si>
  <si>
    <t>SEMINOLE HMA LLC</t>
  </si>
  <si>
    <t>100697950B</t>
  </si>
  <si>
    <t>SOUTHWESTERN MEDICAL CENTER</t>
  </si>
  <si>
    <t>100699540A</t>
  </si>
  <si>
    <t>ST ANTHONY HSP</t>
  </si>
  <si>
    <t>200310990A</t>
  </si>
  <si>
    <t>ST JOHN BROKEN ARROW, INC</t>
  </si>
  <si>
    <t>100699400A</t>
  </si>
  <si>
    <t>ST JOHN MED CTR</t>
  </si>
  <si>
    <t>200106410A</t>
  </si>
  <si>
    <t>ST JOHN OWASSO</t>
  </si>
  <si>
    <t>100690020A</t>
  </si>
  <si>
    <t>ST MARY'S REGIONAL CTR</t>
  </si>
  <si>
    <t>100740840B</t>
  </si>
  <si>
    <t>ST. ANTHONY SHAWNEE HOSPITAL</t>
  </si>
  <si>
    <t>200006260A</t>
  </si>
  <si>
    <t>TULSA SPINE HOSPITAL</t>
  </si>
  <si>
    <t>200028650A</t>
  </si>
  <si>
    <t>VALIR REHABILITATION HOSPITAL OF OKC</t>
  </si>
  <si>
    <t>WILLOW CREST HOSPITAL</t>
  </si>
  <si>
    <t>200019120A</t>
  </si>
  <si>
    <t>WOODWARD HEALTH SYSTEM LLC</t>
  </si>
  <si>
    <t>100700720A</t>
  </si>
  <si>
    <t>CHOCTAW MEMORIAL HOSPITAL</t>
  </si>
  <si>
    <t>100749570S</t>
  </si>
  <si>
    <t>COMANCHE COUNTY MEMORIAL HOSPITAL</t>
  </si>
  <si>
    <t>100700880A</t>
  </si>
  <si>
    <t>ELKVIEW GEN HSP</t>
  </si>
  <si>
    <t>100700820A</t>
  </si>
  <si>
    <t>GRADY MEMORIAL HOSPITAL</t>
  </si>
  <si>
    <t>100699350A</t>
  </si>
  <si>
    <t>JACKSON CO MEM HSP</t>
  </si>
  <si>
    <t>100700860A</t>
  </si>
  <si>
    <t>LATIMER CO GEN HSP</t>
  </si>
  <si>
    <t>100710530D</t>
  </si>
  <si>
    <t>MCALESTER REGIONAL</t>
  </si>
  <si>
    <t>100700690A</t>
  </si>
  <si>
    <t>NORMAN REGIONAL HOSPITAL</t>
  </si>
  <si>
    <t>100700680A</t>
  </si>
  <si>
    <t>NORTHEASTERN HEALTH SYSTEM</t>
  </si>
  <si>
    <t>100699890A</t>
  </si>
  <si>
    <t>PAULS VALLEY GENERAL HOSPITAL</t>
  </si>
  <si>
    <t>100700900A</t>
  </si>
  <si>
    <t>PERRY MEM HSP AUTH</t>
  </si>
  <si>
    <t>100699900A</t>
  </si>
  <si>
    <t>PURCELL MUNICIPAL HOSPITAL</t>
  </si>
  <si>
    <t>100700770A</t>
  </si>
  <si>
    <t>PUSHMATAHA HSP</t>
  </si>
  <si>
    <t>100700190A</t>
  </si>
  <si>
    <t>SEQUOYAH COUNTY CITY OF SALLISAW HOSPITAL AUTHORIT</t>
  </si>
  <si>
    <t>100699830A</t>
  </si>
  <si>
    <t>SHARE MEMORIAL HOSPITAL</t>
  </si>
  <si>
    <t>100699950A</t>
  </si>
  <si>
    <t>STILLWATER MEDICAL CENTER</t>
  </si>
  <si>
    <t>200100890B</t>
  </si>
  <si>
    <t>WAGONER COMMUNITY HOSPITAL</t>
  </si>
  <si>
    <t>Spec</t>
  </si>
  <si>
    <t>200573000A</t>
  </si>
  <si>
    <t>100699540I</t>
  </si>
  <si>
    <t>100699540H</t>
  </si>
  <si>
    <t>100806400X</t>
  </si>
  <si>
    <t>BRISTOW ENDEAVOR HEALTHCARE, LLC</t>
  </si>
  <si>
    <t>INTEGRIS BASS BEHAVIORAL</t>
  </si>
  <si>
    <t>SOUTHWESTERN MEDICAL CENTE</t>
  </si>
  <si>
    <t>ST ANTHONY HOSPITAL</t>
  </si>
  <si>
    <t>ST ANTHONY HOSPITAL RTC</t>
  </si>
  <si>
    <t>WILLOW CREST HOSPITAL-RTC</t>
  </si>
  <si>
    <t>WILLOW VIEW HOSP</t>
  </si>
  <si>
    <t>WILLOW VIEW HOSP RTC</t>
  </si>
  <si>
    <t>WILLOW VIEW HOSPITAL RTC</t>
  </si>
  <si>
    <t xml:space="preserve"> 1.4% Withhold </t>
  </si>
  <si>
    <t>200668710A</t>
  </si>
  <si>
    <t>200702430B</t>
  </si>
  <si>
    <t>200700900A</t>
  </si>
  <si>
    <t>200085660H</t>
  </si>
  <si>
    <t>200735850A</t>
  </si>
  <si>
    <t>100738360L</t>
  </si>
  <si>
    <t>100701680L</t>
  </si>
  <si>
    <t>200673510G</t>
  </si>
  <si>
    <t>100700380P</t>
  </si>
  <si>
    <t>CEDAR RIDGE HOSPITAL</t>
  </si>
  <si>
    <t>INTEGRIS BAPTIST MEDICAL CENTER</t>
  </si>
  <si>
    <t>MCCURTAIN MEMORIAL HOSPITAL</t>
  </si>
  <si>
    <t xml:space="preserve">MIDWEST REGIONAL MEDICAL </t>
  </si>
  <si>
    <t>PARKSIDE HOSPITAL  INC.</t>
  </si>
  <si>
    <t>SHADOW MOUNTAIN</t>
  </si>
  <si>
    <t xml:space="preserve">BLACKWELL REGIONAL HOSPITAL </t>
  </si>
  <si>
    <t>200285100B</t>
  </si>
  <si>
    <t>200285100C</t>
  </si>
  <si>
    <t>100697950L</t>
  </si>
  <si>
    <t>100738360O</t>
  </si>
  <si>
    <t xml:space="preserve">PARKSIDE INC RTC </t>
  </si>
  <si>
    <t>100699540P</t>
  </si>
  <si>
    <t xml:space="preserve">POSITIVE OUTCOMES RTC </t>
  </si>
  <si>
    <t>200673510E</t>
  </si>
  <si>
    <t>100689250A</t>
  </si>
  <si>
    <t>100689250B</t>
  </si>
  <si>
    <t>Effective Jan 2018</t>
  </si>
  <si>
    <t xml:space="preserve">Inpatient CY2018 SHOPP Allocation (Apr-June 2018) </t>
  </si>
  <si>
    <t xml:space="preserve">Inpatient CY2018SHOPP Allocation (Jan-Mar 2018) </t>
  </si>
  <si>
    <t xml:space="preserve"> Outpatient CY2018 SHOPP Allocation (Jan-Mar 2018) </t>
  </si>
  <si>
    <t xml:space="preserve">Total CY2018 SHOPP Allocation (Jan-Mar 2018) </t>
  </si>
  <si>
    <t xml:space="preserve"> Outpatient CY2018 SHOPP Allocation (Apr-June 2018) </t>
  </si>
  <si>
    <t xml:space="preserve">Total CY2018 SHOPP Allocation (Apr-June 2018) </t>
  </si>
  <si>
    <t xml:space="preserve">Inpatient CY2018 SHOPP Allocation (July-Sept 2018) </t>
  </si>
  <si>
    <t xml:space="preserve"> Outpatient CY2018 SHOPP Allocation (July-Sept 2018) </t>
  </si>
  <si>
    <t xml:space="preserve">Total CY2018 SHOPP Allocation (July-Sept 2018) </t>
  </si>
  <si>
    <t xml:space="preserve">Oct 2018 (FMAP Change) </t>
  </si>
  <si>
    <t xml:space="preserve">Inpatient CY2018 SHOPP Allocation (Oct-Dec 2018) </t>
  </si>
  <si>
    <t xml:space="preserve"> Total CY2018 SHOPP Allocation (Oct-Dec 2018)</t>
  </si>
  <si>
    <t xml:space="preserve"> Outpatient CY2018 SHOPP Allocation (Oct-Dec 2018) </t>
  </si>
  <si>
    <t>Inpatient CY2018 SHOPP Allocation 1.4% Withhold</t>
  </si>
  <si>
    <t xml:space="preserve"> Outpatient CY2018 SHOPP Allocation  1.4% Withhold</t>
  </si>
  <si>
    <t>200006820Z</t>
  </si>
  <si>
    <t>Updated Inpatient Hospital Access Payment</t>
  </si>
  <si>
    <t>Updated Outpatient Hospital Access Payments</t>
  </si>
  <si>
    <t>AHS SOUTHCREST HOSPITAL LLC</t>
  </si>
  <si>
    <t xml:space="preserve">ALLIANCE HEALTH DURANT </t>
  </si>
  <si>
    <t>ALLIANCEHEALTH DEACONESS</t>
  </si>
  <si>
    <t>HILLCREST HOSPITAL CLAREMORE</t>
  </si>
  <si>
    <t xml:space="preserve">HILLCREST HOSPITAL CUSHING </t>
  </si>
  <si>
    <t xml:space="preserve">INTEGRIS MIAMI HOSPITAL </t>
  </si>
  <si>
    <t xml:space="preserve">KAY COUNTY OKLAHOMA HOSPITAL </t>
  </si>
  <si>
    <t xml:space="preserve">HILLCREST HOSPITAL PRYOR </t>
  </si>
  <si>
    <t>MEMORIAL HOSPITAL</t>
  </si>
  <si>
    <t>MERCY HOSPITAL ARDMORE</t>
  </si>
  <si>
    <t xml:space="preserve">SAINT FRANCIS HOSPITAL VINITA </t>
  </si>
  <si>
    <t xml:space="preserve">SAINT FRANCIS REGIONAL SERVICES INC </t>
  </si>
  <si>
    <t>Inpatient Pool</t>
  </si>
  <si>
    <t>Outpatient Pool</t>
  </si>
  <si>
    <t>Use DRG UPL Not Cost</t>
  </si>
  <si>
    <t>Taxed</t>
  </si>
  <si>
    <t>Medicaid IP Payments</t>
  </si>
  <si>
    <t>Inpatient Pro Rata Share</t>
  </si>
  <si>
    <t>Medicaid OP Payments</t>
  </si>
  <si>
    <t>Outpatient Pro Rata Share</t>
  </si>
  <si>
    <t>Private Taxed</t>
  </si>
  <si>
    <t>100701410A</t>
  </si>
  <si>
    <t>BROOKHAVEN HOSPITAL</t>
  </si>
  <si>
    <t>No</t>
  </si>
  <si>
    <t>Inpatient Private Pool</t>
  </si>
  <si>
    <t>Outpatient Private Pool</t>
  </si>
  <si>
    <t>NSGO Taxed</t>
  </si>
  <si>
    <t>Yes</t>
  </si>
  <si>
    <t>Inpatient NSGO Pool</t>
  </si>
  <si>
    <t>Outpatient NSGO Pool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</si>
</sst>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_(* #,##0_);_(* \(#,##0\);_(* &quot;-&quot;??_);_(@_)"/>
    <numFmt numFmtId="166" formatCode="0.0000%"/>
  </numFmts>
  <fonts count="3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sz val="10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Arial"/>
    </font>
    <font>
      <b/>
      <i/>
      <sz val="1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99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98">
    <xf numFmtId="0" fontId="0" fillId="0" borderId="0"/>
    <xf numFmtId="0" fontId="2" fillId="0" borderId="0"/>
    <xf numFmtId="0" fontId="2" fillId="0" borderId="0"/>
    <xf numFmtId="0" fontId="2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5" fillId="0" borderId="0"/>
    <xf numFmtId="0" fontId="11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7" fillId="0" borderId="0"/>
    <xf numFmtId="0" fontId="2" fillId="0" borderId="0"/>
    <xf numFmtId="0" fontId="8" fillId="0" borderId="0"/>
    <xf numFmtId="0" fontId="7" fillId="0" borderId="0"/>
    <xf numFmtId="0" fontId="2" fillId="0" borderId="0"/>
    <xf numFmtId="0" fontId="8" fillId="0" borderId="0"/>
    <xf numFmtId="0" fontId="11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2" fillId="0" borderId="0"/>
    <xf numFmtId="0" fontId="11" fillId="15" borderId="5" applyNumberFormat="0" applyFont="0" applyAlignment="0" applyProtection="0"/>
    <xf numFmtId="0" fontId="11" fillId="15" borderId="5" applyNumberFormat="0" applyFont="0" applyAlignment="0" applyProtection="0"/>
    <xf numFmtId="0" fontId="11" fillId="15" borderId="5" applyNumberFormat="0" applyFont="0" applyAlignment="0" applyProtection="0"/>
    <xf numFmtId="0" fontId="11" fillId="15" borderId="5" applyNumberFormat="0" applyFon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4" fontId="11" fillId="0" borderId="0" applyFont="0" applyFill="0" applyBorder="0" applyAlignment="0" applyProtection="0"/>
    <xf numFmtId="0" fontId="11" fillId="0" borderId="0"/>
    <xf numFmtId="0" fontId="12" fillId="0" borderId="0"/>
    <xf numFmtId="0" fontId="28" fillId="0" borderId="0"/>
    <xf numFmtId="0" fontId="9" fillId="0" borderId="0"/>
  </cellStyleXfs>
  <cellXfs count="80">
    <xf numFmtId="0" fontId="0" fillId="0" borderId="0" xfId="0"/>
    <xf numFmtId="0" fontId="0" fillId="0" borderId="0" xfId="0"/>
    <xf numFmtId="0" fontId="16" fillId="2" borderId="2" xfId="2" applyFont="1" applyFill="1" applyBorder="1" applyAlignment="1">
      <alignment horizontal="center" wrapText="1"/>
    </xf>
    <xf numFmtId="0" fontId="17" fillId="2" borderId="2" xfId="50" applyFont="1" applyFill="1" applyBorder="1" applyAlignment="1">
      <alignment horizontal="center" wrapText="1"/>
    </xf>
    <xf numFmtId="0" fontId="14" fillId="0" borderId="0" xfId="76" applyFont="1" applyBorder="1"/>
    <xf numFmtId="0" fontId="17" fillId="16" borderId="2" xfId="50" applyFont="1" applyFill="1" applyBorder="1" applyAlignment="1">
      <alignment horizontal="center" wrapText="1"/>
    </xf>
    <xf numFmtId="0" fontId="18" fillId="17" borderId="0" xfId="0" applyFont="1" applyFill="1"/>
    <xf numFmtId="43" fontId="18" fillId="0" borderId="0" xfId="33" applyFont="1"/>
    <xf numFmtId="0" fontId="18" fillId="17" borderId="0" xfId="0" applyFont="1" applyFill="1" applyAlignment="1">
      <alignment wrapText="1"/>
    </xf>
    <xf numFmtId="43" fontId="18" fillId="19" borderId="0" xfId="16" applyFont="1" applyFill="1"/>
    <xf numFmtId="43" fontId="18" fillId="20" borderId="0" xfId="16" applyFont="1" applyFill="1"/>
    <xf numFmtId="0" fontId="13" fillId="0" borderId="0" xfId="0" applyFont="1"/>
    <xf numFmtId="0" fontId="15" fillId="0" borderId="0" xfId="50" applyFont="1" applyFill="1" applyBorder="1"/>
    <xf numFmtId="0" fontId="16" fillId="2" borderId="2" xfId="2" applyFont="1" applyFill="1" applyBorder="1" applyAlignment="1">
      <alignment horizontal="center" wrapText="1"/>
    </xf>
    <xf numFmtId="0" fontId="17" fillId="2" borderId="2" xfId="50" applyFont="1" applyFill="1" applyBorder="1" applyAlignment="1">
      <alignment horizontal="center" wrapText="1"/>
    </xf>
    <xf numFmtId="0" fontId="14" fillId="0" borderId="0" xfId="76" applyFont="1" applyFill="1" applyBorder="1"/>
    <xf numFmtId="0" fontId="14" fillId="0" borderId="0" xfId="2" applyFont="1" applyFill="1" applyBorder="1"/>
    <xf numFmtId="43" fontId="19" fillId="0" borderId="3" xfId="0" applyNumberFormat="1" applyFont="1" applyBorder="1"/>
    <xf numFmtId="49" fontId="16" fillId="2" borderId="2" xfId="2" applyNumberFormat="1" applyFont="1" applyFill="1" applyBorder="1" applyAlignment="1">
      <alignment horizontal="center" wrapText="1"/>
    </xf>
    <xf numFmtId="43" fontId="19" fillId="18" borderId="4" xfId="33" applyFont="1" applyFill="1" applyBorder="1" applyAlignment="1">
      <alignment horizontal="center" wrapText="1"/>
    </xf>
    <xf numFmtId="43" fontId="0" fillId="0" borderId="0" xfId="0" applyNumberFormat="1"/>
    <xf numFmtId="0" fontId="18" fillId="0" borderId="0" xfId="0" applyFont="1" applyFill="1"/>
    <xf numFmtId="0" fontId="14" fillId="0" borderId="0" xfId="50" applyFont="1" applyFill="1" applyBorder="1"/>
    <xf numFmtId="0" fontId="0" fillId="0" borderId="0" xfId="0" applyFill="1"/>
    <xf numFmtId="0" fontId="15" fillId="21" borderId="0" xfId="50" applyFont="1" applyFill="1" applyBorder="1"/>
    <xf numFmtId="43" fontId="18" fillId="18" borderId="0" xfId="33" applyFont="1" applyFill="1" applyBorder="1" applyAlignment="1">
      <alignment horizontal="center" wrapText="1"/>
    </xf>
    <xf numFmtId="0" fontId="14" fillId="21" borderId="0" xfId="76" applyFont="1" applyFill="1" applyBorder="1"/>
    <xf numFmtId="0" fontId="14" fillId="0" borderId="0" xfId="2" applyFont="1" applyBorder="1"/>
    <xf numFmtId="0" fontId="10" fillId="0" borderId="1" xfId="89" applyFont="1" applyFill="1" applyBorder="1" applyAlignment="1">
      <alignment wrapText="1"/>
    </xf>
    <xf numFmtId="0" fontId="15" fillId="21" borderId="1" xfId="90" applyFont="1" applyFill="1" applyBorder="1" applyAlignment="1"/>
    <xf numFmtId="0" fontId="15" fillId="21" borderId="1" xfId="91" applyFont="1" applyFill="1" applyBorder="1" applyAlignment="1"/>
    <xf numFmtId="0" fontId="15" fillId="21" borderId="1" xfId="92" applyFont="1" applyFill="1" applyBorder="1" applyAlignment="1"/>
    <xf numFmtId="0" fontId="15" fillId="21" borderId="0" xfId="90" applyFont="1" applyFill="1" applyBorder="1" applyAlignment="1"/>
    <xf numFmtId="44" fontId="0" fillId="0" borderId="0" xfId="93" applyFont="1"/>
    <xf numFmtId="0" fontId="15" fillId="22" borderId="0" xfId="91" applyFont="1" applyFill="1" applyBorder="1" applyAlignment="1"/>
    <xf numFmtId="0" fontId="15" fillId="22" borderId="1" xfId="90" applyFont="1" applyFill="1" applyBorder="1" applyAlignment="1"/>
    <xf numFmtId="0" fontId="14" fillId="0" borderId="0" xfId="51" quotePrefix="1" applyNumberFormat="1" applyFont="1" applyFill="1"/>
    <xf numFmtId="0" fontId="18" fillId="0" borderId="0" xfId="44" applyFont="1" applyFill="1"/>
    <xf numFmtId="0" fontId="17" fillId="0" borderId="0" xfId="50" applyFont="1" applyFill="1" applyBorder="1" applyAlignment="1">
      <alignment horizontal="center" wrapText="1"/>
    </xf>
    <xf numFmtId="0" fontId="13" fillId="0" borderId="0" xfId="0" applyFont="1" applyFill="1"/>
    <xf numFmtId="0" fontId="15" fillId="0" borderId="0" xfId="23" applyNumberFormat="1" applyFont="1" applyFill="1" applyBorder="1" applyAlignment="1">
      <alignment horizontal="center"/>
    </xf>
    <xf numFmtId="165" fontId="14" fillId="0" borderId="0" xfId="23" applyNumberFormat="1" applyFont="1" applyFill="1" applyBorder="1"/>
    <xf numFmtId="165" fontId="14" fillId="0" borderId="0" xfId="23" applyNumberFormat="1" applyFont="1" applyBorder="1"/>
    <xf numFmtId="10" fontId="16" fillId="0" borderId="0" xfId="2" applyNumberFormat="1" applyFont="1" applyFill="1" applyBorder="1" applyAlignment="1">
      <alignment horizontal="center" wrapText="1"/>
    </xf>
    <xf numFmtId="0" fontId="16" fillId="23" borderId="0" xfId="2" applyFont="1" applyFill="1" applyBorder="1"/>
    <xf numFmtId="43" fontId="16" fillId="23" borderId="0" xfId="2" applyNumberFormat="1" applyFont="1" applyFill="1" applyBorder="1"/>
    <xf numFmtId="165" fontId="16" fillId="2" borderId="2" xfId="23" applyNumberFormat="1" applyFont="1" applyFill="1" applyBorder="1" applyAlignment="1">
      <alignment horizontal="center" wrapText="1"/>
    </xf>
    <xf numFmtId="0" fontId="16" fillId="2" borderId="2" xfId="50" applyFont="1" applyFill="1" applyBorder="1" applyAlignment="1">
      <alignment horizontal="center" wrapText="1"/>
    </xf>
    <xf numFmtId="0" fontId="17" fillId="24" borderId="2" xfId="50" applyFont="1" applyFill="1" applyBorder="1" applyAlignment="1">
      <alignment horizontal="center" wrapText="1"/>
    </xf>
    <xf numFmtId="0" fontId="17" fillId="25" borderId="2" xfId="50" applyFont="1" applyFill="1" applyBorder="1" applyAlignment="1">
      <alignment horizontal="center" wrapText="1"/>
    </xf>
    <xf numFmtId="0" fontId="16" fillId="0" borderId="0" xfId="2" applyFont="1" applyFill="1" applyBorder="1" applyAlignment="1">
      <alignment horizontal="center" wrapText="1"/>
    </xf>
    <xf numFmtId="0" fontId="18" fillId="0" borderId="0" xfId="94" applyFont="1" applyFill="1" applyAlignment="1"/>
    <xf numFmtId="0" fontId="14" fillId="0" borderId="0" xfId="23" applyNumberFormat="1" applyFont="1" applyFill="1" applyBorder="1"/>
    <xf numFmtId="43" fontId="14" fillId="0" borderId="0" xfId="23" applyFont="1" applyBorder="1"/>
    <xf numFmtId="166" fontId="14" fillId="0" borderId="0" xfId="82" applyNumberFormat="1" applyFont="1" applyBorder="1"/>
    <xf numFmtId="43" fontId="14" fillId="0" borderId="0" xfId="2" applyNumberFormat="1" applyFont="1" applyBorder="1"/>
    <xf numFmtId="0" fontId="14" fillId="26" borderId="0" xfId="76" applyFont="1" applyFill="1" applyBorder="1"/>
    <xf numFmtId="0" fontId="26" fillId="26" borderId="0" xfId="50" applyFont="1" applyFill="1" applyBorder="1" applyAlignment="1">
      <alignment horizontal="center"/>
    </xf>
    <xf numFmtId="0" fontId="18" fillId="26" borderId="0" xfId="94" applyFont="1" applyFill="1" applyAlignment="1"/>
    <xf numFmtId="0" fontId="15" fillId="26" borderId="0" xfId="50" applyFont="1" applyFill="1" applyBorder="1"/>
    <xf numFmtId="0" fontId="14" fillId="26" borderId="0" xfId="2" applyFont="1" applyFill="1" applyBorder="1"/>
    <xf numFmtId="0" fontId="14" fillId="26" borderId="0" xfId="23" applyNumberFormat="1" applyFont="1" applyFill="1" applyBorder="1"/>
    <xf numFmtId="43" fontId="14" fillId="26" borderId="0" xfId="23" applyFont="1" applyFill="1" applyBorder="1"/>
    <xf numFmtId="166" fontId="14" fillId="26" borderId="0" xfId="82" applyNumberFormat="1" applyFont="1" applyFill="1" applyBorder="1"/>
    <xf numFmtId="43" fontId="14" fillId="26" borderId="0" xfId="2" applyNumberFormat="1" applyFont="1" applyFill="1" applyBorder="1"/>
    <xf numFmtId="0" fontId="27" fillId="0" borderId="0" xfId="2" applyFont="1" applyBorder="1"/>
    <xf numFmtId="0" fontId="14" fillId="0" borderId="0" xfId="23" applyNumberFormat="1" applyFont="1" applyBorder="1"/>
    <xf numFmtId="43" fontId="14" fillId="0" borderId="0" xfId="23" applyFont="1" applyFill="1" applyBorder="1"/>
    <xf numFmtId="166" fontId="14" fillId="0" borderId="0" xfId="82" applyNumberFormat="1" applyFont="1" applyFill="1" applyBorder="1"/>
    <xf numFmtId="43" fontId="14" fillId="0" borderId="0" xfId="2" applyNumberFormat="1" applyFont="1" applyFill="1" applyBorder="1"/>
    <xf numFmtId="0" fontId="15" fillId="0" borderId="0" xfId="97" applyFont="1" applyFill="1" applyBorder="1" applyAlignment="1"/>
    <xf numFmtId="166" fontId="14" fillId="0" borderId="0" xfId="83" applyNumberFormat="1" applyFont="1" applyBorder="1"/>
    <xf numFmtId="43" fontId="14" fillId="27" borderId="0" xfId="23" applyFont="1" applyFill="1" applyBorder="1"/>
    <xf numFmtId="165" fontId="14" fillId="27" borderId="0" xfId="23" applyNumberFormat="1" applyFont="1" applyFill="1" applyBorder="1"/>
    <xf numFmtId="43" fontId="14" fillId="27" borderId="0" xfId="23" applyNumberFormat="1" applyFont="1" applyFill="1" applyBorder="1"/>
    <xf numFmtId="165" fontId="14" fillId="27" borderId="0" xfId="2" applyNumberFormat="1" applyFont="1" applyFill="1" applyBorder="1"/>
    <xf numFmtId="43" fontId="14" fillId="0" borderId="0" xfId="23" applyNumberFormat="1" applyFont="1" applyBorder="1"/>
    <xf numFmtId="0" fontId="29" fillId="0" borderId="0" xfId="23" applyNumberFormat="1" applyFont="1" applyFill="1" applyBorder="1"/>
    <xf numFmtId="43" fontId="14" fillId="27" borderId="0" xfId="23" applyNumberFormat="1" applyFont="1" applyFill="1" applyBorder="1" applyAlignment="1">
      <alignment horizontal="center"/>
    </xf>
    <xf numFmtId="0" fontId="18" fillId="0" borderId="0" xfId="95" applyFont="1" applyFill="1"/>
  </cellXfs>
  <cellStyles count="98">
    <cellStyle name="£Z_x0004_Ç_x0006_^_x0004_" xfId="1"/>
    <cellStyle name="£Z_x0004_Ç_x0006_^_x0004_ 2" xfId="2"/>
    <cellStyle name="£Z_x0004_Ç_x0006_^_x0004_ 2 2" xfId="3"/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Comma 10" xfId="16"/>
    <cellStyle name="Comma 2" xfId="17"/>
    <cellStyle name="Comma 2 2" xfId="18"/>
    <cellStyle name="Comma 2 3" xfId="19"/>
    <cellStyle name="Comma 2 3 2" xfId="20"/>
    <cellStyle name="Comma 2 3 2 2" xfId="21"/>
    <cellStyle name="Comma 2 4" xfId="22"/>
    <cellStyle name="Comma 2 4 2" xfId="23"/>
    <cellStyle name="Comma 2 5" xfId="24"/>
    <cellStyle name="Comma 3" xfId="25"/>
    <cellStyle name="Comma 4" xfId="26"/>
    <cellStyle name="Comma 5" xfId="27"/>
    <cellStyle name="Comma 5 2" xfId="28"/>
    <cellStyle name="Comma 5 3" xfId="29"/>
    <cellStyle name="Comma 6" xfId="30"/>
    <cellStyle name="Comma 7" xfId="31"/>
    <cellStyle name="Comma 8" xfId="32"/>
    <cellStyle name="Comma 8 2" xfId="33"/>
    <cellStyle name="Comma 8 3" xfId="34"/>
    <cellStyle name="Comma 8 4" xfId="35"/>
    <cellStyle name="Comma 9" xfId="36"/>
    <cellStyle name="Comma 9 2" xfId="37"/>
    <cellStyle name="Currency" xfId="93" builtinId="4"/>
    <cellStyle name="Normal" xfId="0" builtinId="0"/>
    <cellStyle name="Normal - Style1" xfId="38"/>
    <cellStyle name="Normal 10" xfId="39"/>
    <cellStyle name="Normal 11" xfId="40"/>
    <cellStyle name="Normal 12" xfId="41"/>
    <cellStyle name="Normal 13" xfId="42"/>
    <cellStyle name="Normal 13 2" xfId="43"/>
    <cellStyle name="Normal 14" xfId="44"/>
    <cellStyle name="Normal 14 2" xfId="45"/>
    <cellStyle name="Normal 14 3" xfId="46"/>
    <cellStyle name="Normal 14 4" xfId="95"/>
    <cellStyle name="Normal 15" xfId="47"/>
    <cellStyle name="Normal 15 2" xfId="48"/>
    <cellStyle name="Normal 15 3" xfId="49"/>
    <cellStyle name="Normal 16" xfId="96"/>
    <cellStyle name="Normal 2" xfId="50"/>
    <cellStyle name="Normal 2 2" xfId="51"/>
    <cellStyle name="Normal 2 2 2" xfId="52"/>
    <cellStyle name="Normal 2 2 3" xfId="53"/>
    <cellStyle name="Normal 2 2 3 2" xfId="54"/>
    <cellStyle name="Normal 2 2 3 3" xfId="55"/>
    <cellStyle name="Normal 2 3" xfId="56"/>
    <cellStyle name="Normal 2 4" xfId="57"/>
    <cellStyle name="Normal 3" xfId="58"/>
    <cellStyle name="Normal 3 2" xfId="59"/>
    <cellStyle name="Normal 3 2 2" xfId="60"/>
    <cellStyle name="Normal 3 2 2 2" xfId="61"/>
    <cellStyle name="Normal 3 3" xfId="62"/>
    <cellStyle name="Normal 4" xfId="63"/>
    <cellStyle name="Normal 4 2" xfId="64"/>
    <cellStyle name="Normal 4 3" xfId="65"/>
    <cellStyle name="Normal 5" xfId="66"/>
    <cellStyle name="Normal 5 2" xfId="67"/>
    <cellStyle name="Normal 55" xfId="94"/>
    <cellStyle name="Normal 6" xfId="68"/>
    <cellStyle name="Normal 6 2" xfId="69"/>
    <cellStyle name="Normal 6 3" xfId="70"/>
    <cellStyle name="Normal 7" xfId="71"/>
    <cellStyle name="Normal 8" xfId="72"/>
    <cellStyle name="Normal 9" xfId="73"/>
    <cellStyle name="Normal 9 2" xfId="74"/>
    <cellStyle name="Normal 9 3" xfId="75"/>
    <cellStyle name="Normal_billed, ffs, tpl" xfId="97"/>
    <cellStyle name="Normal_prov fee mcare #s" xfId="76"/>
    <cellStyle name="Normal_Sheet1 2" xfId="89"/>
    <cellStyle name="Normal_Sheet2" xfId="90"/>
    <cellStyle name="Normal_Sheet2_1" xfId="91"/>
    <cellStyle name="Normal_SHOPP UPL sfy11" xfId="92"/>
    <cellStyle name="Note 2" xfId="77"/>
    <cellStyle name="Note 2 2" xfId="78"/>
    <cellStyle name="Note 2 3" xfId="79"/>
    <cellStyle name="Note 3" xfId="80"/>
    <cellStyle name="Percent 2" xfId="81"/>
    <cellStyle name="Percent 2 2" xfId="82"/>
    <cellStyle name="Percent 3" xfId="83"/>
    <cellStyle name="Percent 4" xfId="84"/>
    <cellStyle name="Percent 5" xfId="85"/>
    <cellStyle name="Percent 6" xfId="86"/>
    <cellStyle name="Percent 7" xfId="87"/>
    <cellStyle name="Percent 8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\SYS\Dept\EFI\Shared\Projects\Forecaster\Hospital%20Files\330203v7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\SYS\Shared\Projects\State%20Assoc%20Clients\2005\Templates\Medicare%20Margins\STATE%20Medicare%20Margins%206_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\SYS\DOCUME~1\KKRAWIEC\LOCALS~1\Temp\Temporary%20Directory%201%20for%20HURT%20Analysis%209.0.zip\MA%20Rate%20Growth%201997-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/FINANCIAL%20SERVICES/FINANCIAL%20MANAGEMENT/kellyt/Finance/Hospital/Assessment/SHOPP/SHOPP%20Assessment%20and%20UPL%20Calculations/2018%20SHOPP%20final%20docs/2018%20Hospital%20Assessment%20&amp;%20Payment%20final%20FFY18%20FMAP%20v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/FINANCIAL%20SERVICES/FINANCIAL%20MANAGEMENT/kellyt/Finance/Hospital/Assessment/SHOPP/SHOPP%20Assessment%20and%20UPL%20Calculations/2018%20SHOPP%20final%20docs/2018%20Hospital%20Assessment%20&amp;%20Payment%20final%20FFY19%20FMAP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Ref Data"/>
      <sheetName val="Raw Data"/>
      <sheetName val="Hospital Facility Data"/>
      <sheetName val="CAH Data"/>
      <sheetName val="Post-Acute Care Data"/>
      <sheetName val="Hospital Trends"/>
      <sheetName val="Post-Acute Trends"/>
      <sheetName val="CAH Trends"/>
      <sheetName val="GME Residents"/>
      <sheetName val="CAH-PPS Factors"/>
      <sheetName val="CAH Inpatient"/>
      <sheetName val="CAH Outpatient"/>
      <sheetName val="GME Cap Increase"/>
      <sheetName val="Hospital Medicare Data"/>
      <sheetName val="SNF Medicare Data"/>
      <sheetName val="Inliers"/>
      <sheetName val="Outliers"/>
      <sheetName val="IME"/>
      <sheetName val="DSH"/>
      <sheetName val="Capital Inliers"/>
      <sheetName val="Capital Outliers"/>
      <sheetName val="SCH MDH"/>
      <sheetName val="DME"/>
      <sheetName val="BadDebt"/>
      <sheetName val="Psych"/>
      <sheetName val="Rehab"/>
      <sheetName val="Outpatient"/>
      <sheetName val="Fee Based"/>
      <sheetName val="Ambulance"/>
      <sheetName val="RHC"/>
      <sheetName val="SNF"/>
      <sheetName val="Swingbeds-PPS"/>
      <sheetName val="HomeHealth"/>
      <sheetName val="Network"/>
      <sheetName val="PPS Summary"/>
      <sheetName val="CAH Summary"/>
      <sheetName val="Appendix A"/>
      <sheetName val="Appendix 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Hospital_List"/>
      <sheetName val="Hospital_Services"/>
      <sheetName val="Hospital_Rpt"/>
      <sheetName val="Hospital_Details"/>
      <sheetName val="State_Rpt"/>
      <sheetName val="State_Distribution"/>
      <sheetName val="Custom_Groups"/>
      <sheetName val="Custom_Totals"/>
      <sheetName val="Custom_Rpt1"/>
      <sheetName val="Custom_Rpt2"/>
      <sheetName val="Custom_Rpt3"/>
      <sheetName val="Custom_Rpt4"/>
      <sheetName val="Hospital_Data"/>
      <sheetName val="Margin Data"/>
      <sheetName val="Cost Report Data"/>
    </sheetNames>
    <sheetDataSet>
      <sheetData sheetId="0"/>
      <sheetData sheetId="1"/>
      <sheetData sheetId="2"/>
      <sheetData sheetId="3" refreshError="1"/>
      <sheetData sheetId="4" refreshError="1"/>
      <sheetData sheetId="5" refreshError="1">
        <row r="13">
          <cell r="A13" t="str">
            <v xml:space="preserve">     Revenues</v>
          </cell>
          <cell r="B13" t="str">
            <v>TOT_REV</v>
          </cell>
          <cell r="C13" t="str">
            <v>INP_REV+OUT_REV+GME_REV+ SUB_I_REV+ SUB_II_REV+ SNF_REV+ HHA_REV</v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L13" t="e">
            <v>#VALUE!</v>
          </cell>
          <cell r="M13" t="e">
            <v>#VALUE!</v>
          </cell>
          <cell r="N13" t="e">
            <v>#VALUE!</v>
          </cell>
          <cell r="O13" t="e">
            <v>#VALUE!</v>
          </cell>
          <cell r="P13" t="e">
            <v>#VALUE!</v>
          </cell>
          <cell r="Q13" t="e">
            <v>#VALUE!</v>
          </cell>
          <cell r="R13" t="e">
            <v>#VALUE!</v>
          </cell>
        </row>
        <row r="14">
          <cell r="A14" t="str">
            <v xml:space="preserve">    Costs</v>
          </cell>
          <cell r="B14" t="str">
            <v>TOT_COST</v>
          </cell>
          <cell r="C14" t="str">
            <v>INP_COST+ OUT_COST+ GME_COST+ SUB_I_COST+ SUB_II_COST+ SNF_COST+ HHA_COST</v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L14" t="e">
            <v>#VALUE!</v>
          </cell>
          <cell r="M14" t="e">
            <v>#VALUE!</v>
          </cell>
          <cell r="N14" t="e">
            <v>#VALUE!</v>
          </cell>
          <cell r="O14" t="e">
            <v>#VALUE!</v>
          </cell>
          <cell r="P14" t="e">
            <v>#VALUE!</v>
          </cell>
          <cell r="Q14" t="e">
            <v>#VALUE!</v>
          </cell>
          <cell r="R14" t="e">
            <v>#VALUE!</v>
          </cell>
        </row>
        <row r="15">
          <cell r="A15" t="str">
            <v xml:space="preserve">    Gains/(Losses)</v>
          </cell>
          <cell r="B15" t="str">
            <v>TOT_GL</v>
          </cell>
          <cell r="C15" t="str">
            <v>TOT_REV - TOT_COST</v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L15" t="e">
            <v>#VALUE!</v>
          </cell>
          <cell r="M15" t="e">
            <v>#VALUE!</v>
          </cell>
          <cell r="N15" t="e">
            <v>#VALUE!</v>
          </cell>
          <cell r="O15" t="e">
            <v>#VALUE!</v>
          </cell>
          <cell r="P15" t="e">
            <v>#VALUE!</v>
          </cell>
          <cell r="Q15" t="e">
            <v>#VALUE!</v>
          </cell>
          <cell r="R15" t="e">
            <v>#VALUE!</v>
          </cell>
        </row>
        <row r="19">
          <cell r="A19" t="str">
            <v>Total Inpatient Revenue</v>
          </cell>
          <cell r="B19" t="str">
            <v>INP_REV</v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</row>
        <row r="22">
          <cell r="A22" t="str">
            <v>Total Payments (Lines 8-15)</v>
          </cell>
          <cell r="B22" t="str">
            <v>F1833</v>
          </cell>
          <cell r="C22" t="str">
            <v>Worksheet E, Pt A Column 1, Line 16</v>
          </cell>
          <cell r="D22" t="str">
            <v>No Data</v>
          </cell>
          <cell r="E22" t="str">
            <v>No Data</v>
          </cell>
          <cell r="F22" t="str">
            <v>No Data</v>
          </cell>
          <cell r="G22" t="str">
            <v>No Data</v>
          </cell>
          <cell r="H22" t="str">
            <v>No Data</v>
          </cell>
          <cell r="I22" t="str">
            <v>No Data</v>
          </cell>
          <cell r="J22" t="str">
            <v>No Data</v>
          </cell>
          <cell r="L22" t="str">
            <v>No Data</v>
          </cell>
          <cell r="M22" t="str">
            <v>No Data</v>
          </cell>
          <cell r="N22" t="str">
            <v>No Data</v>
          </cell>
          <cell r="O22" t="str">
            <v>No Data</v>
          </cell>
          <cell r="P22" t="str">
            <v>No Data</v>
          </cell>
          <cell r="Q22" t="str">
            <v>No Data</v>
          </cell>
          <cell r="R22" t="str">
            <v>No Data</v>
          </cell>
        </row>
        <row r="23">
          <cell r="A23" t="str">
            <v>Direct GME Payment</v>
          </cell>
          <cell r="B23" t="str">
            <v>F1828</v>
          </cell>
          <cell r="C23" t="str">
            <v>Worksheet E, Pt A Column 1, Line 11</v>
          </cell>
          <cell r="D23" t="str">
            <v>No Data</v>
          </cell>
          <cell r="E23" t="str">
            <v>No Data</v>
          </cell>
          <cell r="F23" t="str">
            <v>No Data</v>
          </cell>
          <cell r="G23" t="str">
            <v>No Data</v>
          </cell>
          <cell r="H23" t="str">
            <v>No Data</v>
          </cell>
          <cell r="I23" t="str">
            <v>No Data</v>
          </cell>
          <cell r="J23" t="str">
            <v>No Data</v>
          </cell>
          <cell r="L23" t="str">
            <v>No Data</v>
          </cell>
          <cell r="M23" t="str">
            <v>No Data</v>
          </cell>
          <cell r="N23" t="str">
            <v>No Data</v>
          </cell>
          <cell r="O23" t="str">
            <v>No Data</v>
          </cell>
          <cell r="P23" t="str">
            <v>No Data</v>
          </cell>
          <cell r="Q23" t="str">
            <v>No Data</v>
          </cell>
          <cell r="R23" t="str">
            <v>No Data</v>
          </cell>
        </row>
        <row r="24">
          <cell r="A24" t="str">
            <v>Reimbursable Bad Debt</v>
          </cell>
          <cell r="B24" t="str">
            <v>F1838</v>
          </cell>
          <cell r="C24" t="str">
            <v>Worksheet E, Pt A Column 1, Line 21</v>
          </cell>
          <cell r="D24" t="str">
            <v>No Data</v>
          </cell>
          <cell r="E24" t="str">
            <v>No Data</v>
          </cell>
          <cell r="F24" t="str">
            <v>No Data</v>
          </cell>
          <cell r="G24" t="str">
            <v>No Data</v>
          </cell>
          <cell r="H24" t="str">
            <v>No Data</v>
          </cell>
          <cell r="I24" t="str">
            <v>No Data</v>
          </cell>
          <cell r="J24" t="str">
            <v>No Data</v>
          </cell>
          <cell r="L24" t="str">
            <v>No Data</v>
          </cell>
          <cell r="M24" t="str">
            <v>No Data</v>
          </cell>
          <cell r="N24" t="str">
            <v>No Data</v>
          </cell>
          <cell r="O24" t="str">
            <v>No Data</v>
          </cell>
          <cell r="P24" t="str">
            <v>No Data</v>
          </cell>
          <cell r="Q24" t="str">
            <v>No Data</v>
          </cell>
          <cell r="R24" t="str">
            <v>No Data</v>
          </cell>
        </row>
        <row r="25">
          <cell r="A25" t="str">
            <v>Reimbursable Bad Debt Adjustment</v>
          </cell>
          <cell r="B25" t="str">
            <v>F1838A</v>
          </cell>
          <cell r="C25" t="str">
            <v>Worksheet E, Pt A Column 1, Line 21.01</v>
          </cell>
          <cell r="D25" t="str">
            <v>No Data</v>
          </cell>
          <cell r="E25" t="str">
            <v>No Data</v>
          </cell>
          <cell r="F25" t="str">
            <v>No Data</v>
          </cell>
          <cell r="G25" t="str">
            <v>No Data</v>
          </cell>
          <cell r="H25" t="str">
            <v>No Data</v>
          </cell>
          <cell r="I25" t="str">
            <v>No Data</v>
          </cell>
          <cell r="J25" t="str">
            <v>No Data</v>
          </cell>
          <cell r="L25" t="str">
            <v>No Data</v>
          </cell>
          <cell r="M25" t="str">
            <v>No Data</v>
          </cell>
          <cell r="N25" t="str">
            <v>No Data</v>
          </cell>
          <cell r="O25" t="str">
            <v>No Data</v>
          </cell>
          <cell r="P25" t="str">
            <v>No Data</v>
          </cell>
          <cell r="Q25" t="str">
            <v>No Data</v>
          </cell>
          <cell r="R25" t="str">
            <v>No Data</v>
          </cell>
        </row>
        <row r="26">
          <cell r="A26" t="str">
            <v>Payment for Inpatient Program Capital</v>
          </cell>
          <cell r="B26" t="str">
            <v>F1826</v>
          </cell>
          <cell r="C26" t="str">
            <v>Worksheet E, Pt A Column 1, Line 9</v>
          </cell>
          <cell r="D26" t="str">
            <v>No Data</v>
          </cell>
          <cell r="E26" t="str">
            <v>No Data</v>
          </cell>
          <cell r="F26" t="str">
            <v>No Data</v>
          </cell>
          <cell r="G26" t="str">
            <v>No Data</v>
          </cell>
          <cell r="H26" t="str">
            <v>No Data</v>
          </cell>
          <cell r="I26" t="str">
            <v>No Data</v>
          </cell>
          <cell r="J26" t="str">
            <v>No Data</v>
          </cell>
          <cell r="L26" t="str">
            <v>No Data</v>
          </cell>
          <cell r="M26" t="str">
            <v>No Data</v>
          </cell>
          <cell r="N26" t="str">
            <v>No Data</v>
          </cell>
          <cell r="O26" t="str">
            <v>No Data</v>
          </cell>
          <cell r="P26" t="str">
            <v>No Data</v>
          </cell>
          <cell r="Q26" t="str">
            <v>No Data</v>
          </cell>
          <cell r="R26" t="str">
            <v>No Data</v>
          </cell>
        </row>
        <row r="28">
          <cell r="A28" t="str">
            <v>Managed Care IME Payment</v>
          </cell>
          <cell r="B28" t="str">
            <v>FORMULA_T</v>
          </cell>
          <cell r="C28" t="str">
            <v>( [SIM_MC_PMTS] / [INLIER_SIM_MC_PMTS] ) * F_1820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32">
          <cell r="A32" t="str">
            <v>Cost of covered services</v>
          </cell>
          <cell r="B32" t="str">
            <v>H635</v>
          </cell>
          <cell r="C32" t="str">
            <v>Worksheet E-3, Part II Column 1 , Line 19</v>
          </cell>
          <cell r="D32" t="str">
            <v>No Data</v>
          </cell>
          <cell r="E32" t="str">
            <v>No Data</v>
          </cell>
          <cell r="F32" t="str">
            <v>No Data</v>
          </cell>
          <cell r="G32" t="str">
            <v>No Data</v>
          </cell>
          <cell r="H32" t="str">
            <v>No Data</v>
          </cell>
          <cell r="I32" t="str">
            <v>No Data</v>
          </cell>
          <cell r="J32" t="str">
            <v>No Data</v>
          </cell>
          <cell r="L32" t="str">
            <v>No Data</v>
          </cell>
          <cell r="M32" t="str">
            <v>No Data</v>
          </cell>
          <cell r="N32" t="str">
            <v>No Data</v>
          </cell>
          <cell r="O32" t="str">
            <v>No Data</v>
          </cell>
          <cell r="P32" t="str">
            <v>No Data</v>
          </cell>
          <cell r="Q32" t="str">
            <v>No Data</v>
          </cell>
          <cell r="R32" t="str">
            <v>No Data</v>
          </cell>
        </row>
        <row r="35">
          <cell r="A35" t="str">
            <v>Total Inpatient Cost</v>
          </cell>
          <cell r="B35" t="str">
            <v>INP_COST</v>
          </cell>
          <cell r="D35" t="str">
            <v>No Data</v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L35" t="str">
            <v>No Data</v>
          </cell>
          <cell r="M35" t="e">
            <v>#VALUE!</v>
          </cell>
          <cell r="N35" t="e">
            <v>#VALUE!</v>
          </cell>
          <cell r="O35" t="e">
            <v>#VALUE!</v>
          </cell>
          <cell r="P35" t="e">
            <v>#VALUE!</v>
          </cell>
          <cell r="Q35" t="e">
            <v>#VALUE!</v>
          </cell>
          <cell r="R35" t="e">
            <v>#VALUE!</v>
          </cell>
        </row>
        <row r="38">
          <cell r="A38" t="str">
            <v>Total Medicare IP Operating Costs Incl. Pass Throughs</v>
          </cell>
          <cell r="B38" t="str">
            <v>F949</v>
          </cell>
          <cell r="C38" t="str">
            <v>Worksheet D-1, Pt II Column 1, Line 49</v>
          </cell>
          <cell r="D38" t="str">
            <v>No Data</v>
          </cell>
          <cell r="E38" t="str">
            <v>No Data</v>
          </cell>
          <cell r="F38" t="str">
            <v>No Data</v>
          </cell>
          <cell r="G38" t="str">
            <v>No Data</v>
          </cell>
          <cell r="H38" t="str">
            <v>No Data</v>
          </cell>
          <cell r="I38" t="str">
            <v>No Data</v>
          </cell>
          <cell r="J38" t="str">
            <v>No Data</v>
          </cell>
          <cell r="L38" t="str">
            <v>No Data</v>
          </cell>
          <cell r="M38" t="str">
            <v>No Data</v>
          </cell>
          <cell r="N38" t="str">
            <v>No Data</v>
          </cell>
          <cell r="O38" t="str">
            <v>No Data</v>
          </cell>
          <cell r="P38" t="str">
            <v>No Data</v>
          </cell>
          <cell r="Q38" t="str">
            <v>No Data</v>
          </cell>
          <cell r="R38" t="str">
            <v>No Data</v>
          </cell>
        </row>
        <row r="39">
          <cell r="A39" t="str">
            <v>Net Organ Acquisition Cost-kidney</v>
          </cell>
          <cell r="B39" t="str">
            <v>H65</v>
          </cell>
          <cell r="C39" t="str">
            <v>Worksheet D-6, Part III Column 1, Line 61-kidney</v>
          </cell>
          <cell r="D39" t="str">
            <v>No Data</v>
          </cell>
          <cell r="E39" t="str">
            <v>No Data</v>
          </cell>
          <cell r="F39" t="str">
            <v>No Data</v>
          </cell>
          <cell r="G39" t="str">
            <v>No Data</v>
          </cell>
          <cell r="H39" t="str">
            <v>No Data</v>
          </cell>
          <cell r="I39" t="str">
            <v>No Data</v>
          </cell>
          <cell r="J39" t="str">
            <v>No Data</v>
          </cell>
          <cell r="L39" t="str">
            <v>No Data</v>
          </cell>
          <cell r="M39" t="str">
            <v>No Data</v>
          </cell>
          <cell r="N39" t="str">
            <v>No Data</v>
          </cell>
          <cell r="O39" t="str">
            <v>No Data</v>
          </cell>
          <cell r="P39" t="str">
            <v>No Data</v>
          </cell>
          <cell r="Q39" t="str">
            <v>No Data</v>
          </cell>
          <cell r="R39" t="str">
            <v>No Data</v>
          </cell>
        </row>
        <row r="40">
          <cell r="A40" t="str">
            <v>Net Organ Acquisition Cost-heart</v>
          </cell>
          <cell r="B40" t="str">
            <v>H66</v>
          </cell>
          <cell r="C40" t="str">
            <v>Worksheet D-6, Part III Column 1, Line 61-heart</v>
          </cell>
          <cell r="D40" t="str">
            <v>No Data</v>
          </cell>
          <cell r="E40" t="str">
            <v>No Data</v>
          </cell>
          <cell r="F40" t="str">
            <v>No Data</v>
          </cell>
          <cell r="G40" t="str">
            <v>No Data</v>
          </cell>
          <cell r="H40" t="str">
            <v>No Data</v>
          </cell>
          <cell r="I40" t="str">
            <v>No Data</v>
          </cell>
          <cell r="J40" t="str">
            <v>No Data</v>
          </cell>
          <cell r="L40" t="str">
            <v>No Data</v>
          </cell>
          <cell r="M40" t="str">
            <v>No Data</v>
          </cell>
          <cell r="N40" t="str">
            <v>No Data</v>
          </cell>
          <cell r="O40" t="str">
            <v>No Data</v>
          </cell>
          <cell r="P40" t="str">
            <v>No Data</v>
          </cell>
          <cell r="Q40" t="str">
            <v>No Data</v>
          </cell>
          <cell r="R40" t="str">
            <v>No Data</v>
          </cell>
        </row>
        <row r="41">
          <cell r="A41" t="str">
            <v>Net Organ Acquisition Cost-liver</v>
          </cell>
          <cell r="B41" t="str">
            <v>H67</v>
          </cell>
          <cell r="C41" t="str">
            <v>Worksheet D-6, Part III Column 1, Line 61-liver</v>
          </cell>
          <cell r="D41" t="str">
            <v>No Data</v>
          </cell>
          <cell r="E41" t="str">
            <v>No Data</v>
          </cell>
          <cell r="F41" t="str">
            <v>No Data</v>
          </cell>
          <cell r="G41" t="str">
            <v>No Data</v>
          </cell>
          <cell r="H41" t="str">
            <v>No Data</v>
          </cell>
          <cell r="I41" t="str">
            <v>No Data</v>
          </cell>
          <cell r="J41" t="str">
            <v>No Data</v>
          </cell>
          <cell r="L41" t="str">
            <v>No Data</v>
          </cell>
          <cell r="M41" t="str">
            <v>No Data</v>
          </cell>
          <cell r="N41" t="str">
            <v>No Data</v>
          </cell>
          <cell r="O41" t="str">
            <v>No Data</v>
          </cell>
          <cell r="P41" t="str">
            <v>No Data</v>
          </cell>
          <cell r="Q41" t="str">
            <v>No Data</v>
          </cell>
          <cell r="R41" t="str">
            <v>No Data</v>
          </cell>
        </row>
        <row r="42">
          <cell r="A42" t="str">
            <v>Net Organ Acquisition Cost-lung</v>
          </cell>
          <cell r="B42" t="str">
            <v>H68</v>
          </cell>
          <cell r="C42" t="str">
            <v>Worksheet D-6, Part III Column 1, Line 61-lung</v>
          </cell>
          <cell r="D42" t="str">
            <v>No Data</v>
          </cell>
          <cell r="E42" t="str">
            <v>No Data</v>
          </cell>
          <cell r="F42" t="str">
            <v>No Data</v>
          </cell>
          <cell r="G42" t="str">
            <v>No Data</v>
          </cell>
          <cell r="H42" t="str">
            <v>No Data</v>
          </cell>
          <cell r="I42" t="str">
            <v>No Data</v>
          </cell>
          <cell r="J42" t="str">
            <v>No Data</v>
          </cell>
          <cell r="L42" t="str">
            <v>No Data</v>
          </cell>
          <cell r="M42" t="str">
            <v>No Data</v>
          </cell>
          <cell r="N42" t="str">
            <v>No Data</v>
          </cell>
          <cell r="O42" t="str">
            <v>No Data</v>
          </cell>
          <cell r="P42" t="str">
            <v>No Data</v>
          </cell>
          <cell r="Q42" t="str">
            <v>No Data</v>
          </cell>
          <cell r="R42" t="str">
            <v>No Data</v>
          </cell>
        </row>
        <row r="50">
          <cell r="A50" t="str">
            <v>Inpatient Gain/Loss</v>
          </cell>
          <cell r="B50" t="str">
            <v>INP_GL</v>
          </cell>
          <cell r="C50" t="str">
            <v>[INP_REV]-[IP_COST]</v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L50" t="e">
            <v>#VALUE!</v>
          </cell>
          <cell r="M50" t="e">
            <v>#VALUE!</v>
          </cell>
          <cell r="N50" t="e">
            <v>#VALUE!</v>
          </cell>
          <cell r="O50" t="e">
            <v>#VALUE!</v>
          </cell>
          <cell r="P50" t="e">
            <v>#VALUE!</v>
          </cell>
          <cell r="Q50" t="e">
            <v>#VALUE!</v>
          </cell>
          <cell r="R50" t="e">
            <v>#VALUE!</v>
          </cell>
        </row>
        <row r="55">
          <cell r="A55" t="str">
            <v xml:space="preserve">Total Outpatient Revenue </v>
          </cell>
          <cell r="B55" t="str">
            <v>OUT_REV</v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L55" t="e">
            <v>#VALUE!</v>
          </cell>
          <cell r="M55" t="e">
            <v>#VALUE!</v>
          </cell>
          <cell r="N55" t="e">
            <v>#VALUE!</v>
          </cell>
          <cell r="O55" t="e">
            <v>#VALUE!</v>
          </cell>
          <cell r="P55" t="e">
            <v>#VALUE!</v>
          </cell>
          <cell r="Q55" t="e">
            <v>#VALUE!</v>
          </cell>
          <cell r="R55" t="e">
            <v>#VALUE!</v>
          </cell>
        </row>
        <row r="61">
          <cell r="A61" t="str">
            <v>Deductibles &amp; Coinsurance (Col. 1.01, Line 20 for CRs beginning on or after 10/01/1997)</v>
          </cell>
          <cell r="B61" t="str">
            <v>F1912</v>
          </cell>
          <cell r="C61" t="str">
            <v>Worksheet E, Pt C Column 1+1.01,Line 15+20</v>
          </cell>
          <cell r="D61" t="str">
            <v>No Data</v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L61" t="str">
            <v>No Data</v>
          </cell>
        </row>
        <row r="62">
          <cell r="A62" t="str">
            <v>Deductibles &amp; Coinsurance (Col. 1.01, Line 20 for CRs beginning on or after 10/01/1997)</v>
          </cell>
          <cell r="B62" t="str">
            <v>F1917</v>
          </cell>
          <cell r="C62" t="str">
            <v>Worksheet E, Pt D Column 1+1.01,Line 15+20</v>
          </cell>
          <cell r="D62" t="str">
            <v>No Data</v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L62" t="str">
            <v>No Data</v>
          </cell>
        </row>
        <row r="63">
          <cell r="A63" t="str">
            <v>Deductibles &amp; Coinsurance (Col. 1.01, Line 20 for CRs beginning on or after 10/01/1997)</v>
          </cell>
          <cell r="B63" t="str">
            <v>F1922</v>
          </cell>
          <cell r="C63" t="str">
            <v>Worksheet E, Pt E Column 1+1.01,Line 15+20</v>
          </cell>
          <cell r="D63" t="str">
            <v>No Data</v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L63" t="str">
            <v>No Data</v>
          </cell>
        </row>
        <row r="64">
          <cell r="A64" t="str">
            <v>Lesser of Cost or Charges</v>
          </cell>
          <cell r="B64" t="str">
            <v>F1854</v>
          </cell>
          <cell r="C64" t="str">
            <v>Worksheet E, Pt B Column 1, Line 17</v>
          </cell>
          <cell r="D64" t="str">
            <v>No Data</v>
          </cell>
          <cell r="E64" t="str">
            <v>No Data</v>
          </cell>
          <cell r="F64" t="str">
            <v>No Data</v>
          </cell>
          <cell r="G64" t="str">
            <v>No Data</v>
          </cell>
          <cell r="H64" t="str">
            <v>No Data</v>
          </cell>
          <cell r="I64" t="str">
            <v>No Data</v>
          </cell>
          <cell r="J64" t="str">
            <v>No Data</v>
          </cell>
          <cell r="L64" t="str">
            <v>No Data</v>
          </cell>
          <cell r="M64" t="str">
            <v>No Data</v>
          </cell>
          <cell r="N64" t="str">
            <v>No Data</v>
          </cell>
          <cell r="O64" t="str">
            <v>No Data</v>
          </cell>
          <cell r="P64" t="str">
            <v>No Data</v>
          </cell>
          <cell r="Q64" t="str">
            <v>No Data</v>
          </cell>
          <cell r="R64" t="str">
            <v>No Data</v>
          </cell>
        </row>
        <row r="65">
          <cell r="A65" t="str">
            <v>Lesser of Cost or Charges</v>
          </cell>
          <cell r="B65" t="str">
            <v>F1875</v>
          </cell>
          <cell r="C65" t="str">
            <v>Worksheet E, Pt B Column 1, Line 17 Sub I</v>
          </cell>
          <cell r="D65" t="str">
            <v>No Data</v>
          </cell>
          <cell r="E65" t="str">
            <v>No Data</v>
          </cell>
          <cell r="F65" t="str">
            <v>No Data</v>
          </cell>
          <cell r="G65" t="str">
            <v>No Data</v>
          </cell>
          <cell r="H65" t="str">
            <v>No Data</v>
          </cell>
          <cell r="I65" t="str">
            <v>No Data</v>
          </cell>
          <cell r="J65" t="str">
            <v>No Data</v>
          </cell>
          <cell r="L65" t="str">
            <v>No Data</v>
          </cell>
          <cell r="M65" t="str">
            <v>No Data</v>
          </cell>
          <cell r="N65" t="str">
            <v>No Data</v>
          </cell>
          <cell r="O65" t="str">
            <v>No Data</v>
          </cell>
          <cell r="P65" t="str">
            <v>No Data</v>
          </cell>
          <cell r="Q65" t="str">
            <v>No Data</v>
          </cell>
          <cell r="R65" t="str">
            <v>No Data</v>
          </cell>
        </row>
        <row r="66">
          <cell r="A66" t="str">
            <v>Lesser of Cost or Charges</v>
          </cell>
          <cell r="B66" t="str">
            <v>F1896</v>
          </cell>
          <cell r="C66" t="str">
            <v>Worksheet E, Pt B Column 1, Line 17 Sub II</v>
          </cell>
          <cell r="D66" t="str">
            <v>No Data</v>
          </cell>
          <cell r="E66" t="str">
            <v>No Data</v>
          </cell>
          <cell r="F66" t="str">
            <v>No Data</v>
          </cell>
          <cell r="G66" t="str">
            <v>No Data</v>
          </cell>
          <cell r="H66" t="str">
            <v>No Data</v>
          </cell>
          <cell r="I66" t="str">
            <v>No Data</v>
          </cell>
          <cell r="J66" t="str">
            <v>No Data</v>
          </cell>
          <cell r="L66" t="str">
            <v>No Data</v>
          </cell>
          <cell r="M66" t="str">
            <v>No Data</v>
          </cell>
          <cell r="N66" t="str">
            <v>No Data</v>
          </cell>
          <cell r="O66" t="str">
            <v>No Data</v>
          </cell>
          <cell r="P66" t="str">
            <v>No Data</v>
          </cell>
          <cell r="Q66" t="str">
            <v>No Data</v>
          </cell>
          <cell r="R66" t="str">
            <v>No Data</v>
          </cell>
        </row>
        <row r="67">
          <cell r="A67" t="str">
            <v>Total PPS Payments</v>
          </cell>
          <cell r="B67" t="str">
            <v>H336</v>
          </cell>
          <cell r="C67" t="str">
            <v>Worksheet E, Pt B Column 1, Line 17.01</v>
          </cell>
          <cell r="D67" t="str">
            <v>No Data</v>
          </cell>
          <cell r="E67" t="str">
            <v>No Data</v>
          </cell>
          <cell r="F67" t="str">
            <v>No Data</v>
          </cell>
          <cell r="G67" t="str">
            <v>No Data</v>
          </cell>
          <cell r="H67" t="str">
            <v>No Data</v>
          </cell>
          <cell r="I67" t="str">
            <v>No Data</v>
          </cell>
          <cell r="J67" t="str">
            <v>No Data</v>
          </cell>
          <cell r="L67" t="str">
            <v>No Data</v>
          </cell>
          <cell r="M67" t="str">
            <v>No Data</v>
          </cell>
          <cell r="N67" t="str">
            <v>No Data</v>
          </cell>
          <cell r="O67" t="str">
            <v>No Data</v>
          </cell>
          <cell r="P67" t="str">
            <v>No Data</v>
          </cell>
          <cell r="Q67" t="str">
            <v>No Data</v>
          </cell>
          <cell r="R67" t="str">
            <v>No Data</v>
          </cell>
        </row>
        <row r="68">
          <cell r="A68" t="str">
            <v>Total PPS Payments</v>
          </cell>
          <cell r="B68" t="str">
            <v>H337</v>
          </cell>
          <cell r="C68" t="str">
            <v>Worksheet E, Pt B Column 1, Line 17.01 Sub I</v>
          </cell>
          <cell r="D68" t="str">
            <v>No Data</v>
          </cell>
          <cell r="E68" t="str">
            <v>No Data</v>
          </cell>
          <cell r="F68" t="str">
            <v>No Data</v>
          </cell>
          <cell r="G68" t="str">
            <v>No Data</v>
          </cell>
          <cell r="H68" t="str">
            <v>No Data</v>
          </cell>
          <cell r="I68" t="str">
            <v>No Data</v>
          </cell>
          <cell r="J68" t="str">
            <v>No Data</v>
          </cell>
          <cell r="L68" t="str">
            <v>No Data</v>
          </cell>
          <cell r="M68" t="str">
            <v>No Data</v>
          </cell>
          <cell r="N68" t="str">
            <v>No Data</v>
          </cell>
          <cell r="O68" t="str">
            <v>No Data</v>
          </cell>
          <cell r="P68" t="str">
            <v>No Data</v>
          </cell>
          <cell r="Q68" t="str">
            <v>No Data</v>
          </cell>
          <cell r="R68" t="str">
            <v>No Data</v>
          </cell>
        </row>
        <row r="69">
          <cell r="A69" t="str">
            <v>Total PPS Payments</v>
          </cell>
          <cell r="B69" t="str">
            <v>H338</v>
          </cell>
          <cell r="C69" t="str">
            <v>Worksheet E, Pt B Column 1, Line 17.01 Sub II</v>
          </cell>
          <cell r="D69" t="str">
            <v>No Data</v>
          </cell>
          <cell r="E69" t="str">
            <v>No Data</v>
          </cell>
          <cell r="F69" t="str">
            <v>No Data</v>
          </cell>
          <cell r="G69" t="str">
            <v>No Data</v>
          </cell>
          <cell r="H69" t="str">
            <v>No Data</v>
          </cell>
          <cell r="I69" t="str">
            <v>No Data</v>
          </cell>
          <cell r="J69" t="str">
            <v>No Data</v>
          </cell>
          <cell r="L69" t="str">
            <v>No Data</v>
          </cell>
          <cell r="M69" t="str">
            <v>No Data</v>
          </cell>
          <cell r="N69" t="str">
            <v>No Data</v>
          </cell>
          <cell r="O69" t="str">
            <v>No Data</v>
          </cell>
          <cell r="P69" t="str">
            <v>No Data</v>
          </cell>
          <cell r="Q69" t="str">
            <v>No Data</v>
          </cell>
          <cell r="R69" t="str">
            <v>No Data</v>
          </cell>
        </row>
        <row r="70">
          <cell r="A70" t="str">
            <v>All Other Bad Debts</v>
          </cell>
          <cell r="B70" t="str">
            <v>F1861</v>
          </cell>
          <cell r="C70" t="str">
            <v>Worksheet E, Pt B Column 1, Line 27</v>
          </cell>
          <cell r="D70" t="str">
            <v>No Data</v>
          </cell>
          <cell r="E70" t="str">
            <v>No Data</v>
          </cell>
          <cell r="F70" t="str">
            <v>No Data</v>
          </cell>
          <cell r="G70" t="str">
            <v>No Data</v>
          </cell>
          <cell r="H70" t="str">
            <v>No Data</v>
          </cell>
          <cell r="I70" t="str">
            <v>No Data</v>
          </cell>
          <cell r="J70" t="str">
            <v>No Data</v>
          </cell>
          <cell r="L70" t="str">
            <v>No Data</v>
          </cell>
          <cell r="M70" t="str">
            <v>No Data</v>
          </cell>
          <cell r="N70" t="str">
            <v>No Data</v>
          </cell>
          <cell r="O70" t="str">
            <v>No Data</v>
          </cell>
          <cell r="P70" t="str">
            <v>No Data</v>
          </cell>
          <cell r="Q70" t="str">
            <v>No Data</v>
          </cell>
          <cell r="R70" t="str">
            <v>No Data</v>
          </cell>
        </row>
        <row r="71">
          <cell r="A71" t="str">
            <v>Reimbursable Bad Debt Adjustment</v>
          </cell>
          <cell r="B71" t="str">
            <v>F1861A</v>
          </cell>
          <cell r="C71" t="str">
            <v>Worksheet E, Pt B Column 1, Line 27.01</v>
          </cell>
          <cell r="D71" t="str">
            <v>No Data</v>
          </cell>
          <cell r="E71" t="str">
            <v>No Data</v>
          </cell>
          <cell r="F71" t="str">
            <v>No Data</v>
          </cell>
          <cell r="G71" t="str">
            <v>No Data</v>
          </cell>
          <cell r="H71" t="str">
            <v>No Data</v>
          </cell>
          <cell r="I71" t="str">
            <v>No Data</v>
          </cell>
          <cell r="J71" t="str">
            <v>No Data</v>
          </cell>
          <cell r="L71" t="str">
            <v>No Data</v>
          </cell>
          <cell r="M71" t="str">
            <v>No Data</v>
          </cell>
          <cell r="N71" t="str">
            <v>No Data</v>
          </cell>
          <cell r="O71" t="str">
            <v>No Data</v>
          </cell>
          <cell r="P71" t="str">
            <v>No Data</v>
          </cell>
          <cell r="Q71" t="str">
            <v>No Data</v>
          </cell>
          <cell r="R71" t="str">
            <v>No Data</v>
          </cell>
        </row>
        <row r="72">
          <cell r="A72" t="str">
            <v>All Other Bad Debts</v>
          </cell>
          <cell r="B72" t="str">
            <v>F1882</v>
          </cell>
          <cell r="C72" t="str">
            <v>Worksheet E, Pt B Column 1, Line 27 Sub I</v>
          </cell>
          <cell r="D72" t="str">
            <v>No Data</v>
          </cell>
          <cell r="E72" t="str">
            <v>No Data</v>
          </cell>
          <cell r="F72" t="str">
            <v>No Data</v>
          </cell>
          <cell r="G72" t="str">
            <v>No Data</v>
          </cell>
          <cell r="H72" t="str">
            <v>No Data</v>
          </cell>
          <cell r="I72" t="str">
            <v>No Data</v>
          </cell>
          <cell r="J72" t="str">
            <v>No Data</v>
          </cell>
          <cell r="L72" t="str">
            <v>No Data</v>
          </cell>
          <cell r="M72" t="str">
            <v>No Data</v>
          </cell>
          <cell r="N72" t="str">
            <v>No Data</v>
          </cell>
          <cell r="O72" t="str">
            <v>No Data</v>
          </cell>
          <cell r="P72" t="str">
            <v>No Data</v>
          </cell>
          <cell r="Q72" t="str">
            <v>No Data</v>
          </cell>
          <cell r="R72" t="str">
            <v>No Data</v>
          </cell>
        </row>
        <row r="73">
          <cell r="A73" t="str">
            <v>Reimbursable Bad Debt Adjustment</v>
          </cell>
          <cell r="B73" t="str">
            <v>F1882A</v>
          </cell>
          <cell r="C73" t="str">
            <v>Worksheet E, Pt B Column 1, Line 27.01 Sub I</v>
          </cell>
          <cell r="D73" t="str">
            <v>No Data</v>
          </cell>
          <cell r="E73" t="str">
            <v>No Data</v>
          </cell>
          <cell r="F73" t="str">
            <v>No Data</v>
          </cell>
          <cell r="G73" t="str">
            <v>No Data</v>
          </cell>
          <cell r="H73" t="str">
            <v>No Data</v>
          </cell>
          <cell r="I73" t="str">
            <v>No Data</v>
          </cell>
          <cell r="J73" t="str">
            <v>No Data</v>
          </cell>
          <cell r="L73" t="str">
            <v>No Data</v>
          </cell>
          <cell r="M73" t="str">
            <v>No Data</v>
          </cell>
          <cell r="N73" t="str">
            <v>No Data</v>
          </cell>
          <cell r="O73" t="str">
            <v>No Data</v>
          </cell>
          <cell r="P73" t="str">
            <v>No Data</v>
          </cell>
          <cell r="Q73" t="str">
            <v>No Data</v>
          </cell>
          <cell r="R73" t="str">
            <v>No Data</v>
          </cell>
        </row>
        <row r="74">
          <cell r="A74" t="str">
            <v>All Other Bad Debts</v>
          </cell>
          <cell r="B74" t="str">
            <v>F1903</v>
          </cell>
          <cell r="C74" t="str">
            <v>Worksheet E, Pt B Column 1, Line 27 Sub II</v>
          </cell>
          <cell r="D74" t="str">
            <v>No Data</v>
          </cell>
          <cell r="E74" t="str">
            <v>No Data</v>
          </cell>
          <cell r="F74" t="str">
            <v>No Data</v>
          </cell>
          <cell r="G74" t="str">
            <v>No Data</v>
          </cell>
          <cell r="H74" t="str">
            <v>No Data</v>
          </cell>
          <cell r="I74" t="str">
            <v>No Data</v>
          </cell>
          <cell r="J74" t="str">
            <v>No Data</v>
          </cell>
          <cell r="L74" t="str">
            <v>No Data</v>
          </cell>
          <cell r="M74" t="str">
            <v>No Data</v>
          </cell>
          <cell r="N74" t="str">
            <v>No Data</v>
          </cell>
          <cell r="O74" t="str">
            <v>No Data</v>
          </cell>
          <cell r="P74" t="str">
            <v>No Data</v>
          </cell>
          <cell r="Q74" t="str">
            <v>No Data</v>
          </cell>
          <cell r="R74" t="str">
            <v>No Data</v>
          </cell>
        </row>
        <row r="75">
          <cell r="A75" t="str">
            <v>Reimbursable Bad Debt Adjustment</v>
          </cell>
          <cell r="B75" t="str">
            <v>F1903A</v>
          </cell>
          <cell r="C75" t="str">
            <v>Worksheet E, Pt B Column 1, Line 27.01 Sub II</v>
          </cell>
          <cell r="D75" t="str">
            <v>No Data</v>
          </cell>
          <cell r="E75" t="str">
            <v>No Data</v>
          </cell>
          <cell r="F75" t="str">
            <v>No Data</v>
          </cell>
          <cell r="G75" t="str">
            <v>No Data</v>
          </cell>
          <cell r="H75" t="str">
            <v>No Data</v>
          </cell>
          <cell r="I75" t="str">
            <v>No Data</v>
          </cell>
          <cell r="J75" t="str">
            <v>No Data</v>
          </cell>
          <cell r="L75" t="str">
            <v>No Data</v>
          </cell>
          <cell r="M75" t="str">
            <v>No Data</v>
          </cell>
          <cell r="N75" t="str">
            <v>No Data</v>
          </cell>
          <cell r="O75" t="str">
            <v>No Data</v>
          </cell>
          <cell r="P75" t="str">
            <v>No Data</v>
          </cell>
          <cell r="Q75" t="str">
            <v>No Data</v>
          </cell>
          <cell r="R75" t="str">
            <v>No Data</v>
          </cell>
        </row>
        <row r="76">
          <cell r="A76" t="str">
            <v>Lesser of Cost or Charges</v>
          </cell>
          <cell r="B76" t="str">
            <v>H559</v>
          </cell>
          <cell r="C76" t="str">
            <v>Worksheet E, Pt B Column 1.01, Line 17</v>
          </cell>
          <cell r="D76" t="str">
            <v>No Data</v>
          </cell>
          <cell r="E76" t="str">
            <v>No Data</v>
          </cell>
          <cell r="F76" t="str">
            <v>No Data</v>
          </cell>
          <cell r="G76" t="str">
            <v>No Data</v>
          </cell>
          <cell r="H76" t="str">
            <v>No Data</v>
          </cell>
          <cell r="I76" t="str">
            <v>No Data</v>
          </cell>
          <cell r="J76" t="str">
            <v>No Data</v>
          </cell>
          <cell r="L76" t="str">
            <v>No Data</v>
          </cell>
          <cell r="M76" t="str">
            <v>No Data</v>
          </cell>
          <cell r="N76" t="str">
            <v>No Data</v>
          </cell>
          <cell r="O76" t="str">
            <v>No Data</v>
          </cell>
          <cell r="P76" t="str">
            <v>No Data</v>
          </cell>
          <cell r="Q76" t="str">
            <v>No Data</v>
          </cell>
          <cell r="R76" t="str">
            <v>No Data</v>
          </cell>
        </row>
        <row r="77">
          <cell r="A77" t="str">
            <v>Lesser of Cost or Charges - SUB I</v>
          </cell>
          <cell r="B77" t="str">
            <v>H563</v>
          </cell>
          <cell r="C77" t="str">
            <v>Worksheet E, Pt B Column 1.01, Line 17 Sub I</v>
          </cell>
          <cell r="D77" t="str">
            <v>No Data</v>
          </cell>
          <cell r="E77" t="str">
            <v>No Data</v>
          </cell>
          <cell r="F77" t="str">
            <v>No Data</v>
          </cell>
          <cell r="G77" t="str">
            <v>No Data</v>
          </cell>
          <cell r="H77" t="str">
            <v>No Data</v>
          </cell>
          <cell r="I77" t="str">
            <v>No Data</v>
          </cell>
          <cell r="J77" t="str">
            <v>No Data</v>
          </cell>
          <cell r="L77" t="str">
            <v>No Data</v>
          </cell>
          <cell r="M77" t="str">
            <v>No Data</v>
          </cell>
          <cell r="N77" t="str">
            <v>No Data</v>
          </cell>
          <cell r="O77" t="str">
            <v>No Data</v>
          </cell>
          <cell r="P77" t="str">
            <v>No Data</v>
          </cell>
          <cell r="Q77" t="str">
            <v>No Data</v>
          </cell>
          <cell r="R77" t="str">
            <v>No Data</v>
          </cell>
        </row>
        <row r="78">
          <cell r="A78" t="str">
            <v>Lesser of Cost or Charges - SUB II</v>
          </cell>
          <cell r="B78" t="str">
            <v>H567</v>
          </cell>
          <cell r="C78" t="str">
            <v>Worksheet E, Pt B Column 1.01, Line 17 Sub II</v>
          </cell>
          <cell r="D78" t="str">
            <v>No Data</v>
          </cell>
          <cell r="E78" t="str">
            <v>No Data</v>
          </cell>
          <cell r="F78" t="str">
            <v>No Data</v>
          </cell>
          <cell r="G78" t="str">
            <v>No Data</v>
          </cell>
          <cell r="H78" t="str">
            <v>No Data</v>
          </cell>
          <cell r="I78" t="str">
            <v>No Data</v>
          </cell>
          <cell r="J78" t="str">
            <v>No Data</v>
          </cell>
          <cell r="L78" t="str">
            <v>No Data</v>
          </cell>
          <cell r="M78" t="str">
            <v>No Data</v>
          </cell>
          <cell r="N78" t="str">
            <v>No Data</v>
          </cell>
          <cell r="O78" t="str">
            <v>No Data</v>
          </cell>
          <cell r="P78" t="str">
            <v>No Data</v>
          </cell>
          <cell r="Q78" t="str">
            <v>No Data</v>
          </cell>
          <cell r="R78" t="str">
            <v>No Data</v>
          </cell>
        </row>
        <row r="79">
          <cell r="A79" t="str">
            <v>Total PPS Payments</v>
          </cell>
          <cell r="B79" t="str">
            <v>H560</v>
          </cell>
          <cell r="C79" t="str">
            <v>Worksheet E, Pt B Column 1.01, Line 17.01</v>
          </cell>
          <cell r="D79" t="str">
            <v>No Data</v>
          </cell>
          <cell r="E79" t="str">
            <v>No Data</v>
          </cell>
          <cell r="F79" t="str">
            <v>No Data</v>
          </cell>
          <cell r="G79" t="str">
            <v>No Data</v>
          </cell>
          <cell r="H79" t="str">
            <v>No Data</v>
          </cell>
          <cell r="I79" t="str">
            <v>No Data</v>
          </cell>
          <cell r="J79" t="str">
            <v>No Data</v>
          </cell>
          <cell r="L79" t="str">
            <v>No Data</v>
          </cell>
          <cell r="M79" t="str">
            <v>No Data</v>
          </cell>
          <cell r="N79" t="str">
            <v>No Data</v>
          </cell>
          <cell r="O79" t="str">
            <v>No Data</v>
          </cell>
          <cell r="P79" t="str">
            <v>No Data</v>
          </cell>
          <cell r="Q79" t="str">
            <v>No Data</v>
          </cell>
          <cell r="R79" t="str">
            <v>No Data</v>
          </cell>
        </row>
        <row r="80">
          <cell r="A80" t="str">
            <v>Total PPS Payments - SUB I</v>
          </cell>
          <cell r="B80" t="str">
            <v>H564</v>
          </cell>
          <cell r="C80" t="str">
            <v>Worksheet E, Pt B Column 1.01, Line 17.01 Sub I</v>
          </cell>
          <cell r="D80" t="str">
            <v>No Data</v>
          </cell>
          <cell r="E80" t="str">
            <v>No Data</v>
          </cell>
          <cell r="F80" t="str">
            <v>No Data</v>
          </cell>
          <cell r="G80" t="str">
            <v>No Data</v>
          </cell>
          <cell r="H80" t="str">
            <v>No Data</v>
          </cell>
          <cell r="I80" t="str">
            <v>No Data</v>
          </cell>
          <cell r="J80" t="str">
            <v>No Data</v>
          </cell>
          <cell r="L80" t="str">
            <v>No Data</v>
          </cell>
          <cell r="M80" t="str">
            <v>No Data</v>
          </cell>
          <cell r="N80" t="str">
            <v>No Data</v>
          </cell>
          <cell r="O80" t="str">
            <v>No Data</v>
          </cell>
          <cell r="P80" t="str">
            <v>No Data</v>
          </cell>
          <cell r="Q80" t="str">
            <v>No Data</v>
          </cell>
          <cell r="R80" t="str">
            <v>No Data</v>
          </cell>
        </row>
        <row r="81">
          <cell r="A81" t="str">
            <v>Total PPS Payments - SUB II</v>
          </cell>
          <cell r="B81" t="str">
            <v>H568</v>
          </cell>
          <cell r="C81" t="str">
            <v>Worksheet E, Pt B Column 1.01, Line 17.01 Sub II</v>
          </cell>
          <cell r="D81" t="str">
            <v>No Data</v>
          </cell>
          <cell r="E81" t="str">
            <v>No Data</v>
          </cell>
          <cell r="F81" t="str">
            <v>No Data</v>
          </cell>
          <cell r="G81" t="str">
            <v>No Data</v>
          </cell>
          <cell r="H81" t="str">
            <v>No Data</v>
          </cell>
          <cell r="I81" t="str">
            <v>No Data</v>
          </cell>
          <cell r="J81" t="str">
            <v>No Data</v>
          </cell>
          <cell r="L81" t="str">
            <v>No Data</v>
          </cell>
          <cell r="M81" t="str">
            <v>No Data</v>
          </cell>
          <cell r="N81" t="str">
            <v>No Data</v>
          </cell>
          <cell r="O81" t="str">
            <v>No Data</v>
          </cell>
          <cell r="P81" t="str">
            <v>No Data</v>
          </cell>
          <cell r="Q81" t="str">
            <v>No Data</v>
          </cell>
          <cell r="R81" t="str">
            <v>No Data</v>
          </cell>
        </row>
        <row r="82">
          <cell r="A82" t="str">
            <v xml:space="preserve">Bad Debts </v>
          </cell>
          <cell r="B82" t="str">
            <v>H561</v>
          </cell>
          <cell r="C82" t="str">
            <v>Worksheet E, Pt B Column 1.01, Line 27</v>
          </cell>
          <cell r="D82" t="str">
            <v>No Data</v>
          </cell>
          <cell r="E82" t="str">
            <v>No Data</v>
          </cell>
          <cell r="F82" t="str">
            <v>No Data</v>
          </cell>
          <cell r="G82" t="str">
            <v>No Data</v>
          </cell>
          <cell r="H82" t="str">
            <v>No Data</v>
          </cell>
          <cell r="I82" t="str">
            <v>No Data</v>
          </cell>
          <cell r="J82" t="str">
            <v>No Data</v>
          </cell>
          <cell r="L82" t="str">
            <v>No Data</v>
          </cell>
          <cell r="M82" t="str">
            <v>No Data</v>
          </cell>
          <cell r="N82" t="str">
            <v>No Data</v>
          </cell>
          <cell r="O82" t="str">
            <v>No Data</v>
          </cell>
          <cell r="P82" t="str">
            <v>No Data</v>
          </cell>
          <cell r="Q82" t="str">
            <v>No Data</v>
          </cell>
          <cell r="R82" t="str">
            <v>No Data</v>
          </cell>
        </row>
        <row r="83">
          <cell r="A83" t="str">
            <v>Bad Debts - SUB I</v>
          </cell>
          <cell r="B83" t="str">
            <v>H565</v>
          </cell>
          <cell r="C83" t="str">
            <v>Worksheet E, Pt B Column 1.01, Line 27.01</v>
          </cell>
          <cell r="D83" t="str">
            <v>No Data</v>
          </cell>
          <cell r="E83" t="str">
            <v>No Data</v>
          </cell>
          <cell r="F83" t="str">
            <v>No Data</v>
          </cell>
          <cell r="G83" t="str">
            <v>No Data</v>
          </cell>
          <cell r="H83" t="str">
            <v>No Data</v>
          </cell>
          <cell r="I83" t="str">
            <v>No Data</v>
          </cell>
          <cell r="J83" t="str">
            <v>No Data</v>
          </cell>
          <cell r="L83" t="str">
            <v>No Data</v>
          </cell>
          <cell r="M83" t="str">
            <v>No Data</v>
          </cell>
          <cell r="N83" t="str">
            <v>No Data</v>
          </cell>
          <cell r="O83" t="str">
            <v>No Data</v>
          </cell>
          <cell r="P83" t="str">
            <v>No Data</v>
          </cell>
          <cell r="Q83" t="str">
            <v>No Data</v>
          </cell>
          <cell r="R83" t="str">
            <v>No Data</v>
          </cell>
        </row>
        <row r="84">
          <cell r="A84" t="str">
            <v>Bad Debts - SUB II</v>
          </cell>
          <cell r="B84" t="str">
            <v>H569</v>
          </cell>
          <cell r="C84" t="str">
            <v>Worksheet E, Pt B Column 1.01, Line 27 Sub I</v>
          </cell>
          <cell r="D84" t="str">
            <v>No Data</v>
          </cell>
          <cell r="E84" t="str">
            <v>No Data</v>
          </cell>
          <cell r="F84" t="str">
            <v>No Data</v>
          </cell>
          <cell r="G84" t="str">
            <v>No Data</v>
          </cell>
          <cell r="H84" t="str">
            <v>No Data</v>
          </cell>
          <cell r="I84" t="str">
            <v>No Data</v>
          </cell>
          <cell r="J84" t="str">
            <v>No Data</v>
          </cell>
          <cell r="L84" t="str">
            <v>No Data</v>
          </cell>
          <cell r="M84" t="str">
            <v>No Data</v>
          </cell>
          <cell r="N84" t="str">
            <v>No Data</v>
          </cell>
          <cell r="O84" t="str">
            <v>No Data</v>
          </cell>
          <cell r="P84" t="str">
            <v>No Data</v>
          </cell>
          <cell r="Q84" t="str">
            <v>No Data</v>
          </cell>
          <cell r="R84" t="str">
            <v>No Data</v>
          </cell>
        </row>
        <row r="85">
          <cell r="A85" t="str">
            <v xml:space="preserve">Reduced Reimbursable Bad Debts </v>
          </cell>
          <cell r="B85" t="str">
            <v>H562</v>
          </cell>
          <cell r="C85" t="str">
            <v>Worksheet E, Pt B Column 1.01, Line 27.01 Sub I</v>
          </cell>
          <cell r="D85" t="str">
            <v>No Data</v>
          </cell>
          <cell r="E85" t="str">
            <v>No Data</v>
          </cell>
          <cell r="F85" t="str">
            <v>No Data</v>
          </cell>
          <cell r="G85" t="str">
            <v>No Data</v>
          </cell>
          <cell r="H85" t="str">
            <v>No Data</v>
          </cell>
          <cell r="I85" t="str">
            <v>No Data</v>
          </cell>
          <cell r="J85" t="str">
            <v>No Data</v>
          </cell>
          <cell r="L85" t="str">
            <v>No Data</v>
          </cell>
          <cell r="M85" t="str">
            <v>No Data</v>
          </cell>
          <cell r="N85" t="str">
            <v>No Data</v>
          </cell>
          <cell r="O85" t="str">
            <v>No Data</v>
          </cell>
          <cell r="P85" t="str">
            <v>No Data</v>
          </cell>
          <cell r="Q85" t="str">
            <v>No Data</v>
          </cell>
          <cell r="R85" t="str">
            <v>No Data</v>
          </cell>
        </row>
        <row r="86">
          <cell r="A86" t="str">
            <v>Reduced Reimbursable Bad Debts - SUB I</v>
          </cell>
          <cell r="B86" t="str">
            <v>H566</v>
          </cell>
          <cell r="C86" t="str">
            <v>Worksheet E, Pt B Column 1.01, Line 27 Sub II</v>
          </cell>
          <cell r="D86" t="str">
            <v>No Data</v>
          </cell>
          <cell r="E86" t="str">
            <v>No Data</v>
          </cell>
          <cell r="F86" t="str">
            <v>No Data</v>
          </cell>
          <cell r="G86" t="str">
            <v>No Data</v>
          </cell>
          <cell r="H86" t="str">
            <v>No Data</v>
          </cell>
          <cell r="I86" t="str">
            <v>No Data</v>
          </cell>
          <cell r="J86" t="str">
            <v>No Data</v>
          </cell>
          <cell r="L86" t="str">
            <v>No Data</v>
          </cell>
          <cell r="M86" t="str">
            <v>No Data</v>
          </cell>
          <cell r="N86" t="str">
            <v>No Data</v>
          </cell>
          <cell r="O86" t="str">
            <v>No Data</v>
          </cell>
          <cell r="P86" t="str">
            <v>No Data</v>
          </cell>
          <cell r="Q86" t="str">
            <v>No Data</v>
          </cell>
          <cell r="R86" t="str">
            <v>No Data</v>
          </cell>
        </row>
        <row r="87">
          <cell r="A87" t="str">
            <v>Reduced Reimbursable Bad Debts - SUB II</v>
          </cell>
          <cell r="B87" t="str">
            <v>H570</v>
          </cell>
          <cell r="C87" t="str">
            <v>Worksheet E, Pt B Column 1.01, Line 27.01 Sub II</v>
          </cell>
          <cell r="D87" t="str">
            <v>No Data</v>
          </cell>
          <cell r="E87" t="str">
            <v>No Data</v>
          </cell>
          <cell r="F87" t="str">
            <v>No Data</v>
          </cell>
          <cell r="G87" t="str">
            <v>No Data</v>
          </cell>
          <cell r="H87" t="str">
            <v>No Data</v>
          </cell>
          <cell r="I87" t="str">
            <v>No Data</v>
          </cell>
          <cell r="J87" t="str">
            <v>No Data</v>
          </cell>
          <cell r="L87" t="str">
            <v>No Data</v>
          </cell>
          <cell r="M87" t="str">
            <v>No Data</v>
          </cell>
          <cell r="N87" t="str">
            <v>No Data</v>
          </cell>
          <cell r="O87" t="str">
            <v>No Data</v>
          </cell>
          <cell r="P87" t="str">
            <v>No Data</v>
          </cell>
          <cell r="Q87" t="str">
            <v>No Data</v>
          </cell>
          <cell r="R87" t="str">
            <v>No Data</v>
          </cell>
        </row>
        <row r="88">
          <cell r="A88" t="str">
            <v>ASC Reimbursement (Lesser Ln 16 or 18)</v>
          </cell>
          <cell r="B88" t="str">
            <v>F1915</v>
          </cell>
          <cell r="C88" t="str">
            <v>Worksheet E, Pt C Column 1+1.01, Line 19</v>
          </cell>
          <cell r="D88" t="str">
            <v>No Data</v>
          </cell>
          <cell r="E88" t="str">
            <v>No Data</v>
          </cell>
          <cell r="F88" t="str">
            <v>No Data</v>
          </cell>
          <cell r="G88" t="str">
            <v>No Data</v>
          </cell>
          <cell r="H88" t="str">
            <v>No Data</v>
          </cell>
          <cell r="I88" t="str">
            <v>No Data</v>
          </cell>
          <cell r="J88" t="str">
            <v>No Data</v>
          </cell>
          <cell r="L88" t="str">
            <v>No Data</v>
          </cell>
          <cell r="M88" t="str">
            <v>No Data</v>
          </cell>
          <cell r="N88" t="str">
            <v>No Data</v>
          </cell>
          <cell r="O88" t="str">
            <v>No Data</v>
          </cell>
          <cell r="P88" t="str">
            <v>No Data</v>
          </cell>
          <cell r="Q88" t="str">
            <v>No Data</v>
          </cell>
          <cell r="R88" t="str">
            <v>No Data</v>
          </cell>
        </row>
        <row r="89">
          <cell r="A89" t="str">
            <v>Lesser of Line 16 or Line 18</v>
          </cell>
          <cell r="B89" t="str">
            <v>F1920</v>
          </cell>
          <cell r="C89" t="str">
            <v>Worksheet E, Pt D Column 1+1.01, Line 19</v>
          </cell>
          <cell r="D89" t="str">
            <v>No Data</v>
          </cell>
          <cell r="E89" t="str">
            <v>No Data</v>
          </cell>
          <cell r="F89" t="str">
            <v>No Data</v>
          </cell>
          <cell r="G89" t="str">
            <v>No Data</v>
          </cell>
          <cell r="H89" t="str">
            <v>No Data</v>
          </cell>
          <cell r="I89" t="str">
            <v>No Data</v>
          </cell>
          <cell r="J89" t="str">
            <v>No Data</v>
          </cell>
          <cell r="L89" t="str">
            <v>No Data</v>
          </cell>
          <cell r="M89" t="str">
            <v>No Data</v>
          </cell>
          <cell r="N89" t="str">
            <v>No Data</v>
          </cell>
          <cell r="O89" t="str">
            <v>No Data</v>
          </cell>
          <cell r="P89" t="str">
            <v>No Data</v>
          </cell>
          <cell r="Q89" t="str">
            <v>No Data</v>
          </cell>
          <cell r="R89" t="str">
            <v>No Data</v>
          </cell>
        </row>
        <row r="90">
          <cell r="A90" t="str">
            <v>Lesser of Line 16 or Line 18</v>
          </cell>
          <cell r="B90" t="str">
            <v>F1925</v>
          </cell>
          <cell r="C90" t="str">
            <v>Worksheet E, Pt E Column 1+1.01, Line 19</v>
          </cell>
          <cell r="D90" t="str">
            <v>No Data</v>
          </cell>
          <cell r="E90" t="str">
            <v>No Data</v>
          </cell>
          <cell r="F90" t="str">
            <v>No Data</v>
          </cell>
          <cell r="G90" t="str">
            <v>No Data</v>
          </cell>
          <cell r="H90" t="str">
            <v>No Data</v>
          </cell>
          <cell r="I90" t="str">
            <v>No Data</v>
          </cell>
          <cell r="J90" t="str">
            <v>No Data</v>
          </cell>
          <cell r="L90" t="str">
            <v>No Data</v>
          </cell>
          <cell r="M90" t="str">
            <v>No Data</v>
          </cell>
          <cell r="N90" t="str">
            <v>No Data</v>
          </cell>
          <cell r="O90" t="str">
            <v>No Data</v>
          </cell>
          <cell r="P90" t="str">
            <v>No Data</v>
          </cell>
          <cell r="Q90" t="str">
            <v>No Data</v>
          </cell>
          <cell r="R90" t="str">
            <v>No Data</v>
          </cell>
        </row>
        <row r="109">
          <cell r="A109" t="str">
            <v>Total Outpatient Cost</v>
          </cell>
          <cell r="B109" t="str">
            <v>OUT_COST</v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L109" t="e">
            <v>#VALUE!</v>
          </cell>
          <cell r="M109" t="e">
            <v>#VALUE!</v>
          </cell>
          <cell r="N109" t="e">
            <v>#VALUE!</v>
          </cell>
          <cell r="O109" t="e">
            <v>#VALUE!</v>
          </cell>
          <cell r="P109" t="e">
            <v>#VALUE!</v>
          </cell>
          <cell r="Q109" t="e">
            <v>#VALUE!</v>
          </cell>
          <cell r="R109" t="e">
            <v>#VALUE!</v>
          </cell>
        </row>
        <row r="111">
          <cell r="A111" t="str">
            <v>Subtotal Costs-Outpatient ASC-Hospital</v>
          </cell>
          <cell r="B111" t="str">
            <v>H51</v>
          </cell>
          <cell r="C111" t="str">
            <v>Worksheet D, Pt V Column 6, Line 104</v>
          </cell>
          <cell r="D111" t="str">
            <v>No Data</v>
          </cell>
          <cell r="E111" t="str">
            <v>No Data</v>
          </cell>
          <cell r="F111" t="str">
            <v>No Data</v>
          </cell>
          <cell r="G111" t="str">
            <v>No Data</v>
          </cell>
          <cell r="H111" t="str">
            <v>No Data</v>
          </cell>
          <cell r="I111" t="str">
            <v>No Data</v>
          </cell>
          <cell r="J111" t="str">
            <v>No Data</v>
          </cell>
          <cell r="L111" t="str">
            <v>No Data</v>
          </cell>
          <cell r="M111" t="str">
            <v>No Data</v>
          </cell>
          <cell r="N111" t="str">
            <v>No Data</v>
          </cell>
          <cell r="O111" t="str">
            <v>No Data</v>
          </cell>
          <cell r="P111" t="str">
            <v>No Data</v>
          </cell>
          <cell r="Q111" t="str">
            <v>No Data</v>
          </cell>
          <cell r="R111" t="str">
            <v>No Data</v>
          </cell>
        </row>
        <row r="112">
          <cell r="A112" t="str">
            <v>Subtotal Costs-Outpatient Radiology-Hospital</v>
          </cell>
          <cell r="B112" t="str">
            <v>H52</v>
          </cell>
          <cell r="C112" t="str">
            <v>Worksheet D, Pt V Column 7, Line 104</v>
          </cell>
          <cell r="D112" t="str">
            <v>No Data</v>
          </cell>
          <cell r="E112" t="str">
            <v>No Data</v>
          </cell>
          <cell r="F112" t="str">
            <v>No Data</v>
          </cell>
          <cell r="G112" t="str">
            <v>No Data</v>
          </cell>
          <cell r="H112" t="str">
            <v>No Data</v>
          </cell>
          <cell r="I112" t="str">
            <v>No Data</v>
          </cell>
          <cell r="J112" t="str">
            <v>No Data</v>
          </cell>
          <cell r="L112" t="str">
            <v>No Data</v>
          </cell>
          <cell r="M112" t="str">
            <v>No Data</v>
          </cell>
          <cell r="N112" t="str">
            <v>No Data</v>
          </cell>
          <cell r="O112" t="str">
            <v>No Data</v>
          </cell>
          <cell r="P112" t="str">
            <v>No Data</v>
          </cell>
          <cell r="Q112" t="str">
            <v>No Data</v>
          </cell>
          <cell r="R112" t="str">
            <v>No Data</v>
          </cell>
        </row>
        <row r="113">
          <cell r="A113" t="str">
            <v>Subtotal Costs-Other OP Diagnostic-Hospital</v>
          </cell>
          <cell r="B113" t="str">
            <v>H53</v>
          </cell>
          <cell r="C113" t="str">
            <v>Worksheet D, Pt V Column 8, Line 104</v>
          </cell>
          <cell r="D113" t="str">
            <v>No Data</v>
          </cell>
          <cell r="E113" t="str">
            <v>No Data</v>
          </cell>
          <cell r="F113" t="str">
            <v>No Data</v>
          </cell>
          <cell r="G113" t="str">
            <v>No Data</v>
          </cell>
          <cell r="H113" t="str">
            <v>No Data</v>
          </cell>
          <cell r="I113" t="str">
            <v>No Data</v>
          </cell>
          <cell r="J113" t="str">
            <v>No Data</v>
          </cell>
          <cell r="L113" t="str">
            <v>No Data</v>
          </cell>
          <cell r="M113" t="str">
            <v>No Data</v>
          </cell>
          <cell r="N113" t="str">
            <v>No Data</v>
          </cell>
          <cell r="O113" t="str">
            <v>No Data</v>
          </cell>
          <cell r="P113" t="str">
            <v>No Data</v>
          </cell>
          <cell r="Q113" t="str">
            <v>No Data</v>
          </cell>
          <cell r="R113" t="str">
            <v>No Data</v>
          </cell>
        </row>
        <row r="114">
          <cell r="A114" t="str">
            <v>Subtotal Costs-All Other Pt B-Hospital</v>
          </cell>
          <cell r="B114" t="str">
            <v>H56</v>
          </cell>
          <cell r="C114" t="str">
            <v>Worksheet D, Pt V Column 9, Line 104</v>
          </cell>
          <cell r="D114" t="str">
            <v>No Data</v>
          </cell>
          <cell r="E114" t="str">
            <v>No Data</v>
          </cell>
          <cell r="F114" t="str">
            <v>No Data</v>
          </cell>
          <cell r="G114" t="str">
            <v>No Data</v>
          </cell>
          <cell r="H114" t="str">
            <v>No Data</v>
          </cell>
          <cell r="I114" t="str">
            <v>No Data</v>
          </cell>
          <cell r="J114" t="str">
            <v>No Data</v>
          </cell>
          <cell r="L114" t="str">
            <v>No Data</v>
          </cell>
          <cell r="M114" t="str">
            <v>No Data</v>
          </cell>
          <cell r="N114" t="str">
            <v>No Data</v>
          </cell>
          <cell r="O114" t="str">
            <v>No Data</v>
          </cell>
          <cell r="P114" t="str">
            <v>No Data</v>
          </cell>
          <cell r="Q114" t="str">
            <v>No Data</v>
          </cell>
          <cell r="R114" t="str">
            <v>No Data</v>
          </cell>
        </row>
        <row r="115">
          <cell r="A115" t="str">
            <v>Subtotal Costs-PPS services</v>
          </cell>
          <cell r="B115" t="str">
            <v>H331</v>
          </cell>
          <cell r="C115" t="str">
            <v>Worksheet D, Pt V Column 9.01, Line 104</v>
          </cell>
          <cell r="D115" t="str">
            <v>No Data</v>
          </cell>
          <cell r="E115" t="str">
            <v>No Data</v>
          </cell>
          <cell r="F115" t="str">
            <v>No Data</v>
          </cell>
          <cell r="G115" t="str">
            <v>No Data</v>
          </cell>
          <cell r="H115" t="str">
            <v>No Data</v>
          </cell>
          <cell r="I115" t="str">
            <v>No Data</v>
          </cell>
          <cell r="J115" t="str">
            <v>No Data</v>
          </cell>
          <cell r="L115" t="str">
            <v>No Data</v>
          </cell>
          <cell r="M115" t="str">
            <v>No Data</v>
          </cell>
          <cell r="N115" t="str">
            <v>No Data</v>
          </cell>
          <cell r="O115" t="str">
            <v>No Data</v>
          </cell>
          <cell r="P115" t="str">
            <v>No Data</v>
          </cell>
          <cell r="Q115" t="str">
            <v>No Data</v>
          </cell>
          <cell r="R115" t="str">
            <v>No Data</v>
          </cell>
        </row>
        <row r="116">
          <cell r="A116" t="str">
            <v>Program Costs: All Other on or after August 1, 2000 - Hospital</v>
          </cell>
          <cell r="B116" t="str">
            <v>H553</v>
          </cell>
          <cell r="C116" t="str">
            <v>Worksheet D, Pt V Column 9.02, Line 104</v>
          </cell>
          <cell r="D116" t="str">
            <v>No Data</v>
          </cell>
          <cell r="E116" t="str">
            <v>No Data</v>
          </cell>
          <cell r="F116" t="str">
            <v>No Data</v>
          </cell>
          <cell r="G116" t="str">
            <v>No Data</v>
          </cell>
          <cell r="H116" t="str">
            <v>No Data</v>
          </cell>
          <cell r="I116" t="str">
            <v>No Data</v>
          </cell>
          <cell r="J116" t="str">
            <v>No Data</v>
          </cell>
          <cell r="L116" t="str">
            <v>No Data</v>
          </cell>
          <cell r="M116" t="str">
            <v>No Data</v>
          </cell>
          <cell r="N116" t="str">
            <v>No Data</v>
          </cell>
          <cell r="O116" t="str">
            <v>No Data</v>
          </cell>
          <cell r="P116" t="str">
            <v>No Data</v>
          </cell>
          <cell r="Q116" t="str">
            <v>No Data</v>
          </cell>
          <cell r="R116" t="str">
            <v>No Data</v>
          </cell>
        </row>
        <row r="117">
          <cell r="A117" t="str">
            <v>Program Costs: All Other on or after August 1, 2000 - Hospital</v>
          </cell>
          <cell r="B117" t="str">
            <v>H556</v>
          </cell>
          <cell r="C117" t="str">
            <v>Worksheet D, Pt V Column 9.03, Line 104</v>
          </cell>
          <cell r="D117" t="str">
            <v>No Data</v>
          </cell>
          <cell r="E117" t="str">
            <v>No Data</v>
          </cell>
          <cell r="F117" t="str">
            <v>No Data</v>
          </cell>
          <cell r="G117" t="str">
            <v>No Data</v>
          </cell>
          <cell r="H117" t="str">
            <v>No Data</v>
          </cell>
          <cell r="I117" t="str">
            <v>No Data</v>
          </cell>
          <cell r="J117" t="str">
            <v>No Data</v>
          </cell>
          <cell r="L117" t="str">
            <v>No Data</v>
          </cell>
          <cell r="M117" t="str">
            <v>No Data</v>
          </cell>
          <cell r="N117" t="str">
            <v>No Data</v>
          </cell>
          <cell r="O117" t="str">
            <v>No Data</v>
          </cell>
          <cell r="P117" t="str">
            <v>No Data</v>
          </cell>
          <cell r="Q117" t="str">
            <v>No Data</v>
          </cell>
          <cell r="R117" t="str">
            <v>No Data</v>
          </cell>
        </row>
        <row r="118">
          <cell r="A118" t="str">
            <v>Program Costs</v>
          </cell>
          <cell r="B118" t="str">
            <v>H183</v>
          </cell>
          <cell r="C118" t="str">
            <v>Worksheet D, Pt VI Column 1 Line 3</v>
          </cell>
          <cell r="D118" t="str">
            <v>No Data</v>
          </cell>
          <cell r="E118" t="str">
            <v>No Data</v>
          </cell>
          <cell r="F118" t="str">
            <v>No Data</v>
          </cell>
          <cell r="G118" t="str">
            <v>No Data</v>
          </cell>
          <cell r="H118" t="str">
            <v>No Data</v>
          </cell>
          <cell r="I118" t="str">
            <v>No Data</v>
          </cell>
          <cell r="J118" t="str">
            <v>No Data</v>
          </cell>
          <cell r="L118" t="str">
            <v>No Data</v>
          </cell>
          <cell r="M118" t="str">
            <v>No Data</v>
          </cell>
          <cell r="N118" t="str">
            <v>No Data</v>
          </cell>
          <cell r="O118" t="str">
            <v>No Data</v>
          </cell>
          <cell r="P118" t="str">
            <v>No Data</v>
          </cell>
          <cell r="Q118" t="str">
            <v>No Data</v>
          </cell>
          <cell r="R118" t="str">
            <v>No Data</v>
          </cell>
        </row>
        <row r="119">
          <cell r="A119" t="str">
            <v>Subtotal Costs-Outpatient ASC-Subprovider I</v>
          </cell>
          <cell r="B119" t="str">
            <v>H57</v>
          </cell>
          <cell r="C119" t="str">
            <v>Worksheet D, Pt V Column 6, Line 104 Sub I</v>
          </cell>
          <cell r="D119" t="str">
            <v>No Data</v>
          </cell>
          <cell r="E119" t="str">
            <v>No Data</v>
          </cell>
          <cell r="F119" t="str">
            <v>No Data</v>
          </cell>
          <cell r="G119" t="str">
            <v>No Data</v>
          </cell>
          <cell r="H119" t="str">
            <v>No Data</v>
          </cell>
          <cell r="I119" t="str">
            <v>No Data</v>
          </cell>
          <cell r="J119" t="str">
            <v>No Data</v>
          </cell>
          <cell r="L119" t="str">
            <v>No Data</v>
          </cell>
          <cell r="M119" t="str">
            <v>No Data</v>
          </cell>
          <cell r="N119" t="str">
            <v>No Data</v>
          </cell>
          <cell r="O119" t="str">
            <v>No Data</v>
          </cell>
          <cell r="P119" t="str">
            <v>No Data</v>
          </cell>
          <cell r="Q119" t="str">
            <v>No Data</v>
          </cell>
          <cell r="R119" t="str">
            <v>No Data</v>
          </cell>
        </row>
        <row r="120">
          <cell r="A120" t="str">
            <v>Subtotal Costs-Outpatient Radiology-Subprovider I</v>
          </cell>
          <cell r="B120" t="str">
            <v>H58</v>
          </cell>
          <cell r="C120" t="str">
            <v>Worksheet D, Pt V Column 7, Line 104 Sub I</v>
          </cell>
          <cell r="D120" t="str">
            <v>No Data</v>
          </cell>
          <cell r="E120" t="str">
            <v>No Data</v>
          </cell>
          <cell r="F120" t="str">
            <v>No Data</v>
          </cell>
          <cell r="G120" t="str">
            <v>No Data</v>
          </cell>
          <cell r="H120" t="str">
            <v>No Data</v>
          </cell>
          <cell r="I120" t="str">
            <v>No Data</v>
          </cell>
          <cell r="J120" t="str">
            <v>No Data</v>
          </cell>
          <cell r="L120" t="str">
            <v>No Data</v>
          </cell>
          <cell r="M120" t="str">
            <v>No Data</v>
          </cell>
          <cell r="N120" t="str">
            <v>No Data</v>
          </cell>
          <cell r="O120" t="str">
            <v>No Data</v>
          </cell>
          <cell r="P120" t="str">
            <v>No Data</v>
          </cell>
          <cell r="Q120" t="str">
            <v>No Data</v>
          </cell>
          <cell r="R120" t="str">
            <v>No Data</v>
          </cell>
        </row>
        <row r="121">
          <cell r="A121" t="str">
            <v>Subtotal Costs-Other OP Diagnostic-Subprovider I</v>
          </cell>
          <cell r="B121" t="str">
            <v>H59</v>
          </cell>
          <cell r="C121" t="str">
            <v>Worksheet D, Pt V Column 8, Line 104 Sub I</v>
          </cell>
          <cell r="D121" t="str">
            <v>No Data</v>
          </cell>
          <cell r="E121" t="str">
            <v>No Data</v>
          </cell>
          <cell r="F121" t="str">
            <v>No Data</v>
          </cell>
          <cell r="G121" t="str">
            <v>No Data</v>
          </cell>
          <cell r="H121" t="str">
            <v>No Data</v>
          </cell>
          <cell r="I121" t="str">
            <v>No Data</v>
          </cell>
          <cell r="J121" t="str">
            <v>No Data</v>
          </cell>
          <cell r="L121" t="str">
            <v>No Data</v>
          </cell>
          <cell r="M121" t="str">
            <v>No Data</v>
          </cell>
          <cell r="N121" t="str">
            <v>No Data</v>
          </cell>
          <cell r="O121" t="str">
            <v>No Data</v>
          </cell>
          <cell r="P121" t="str">
            <v>No Data</v>
          </cell>
          <cell r="Q121" t="str">
            <v>No Data</v>
          </cell>
          <cell r="R121" t="str">
            <v>No Data</v>
          </cell>
        </row>
        <row r="122">
          <cell r="A122" t="str">
            <v>Program Costs: All Other + PPS Services - SUB I</v>
          </cell>
          <cell r="B122" t="str">
            <v>H60</v>
          </cell>
          <cell r="C122" t="str">
            <v>Worksheet D, Pt V Column 9 + 9.01, Line 104 Sub I</v>
          </cell>
          <cell r="D122" t="str">
            <v>No Data</v>
          </cell>
          <cell r="E122" t="str">
            <v>No Data</v>
          </cell>
          <cell r="F122" t="str">
            <v>No Data</v>
          </cell>
          <cell r="G122" t="str">
            <v>No Data</v>
          </cell>
          <cell r="H122" t="str">
            <v>No Data</v>
          </cell>
          <cell r="I122" t="str">
            <v>No Data</v>
          </cell>
          <cell r="J122" t="str">
            <v>No Data</v>
          </cell>
          <cell r="L122" t="str">
            <v>No Data</v>
          </cell>
          <cell r="M122" t="str">
            <v>No Data</v>
          </cell>
          <cell r="N122" t="str">
            <v>No Data</v>
          </cell>
          <cell r="O122" t="str">
            <v>No Data</v>
          </cell>
          <cell r="P122" t="str">
            <v>No Data</v>
          </cell>
          <cell r="Q122" t="str">
            <v>No Data</v>
          </cell>
          <cell r="R122" t="str">
            <v>No Data</v>
          </cell>
        </row>
        <row r="123">
          <cell r="A123" t="str">
            <v>Subtotal Costs-PPS services</v>
          </cell>
          <cell r="B123" t="str">
            <v>H332</v>
          </cell>
          <cell r="C123" t="str">
            <v>Worksheet D, Pt V Column 9.01, Line 104 Sub I</v>
          </cell>
          <cell r="D123" t="str">
            <v>No Data</v>
          </cell>
          <cell r="E123" t="str">
            <v>No Data</v>
          </cell>
          <cell r="F123" t="str">
            <v>No Data</v>
          </cell>
          <cell r="G123" t="str">
            <v>No Data</v>
          </cell>
          <cell r="H123" t="str">
            <v>No Data</v>
          </cell>
          <cell r="I123" t="str">
            <v>No Data</v>
          </cell>
          <cell r="J123" t="str">
            <v>No Data</v>
          </cell>
          <cell r="L123" t="str">
            <v>No Data</v>
          </cell>
          <cell r="M123" t="str">
            <v>No Data</v>
          </cell>
          <cell r="N123" t="str">
            <v>No Data</v>
          </cell>
          <cell r="O123" t="str">
            <v>No Data</v>
          </cell>
          <cell r="P123" t="str">
            <v>No Data</v>
          </cell>
          <cell r="Q123" t="str">
            <v>No Data</v>
          </cell>
          <cell r="R123" t="str">
            <v>No Data</v>
          </cell>
        </row>
        <row r="124">
          <cell r="A124" t="str">
            <v>Program Costs: All Other on or after August 1, 2000 - SUB I</v>
          </cell>
          <cell r="B124" t="str">
            <v>H554</v>
          </cell>
          <cell r="C124" t="str">
            <v>Worksheet D, Pt V Column 9.02, Line 104 Sub I</v>
          </cell>
          <cell r="D124" t="str">
            <v>No Data</v>
          </cell>
          <cell r="E124" t="str">
            <v>No Data</v>
          </cell>
          <cell r="F124" t="str">
            <v>No Data</v>
          </cell>
          <cell r="G124" t="str">
            <v>No Data</v>
          </cell>
          <cell r="H124" t="str">
            <v>No Data</v>
          </cell>
          <cell r="I124" t="str">
            <v>No Data</v>
          </cell>
          <cell r="J124" t="str">
            <v>No Data</v>
          </cell>
          <cell r="L124" t="str">
            <v>No Data</v>
          </cell>
          <cell r="M124" t="str">
            <v>No Data</v>
          </cell>
          <cell r="N124" t="str">
            <v>No Data</v>
          </cell>
          <cell r="O124" t="str">
            <v>No Data</v>
          </cell>
          <cell r="P124" t="str">
            <v>No Data</v>
          </cell>
          <cell r="Q124" t="str">
            <v>No Data</v>
          </cell>
          <cell r="R124" t="str">
            <v>No Data</v>
          </cell>
        </row>
        <row r="125">
          <cell r="A125" t="str">
            <v>Program Costs: All Other on or after August 1, 2000 - SUB I</v>
          </cell>
          <cell r="B125" t="str">
            <v>H557</v>
          </cell>
          <cell r="C125" t="str">
            <v>Worksheet D, Pt V Column 9.03, Line 104 Sub I</v>
          </cell>
          <cell r="D125" t="str">
            <v>No Data</v>
          </cell>
          <cell r="E125" t="str">
            <v>No Data</v>
          </cell>
          <cell r="F125" t="str">
            <v>No Data</v>
          </cell>
          <cell r="G125" t="str">
            <v>No Data</v>
          </cell>
          <cell r="H125" t="str">
            <v>No Data</v>
          </cell>
          <cell r="I125" t="str">
            <v>No Data</v>
          </cell>
          <cell r="J125" t="str">
            <v>No Data</v>
          </cell>
          <cell r="L125" t="str">
            <v>No Data</v>
          </cell>
          <cell r="M125" t="str">
            <v>No Data</v>
          </cell>
          <cell r="N125" t="str">
            <v>No Data</v>
          </cell>
          <cell r="O125" t="str">
            <v>No Data</v>
          </cell>
          <cell r="P125" t="str">
            <v>No Data</v>
          </cell>
          <cell r="Q125" t="str">
            <v>No Data</v>
          </cell>
          <cell r="R125" t="str">
            <v>No Data</v>
          </cell>
        </row>
        <row r="126">
          <cell r="A126" t="str">
            <v>Subtotal Costs-Outpatient ASC-Subprovider II</v>
          </cell>
          <cell r="B126" t="str">
            <v>H61</v>
          </cell>
          <cell r="C126" t="str">
            <v>Worksheet D, Pt V Column 6, Line 104 Sub II</v>
          </cell>
          <cell r="D126" t="str">
            <v>No Data</v>
          </cell>
          <cell r="E126" t="str">
            <v>No Data</v>
          </cell>
          <cell r="F126" t="str">
            <v>No Data</v>
          </cell>
          <cell r="G126" t="str">
            <v>No Data</v>
          </cell>
          <cell r="H126" t="str">
            <v>No Data</v>
          </cell>
          <cell r="I126" t="str">
            <v>No Data</v>
          </cell>
          <cell r="J126" t="str">
            <v>No Data</v>
          </cell>
          <cell r="L126" t="str">
            <v>No Data</v>
          </cell>
          <cell r="M126" t="str">
            <v>No Data</v>
          </cell>
          <cell r="N126" t="str">
            <v>No Data</v>
          </cell>
          <cell r="O126" t="str">
            <v>No Data</v>
          </cell>
          <cell r="P126" t="str">
            <v>No Data</v>
          </cell>
          <cell r="Q126" t="str">
            <v>No Data</v>
          </cell>
          <cell r="R126" t="str">
            <v>No Data</v>
          </cell>
        </row>
        <row r="127">
          <cell r="A127" t="str">
            <v>Subtotal Costs-Outpatient Radiology-Subprovider II</v>
          </cell>
          <cell r="B127" t="str">
            <v>H62</v>
          </cell>
          <cell r="C127" t="str">
            <v>Worksheet D, Pt V Column 7, Line 104 Sub II</v>
          </cell>
          <cell r="D127" t="str">
            <v>No Data</v>
          </cell>
          <cell r="E127" t="str">
            <v>No Data</v>
          </cell>
          <cell r="F127" t="str">
            <v>No Data</v>
          </cell>
          <cell r="G127" t="str">
            <v>No Data</v>
          </cell>
          <cell r="H127" t="str">
            <v>No Data</v>
          </cell>
          <cell r="I127" t="str">
            <v>No Data</v>
          </cell>
          <cell r="J127" t="str">
            <v>No Data</v>
          </cell>
          <cell r="L127" t="str">
            <v>No Data</v>
          </cell>
          <cell r="M127" t="str">
            <v>No Data</v>
          </cell>
          <cell r="N127" t="str">
            <v>No Data</v>
          </cell>
          <cell r="O127" t="str">
            <v>No Data</v>
          </cell>
          <cell r="P127" t="str">
            <v>No Data</v>
          </cell>
          <cell r="Q127" t="str">
            <v>No Data</v>
          </cell>
          <cell r="R127" t="str">
            <v>No Data</v>
          </cell>
        </row>
        <row r="128">
          <cell r="A128" t="str">
            <v>Subtotal Costs-Other OP Diagnostic-Subprovider II</v>
          </cell>
          <cell r="B128" t="str">
            <v>H63</v>
          </cell>
          <cell r="C128" t="str">
            <v>Worksheet D, Pt V Column 8, Line 104 Sub II</v>
          </cell>
          <cell r="D128" t="str">
            <v>No Data</v>
          </cell>
          <cell r="E128" t="str">
            <v>No Data</v>
          </cell>
          <cell r="F128" t="str">
            <v>No Data</v>
          </cell>
          <cell r="G128" t="str">
            <v>No Data</v>
          </cell>
          <cell r="H128" t="str">
            <v>No Data</v>
          </cell>
          <cell r="I128" t="str">
            <v>No Data</v>
          </cell>
          <cell r="J128" t="str">
            <v>No Data</v>
          </cell>
          <cell r="L128" t="str">
            <v>No Data</v>
          </cell>
          <cell r="M128" t="str">
            <v>No Data</v>
          </cell>
          <cell r="N128" t="str">
            <v>No Data</v>
          </cell>
          <cell r="O128" t="str">
            <v>No Data</v>
          </cell>
          <cell r="P128" t="str">
            <v>No Data</v>
          </cell>
          <cell r="Q128" t="str">
            <v>No Data</v>
          </cell>
          <cell r="R128" t="str">
            <v>No Data</v>
          </cell>
        </row>
        <row r="129">
          <cell r="A129" t="str">
            <v>Program Costs: All Other + PPS Services - SUB II</v>
          </cell>
          <cell r="B129" t="str">
            <v>H64</v>
          </cell>
          <cell r="C129" t="str">
            <v>Worksheet D, Pt V Column 9 + 9.01, Line 104 Sub II</v>
          </cell>
          <cell r="D129" t="str">
            <v>No Data</v>
          </cell>
          <cell r="E129" t="str">
            <v>No Data</v>
          </cell>
          <cell r="F129" t="str">
            <v>No Data</v>
          </cell>
          <cell r="G129" t="str">
            <v>No Data</v>
          </cell>
          <cell r="H129" t="str">
            <v>No Data</v>
          </cell>
          <cell r="I129" t="str">
            <v>No Data</v>
          </cell>
          <cell r="J129" t="str">
            <v>No Data</v>
          </cell>
          <cell r="L129" t="str">
            <v>No Data</v>
          </cell>
          <cell r="M129" t="str">
            <v>No Data</v>
          </cell>
          <cell r="N129" t="str">
            <v>No Data</v>
          </cell>
          <cell r="O129" t="str">
            <v>No Data</v>
          </cell>
          <cell r="P129" t="str">
            <v>No Data</v>
          </cell>
          <cell r="Q129" t="str">
            <v>No Data</v>
          </cell>
          <cell r="R129" t="str">
            <v>No Data</v>
          </cell>
        </row>
        <row r="130">
          <cell r="A130" t="str">
            <v>Subtotal Costs-PPS services</v>
          </cell>
          <cell r="B130" t="str">
            <v>H333</v>
          </cell>
          <cell r="C130" t="str">
            <v>Worksheet D, Pt V Column 9.01, Line 104 Sub II</v>
          </cell>
          <cell r="D130" t="str">
            <v>No Data</v>
          </cell>
          <cell r="E130" t="str">
            <v>No Data</v>
          </cell>
          <cell r="F130" t="str">
            <v>No Data</v>
          </cell>
          <cell r="G130" t="str">
            <v>No Data</v>
          </cell>
          <cell r="H130" t="str">
            <v>No Data</v>
          </cell>
          <cell r="I130" t="str">
            <v>No Data</v>
          </cell>
          <cell r="J130" t="str">
            <v>No Data</v>
          </cell>
          <cell r="L130" t="str">
            <v>No Data</v>
          </cell>
          <cell r="M130" t="str">
            <v>No Data</v>
          </cell>
          <cell r="N130" t="str">
            <v>No Data</v>
          </cell>
          <cell r="O130" t="str">
            <v>No Data</v>
          </cell>
          <cell r="P130" t="str">
            <v>No Data</v>
          </cell>
          <cell r="Q130" t="str">
            <v>No Data</v>
          </cell>
          <cell r="R130" t="str">
            <v>No Data</v>
          </cell>
        </row>
        <row r="131">
          <cell r="A131" t="str">
            <v>Program Costs: All Other on or after August 1, 2000 - SUB II</v>
          </cell>
          <cell r="B131" t="str">
            <v>H555</v>
          </cell>
          <cell r="C131" t="str">
            <v>Worksheet D, Pt V Column 9.02, Line 104 Sub II</v>
          </cell>
          <cell r="D131" t="str">
            <v>No Data</v>
          </cell>
          <cell r="E131" t="str">
            <v>No Data</v>
          </cell>
          <cell r="F131" t="str">
            <v>No Data</v>
          </cell>
          <cell r="G131" t="str">
            <v>No Data</v>
          </cell>
          <cell r="H131" t="str">
            <v>No Data</v>
          </cell>
          <cell r="I131" t="str">
            <v>No Data</v>
          </cell>
          <cell r="J131" t="str">
            <v>No Data</v>
          </cell>
          <cell r="L131" t="str">
            <v>No Data</v>
          </cell>
          <cell r="M131" t="str">
            <v>No Data</v>
          </cell>
          <cell r="N131" t="str">
            <v>No Data</v>
          </cell>
          <cell r="O131" t="str">
            <v>No Data</v>
          </cell>
          <cell r="P131" t="str">
            <v>No Data</v>
          </cell>
          <cell r="Q131" t="str">
            <v>No Data</v>
          </cell>
          <cell r="R131" t="str">
            <v>No Data</v>
          </cell>
        </row>
        <row r="132">
          <cell r="A132" t="str">
            <v>Program Costs: All Other on or after August 1, 2000 - SUB II</v>
          </cell>
          <cell r="B132" t="str">
            <v>H558</v>
          </cell>
          <cell r="C132" t="str">
            <v>Worksheet D, Pt V Column 9.03, Line 104 Sub II</v>
          </cell>
          <cell r="D132" t="str">
            <v>No Data</v>
          </cell>
          <cell r="E132" t="str">
            <v>No Data</v>
          </cell>
          <cell r="F132" t="str">
            <v>No Data</v>
          </cell>
          <cell r="G132" t="str">
            <v>No Data</v>
          </cell>
          <cell r="H132" t="str">
            <v>No Data</v>
          </cell>
          <cell r="I132" t="str">
            <v>No Data</v>
          </cell>
          <cell r="J132" t="str">
            <v>No Data</v>
          </cell>
          <cell r="L132" t="str">
            <v>No Data</v>
          </cell>
          <cell r="M132" t="str">
            <v>No Data</v>
          </cell>
          <cell r="N132" t="str">
            <v>No Data</v>
          </cell>
          <cell r="O132" t="str">
            <v>No Data</v>
          </cell>
          <cell r="P132" t="str">
            <v>No Data</v>
          </cell>
          <cell r="Q132" t="str">
            <v>No Data</v>
          </cell>
          <cell r="R132" t="str">
            <v>No Data</v>
          </cell>
        </row>
        <row r="133">
          <cell r="A133" t="str">
            <v>Inpatient Part B Costs - Hospital</v>
          </cell>
          <cell r="B133" t="str">
            <v>H580</v>
          </cell>
          <cell r="C133" t="str">
            <v>Worksheet D, Pt V Column 11, Line 104</v>
          </cell>
          <cell r="D133" t="str">
            <v>No Data</v>
          </cell>
          <cell r="E133" t="str">
            <v>No Data</v>
          </cell>
          <cell r="F133" t="str">
            <v>No Data</v>
          </cell>
          <cell r="G133" t="str">
            <v>No Data</v>
          </cell>
          <cell r="H133" t="str">
            <v>No Data</v>
          </cell>
          <cell r="I133" t="str">
            <v>No Data</v>
          </cell>
          <cell r="J133" t="str">
            <v>No Data</v>
          </cell>
          <cell r="L133" t="str">
            <v>No Data</v>
          </cell>
          <cell r="M133" t="str">
            <v>No Data</v>
          </cell>
          <cell r="N133" t="str">
            <v>No Data</v>
          </cell>
          <cell r="O133" t="str">
            <v>No Data</v>
          </cell>
          <cell r="P133" t="str">
            <v>No Data</v>
          </cell>
          <cell r="Q133" t="str">
            <v>No Data</v>
          </cell>
          <cell r="R133" t="str">
            <v>No Data</v>
          </cell>
        </row>
        <row r="134">
          <cell r="A134" t="str">
            <v>Total Cost-Wksht B Pt I Col. 27</v>
          </cell>
          <cell r="B134" t="str">
            <v>H33</v>
          </cell>
          <cell r="C134" t="str">
            <v>Worksheet C, Part II Column 1, Line 103</v>
          </cell>
          <cell r="D134" t="str">
            <v>No Data</v>
          </cell>
          <cell r="E134" t="str">
            <v>No Data</v>
          </cell>
          <cell r="F134" t="str">
            <v>No Data</v>
          </cell>
          <cell r="G134" t="str">
            <v>No Data</v>
          </cell>
          <cell r="H134" t="str">
            <v>No Data</v>
          </cell>
          <cell r="I134" t="str">
            <v>No Data</v>
          </cell>
          <cell r="J134" t="str">
            <v>No Data</v>
          </cell>
          <cell r="L134" t="str">
            <v>No Data</v>
          </cell>
          <cell r="M134" t="str">
            <v>No Data</v>
          </cell>
          <cell r="N134" t="str">
            <v>No Data</v>
          </cell>
          <cell r="O134" t="str">
            <v>No Data</v>
          </cell>
          <cell r="P134" t="str">
            <v>No Data</v>
          </cell>
          <cell r="Q134" t="str">
            <v>No Data</v>
          </cell>
          <cell r="R134" t="str">
            <v>No Data</v>
          </cell>
        </row>
        <row r="135">
          <cell r="A135" t="str">
            <v>Total Cost Net of Capital &amp; Operating Reduction</v>
          </cell>
          <cell r="B135" t="str">
            <v>H36</v>
          </cell>
          <cell r="C135" t="str">
            <v>Worksheet C, Part II Column 6, Line 103</v>
          </cell>
          <cell r="D135" t="str">
            <v>No Data</v>
          </cell>
          <cell r="E135" t="str">
            <v>No Data</v>
          </cell>
          <cell r="F135" t="str">
            <v>No Data</v>
          </cell>
          <cell r="G135" t="str">
            <v>No Data</v>
          </cell>
          <cell r="H135" t="str">
            <v>No Data</v>
          </cell>
          <cell r="I135" t="str">
            <v>No Data</v>
          </cell>
          <cell r="J135" t="str">
            <v>No Data</v>
          </cell>
          <cell r="L135" t="str">
            <v>No Data</v>
          </cell>
          <cell r="M135" t="str">
            <v>No Data</v>
          </cell>
          <cell r="N135" t="str">
            <v>No Data</v>
          </cell>
          <cell r="O135" t="str">
            <v>No Data</v>
          </cell>
          <cell r="P135" t="str">
            <v>No Data</v>
          </cell>
          <cell r="Q135" t="str">
            <v>No Data</v>
          </cell>
          <cell r="R135" t="str">
            <v>No Data</v>
          </cell>
        </row>
        <row r="137">
          <cell r="A137" t="str">
            <v>Cost Reduction Factor</v>
          </cell>
          <cell r="B137" t="str">
            <v>Cost _Red_Factor</v>
          </cell>
          <cell r="C137" t="str">
            <v>(H33/H36)-1</v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L137" t="e">
            <v>#VALUE!</v>
          </cell>
          <cell r="M137" t="e">
            <v>#VALUE!</v>
          </cell>
          <cell r="N137" t="e">
            <v>#VALUE!</v>
          </cell>
          <cell r="O137" t="e">
            <v>#VALUE!</v>
          </cell>
          <cell r="P137" t="e">
            <v>#VALUE!</v>
          </cell>
          <cell r="Q137" t="e">
            <v>#VALUE!</v>
          </cell>
          <cell r="R137" t="e">
            <v>#VALUE!</v>
          </cell>
        </row>
        <row r="138">
          <cell r="A138" t="str">
            <v>Cost Add Back Amount</v>
          </cell>
          <cell r="B138" t="str">
            <v>Cost_Add_Back</v>
          </cell>
          <cell r="C138" t="str">
            <v>([H51]+[H52]+[H53]+[H56]+[H183]+[H57]+[H58]+[H59]+[H60]+[H61]+   [H62]+[H63]+[H64]+[H331]+[H332]+[H333])*(Cost_Red_Factor)</v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L138" t="e">
            <v>#VALUE!</v>
          </cell>
          <cell r="M138" t="e">
            <v>#VALUE!</v>
          </cell>
          <cell r="N138" t="e">
            <v>#VALUE!</v>
          </cell>
          <cell r="O138" t="e">
            <v>#VALUE!</v>
          </cell>
          <cell r="P138" t="e">
            <v>#VALUE!</v>
          </cell>
          <cell r="Q138" t="e">
            <v>#VALUE!</v>
          </cell>
          <cell r="R138" t="e">
            <v>#VALUE!</v>
          </cell>
        </row>
        <row r="148">
          <cell r="A148" t="str">
            <v>Outpatient Gain/Loss</v>
          </cell>
          <cell r="B148" t="str">
            <v>OUT_GL</v>
          </cell>
          <cell r="C148" t="str">
            <v>[OUT_REV]-[OUT_COST]</v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L148" t="e">
            <v>#VALUE!</v>
          </cell>
          <cell r="M148" t="e">
            <v>#VALUE!</v>
          </cell>
          <cell r="N148" t="e">
            <v>#VALUE!</v>
          </cell>
          <cell r="O148" t="e">
            <v>#VALUE!</v>
          </cell>
          <cell r="P148" t="e">
            <v>#VALUE!</v>
          </cell>
          <cell r="Q148" t="e">
            <v>#VALUE!</v>
          </cell>
          <cell r="R148" t="e">
            <v>#VALUE!</v>
          </cell>
        </row>
        <row r="153">
          <cell r="A153" t="str">
            <v>Direct Graduate Medical Education Revenue</v>
          </cell>
          <cell r="B153" t="str">
            <v>GME_REV</v>
          </cell>
          <cell r="C153" t="str">
            <v>[A_GME_wo_MC] + [B_GME_wo_MC]</v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L153" t="e">
            <v>#VALUE!</v>
          </cell>
          <cell r="M153" t="e">
            <v>#VALUE!</v>
          </cell>
          <cell r="N153" t="e">
            <v>#VALUE!</v>
          </cell>
          <cell r="O153" t="e">
            <v>#VALUE!</v>
          </cell>
          <cell r="P153" t="e">
            <v>#VALUE!</v>
          </cell>
          <cell r="Q153" t="e">
            <v>#VALUE!</v>
          </cell>
          <cell r="R153" t="e">
            <v>#VALUE!</v>
          </cell>
        </row>
        <row r="155">
          <cell r="A155" t="str">
            <v>Pt A Medicare GME Payment-Title XVIII Only</v>
          </cell>
          <cell r="B155" t="str">
            <v>H136</v>
          </cell>
          <cell r="C155" t="str">
            <v>Worksheet E-3, Pt IV Column 1, Line 24</v>
          </cell>
          <cell r="D155" t="str">
            <v>No Data</v>
          </cell>
          <cell r="E155" t="str">
            <v>No Data</v>
          </cell>
          <cell r="F155" t="str">
            <v>No Data</v>
          </cell>
          <cell r="G155" t="str">
            <v>No Data</v>
          </cell>
          <cell r="H155" t="str">
            <v>No Data</v>
          </cell>
          <cell r="I155" t="str">
            <v>No Data</v>
          </cell>
          <cell r="J155" t="str">
            <v>No Data</v>
          </cell>
          <cell r="L155" t="str">
            <v>No Data</v>
          </cell>
          <cell r="M155" t="str">
            <v>No Data</v>
          </cell>
          <cell r="N155" t="str">
            <v>No Data</v>
          </cell>
          <cell r="O155" t="str">
            <v>No Data</v>
          </cell>
          <cell r="P155" t="str">
            <v>No Data</v>
          </cell>
          <cell r="Q155" t="str">
            <v>No Data</v>
          </cell>
          <cell r="R155" t="str">
            <v>No Data</v>
          </cell>
        </row>
        <row r="156">
          <cell r="A156" t="str">
            <v>Pt B Medicare GME Payment-Title XVIII Only</v>
          </cell>
          <cell r="B156" t="str">
            <v>H137</v>
          </cell>
          <cell r="C156" t="str">
            <v>Worksheet E-3, Pt IV Column 1, Line 25</v>
          </cell>
          <cell r="D156" t="str">
            <v>No Data</v>
          </cell>
          <cell r="E156" t="str">
            <v>No Data</v>
          </cell>
          <cell r="F156" t="str">
            <v>No Data</v>
          </cell>
          <cell r="G156" t="str">
            <v>No Data</v>
          </cell>
          <cell r="H156" t="str">
            <v>No Data</v>
          </cell>
          <cell r="I156" t="str">
            <v>No Data</v>
          </cell>
          <cell r="J156" t="str">
            <v>No Data</v>
          </cell>
          <cell r="L156" t="str">
            <v>No Data</v>
          </cell>
          <cell r="M156" t="str">
            <v>No Data</v>
          </cell>
          <cell r="N156" t="str">
            <v>No Data</v>
          </cell>
          <cell r="O156" t="str">
            <v>No Data</v>
          </cell>
          <cell r="P156" t="str">
            <v>No Data</v>
          </cell>
          <cell r="Q156" t="str">
            <v>No Data</v>
          </cell>
          <cell r="R156" t="str">
            <v>No Data</v>
          </cell>
        </row>
        <row r="157">
          <cell r="A157" t="str">
            <v>Total Medicare GME Payment w/out Managed Care-Title XVIII Only</v>
          </cell>
          <cell r="B157" t="str">
            <v>H581</v>
          </cell>
          <cell r="C157" t="str">
            <v>Worksheet E-3, Pt IV Column 1, Line 6.01</v>
          </cell>
          <cell r="D157" t="str">
            <v>No Data</v>
          </cell>
          <cell r="E157" t="str">
            <v>No Data</v>
          </cell>
          <cell r="F157" t="str">
            <v>No Data</v>
          </cell>
          <cell r="G157" t="str">
            <v>No Data</v>
          </cell>
          <cell r="H157" t="str">
            <v>No Data</v>
          </cell>
          <cell r="I157" t="str">
            <v>No Data</v>
          </cell>
          <cell r="J157" t="str">
            <v>No Data</v>
          </cell>
          <cell r="L157" t="str">
            <v>No Data</v>
          </cell>
          <cell r="M157" t="str">
            <v>No Data</v>
          </cell>
          <cell r="N157" t="str">
            <v>No Data</v>
          </cell>
          <cell r="O157" t="str">
            <v>No Data</v>
          </cell>
          <cell r="P157" t="str">
            <v>No Data</v>
          </cell>
          <cell r="Q157" t="str">
            <v>No Data</v>
          </cell>
          <cell r="R157" t="str">
            <v>No Data</v>
          </cell>
        </row>
        <row r="158">
          <cell r="A158" t="str">
            <v>Pt A Medicare GME Payment w/out Managed Care-Title XVIII Only</v>
          </cell>
          <cell r="B158" t="str">
            <v>A_GME_wo_MC</v>
          </cell>
          <cell r="C158" t="str">
            <v>( [H581] / ([H136] + [H137] ) ) * [H136]</v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L158" t="e">
            <v>#VALUE!</v>
          </cell>
          <cell r="M158" t="e">
            <v>#VALUE!</v>
          </cell>
          <cell r="N158" t="e">
            <v>#VALUE!</v>
          </cell>
          <cell r="O158" t="e">
            <v>#VALUE!</v>
          </cell>
          <cell r="P158" t="e">
            <v>#VALUE!</v>
          </cell>
          <cell r="Q158" t="e">
            <v>#VALUE!</v>
          </cell>
          <cell r="R158" t="e">
            <v>#VALUE!</v>
          </cell>
        </row>
        <row r="159">
          <cell r="A159" t="str">
            <v>Pt B Medicare GME Payment w/out Managed Care-Title XVIII Only</v>
          </cell>
          <cell r="B159" t="str">
            <v>B_GME_wo_MC</v>
          </cell>
          <cell r="C159" t="str">
            <v>( [H581] / ([H136] + [H137] ) ) * [H137]</v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L159" t="e">
            <v>#VALUE!</v>
          </cell>
          <cell r="M159" t="e">
            <v>#VALUE!</v>
          </cell>
          <cell r="N159" t="e">
            <v>#VALUE!</v>
          </cell>
          <cell r="O159" t="e">
            <v>#VALUE!</v>
          </cell>
          <cell r="P159" t="e">
            <v>#VALUE!</v>
          </cell>
          <cell r="Q159" t="e">
            <v>#VALUE!</v>
          </cell>
          <cell r="R159" t="e">
            <v>#VALUE!</v>
          </cell>
        </row>
        <row r="161">
          <cell r="A161" t="str">
            <v>Direct Graduate Medical Education Cost</v>
          </cell>
          <cell r="B161" t="str">
            <v>GME_COST</v>
          </cell>
          <cell r="C161" t="str">
            <v>FORMULA_A + FORMULA_B + FORMULA_C</v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L161" t="e">
            <v>#VALUE!</v>
          </cell>
          <cell r="M161" t="e">
            <v>#VALUE!</v>
          </cell>
          <cell r="N161" t="e">
            <v>#VALUE!</v>
          </cell>
          <cell r="O161" t="e">
            <v>#VALUE!</v>
          </cell>
          <cell r="P161" t="e">
            <v>#VALUE!</v>
          </cell>
          <cell r="Q161" t="e">
            <v>#VALUE!</v>
          </cell>
          <cell r="R161" t="e">
            <v>#VALUE!</v>
          </cell>
        </row>
        <row r="163">
          <cell r="A163" t="str">
            <v xml:space="preserve">Medicare Inpatient Routine DGME Costs </v>
          </cell>
          <cell r="B163" t="str">
            <v>FORMULA_A</v>
          </cell>
          <cell r="C163" t="str">
            <v>[H133]*[EY11a]</v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L163" t="e">
            <v>#VALUE!</v>
          </cell>
          <cell r="M163" t="e">
            <v>#VALUE!</v>
          </cell>
          <cell r="N163" t="e">
            <v>#VALUE!</v>
          </cell>
          <cell r="O163" t="e">
            <v>#VALUE!</v>
          </cell>
          <cell r="P163" t="e">
            <v>#VALUE!</v>
          </cell>
          <cell r="Q163" t="e">
            <v>#VALUE!</v>
          </cell>
          <cell r="R163" t="e">
            <v>#VALUE!</v>
          </cell>
        </row>
        <row r="164">
          <cell r="A164" t="str">
            <v xml:space="preserve">Medicare Inpatient Ancillary DGME Costs </v>
          </cell>
          <cell r="B164" t="str">
            <v>FORMULA_B</v>
          </cell>
          <cell r="C164" t="str">
            <v>[EY11]*([EY27]/[EY18])</v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L164" t="e">
            <v>#VALUE!</v>
          </cell>
          <cell r="M164" t="e">
            <v>#VALUE!</v>
          </cell>
          <cell r="N164" t="e">
            <v>#VALUE!</v>
          </cell>
          <cell r="O164" t="e">
            <v>#VALUE!</v>
          </cell>
          <cell r="P164" t="e">
            <v>#VALUE!</v>
          </cell>
          <cell r="Q164" t="e">
            <v>#VALUE!</v>
          </cell>
          <cell r="R164" t="e">
            <v>#VALUE!</v>
          </cell>
        </row>
        <row r="165">
          <cell r="A165" t="str">
            <v xml:space="preserve">Medicare Outpatient Ancillary DGME Costs </v>
          </cell>
          <cell r="B165" t="str">
            <v>FORMULA_C</v>
          </cell>
          <cell r="C165" t="str">
            <v>([EY11]*([EY29]/[EY18])</v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L165" t="e">
            <v>#VALUE!</v>
          </cell>
          <cell r="M165" t="e">
            <v>#VALUE!</v>
          </cell>
          <cell r="N165" t="e">
            <v>#VALUE!</v>
          </cell>
          <cell r="O165" t="e">
            <v>#VALUE!</v>
          </cell>
          <cell r="P165" t="e">
            <v>#VALUE!</v>
          </cell>
          <cell r="Q165" t="e">
            <v>#VALUE!</v>
          </cell>
          <cell r="R165" t="e">
            <v>#VALUE!</v>
          </cell>
        </row>
        <row r="167">
          <cell r="A167" t="str">
            <v>Ratio Of Pgm IP Dys To Total IP Dys</v>
          </cell>
          <cell r="B167" t="str">
            <v>H133</v>
          </cell>
          <cell r="C167" t="str">
            <v>Worksheet E-3, Pt IV Column 1, Line 6</v>
          </cell>
          <cell r="D167" t="str">
            <v>No Data</v>
          </cell>
          <cell r="E167" t="str">
            <v>No Data</v>
          </cell>
          <cell r="F167" t="str">
            <v>No Data</v>
          </cell>
          <cell r="G167" t="str">
            <v>No Data</v>
          </cell>
          <cell r="H167" t="str">
            <v>No Data</v>
          </cell>
          <cell r="I167" t="str">
            <v>No Data</v>
          </cell>
          <cell r="J167" t="str">
            <v>No Data</v>
          </cell>
          <cell r="L167" t="str">
            <v>No Data</v>
          </cell>
          <cell r="M167" t="str">
            <v>No Data</v>
          </cell>
          <cell r="N167" t="str">
            <v>No Data</v>
          </cell>
          <cell r="O167" t="str">
            <v>No Data</v>
          </cell>
          <cell r="P167" t="str">
            <v>No Data</v>
          </cell>
          <cell r="Q167" t="str">
            <v>No Data</v>
          </cell>
          <cell r="R167" t="str">
            <v>No Data</v>
          </cell>
        </row>
        <row r="168">
          <cell r="A168" t="str">
            <v>Total IP Routine GME Costs</v>
          </cell>
          <cell r="B168" t="str">
            <v>EY11A</v>
          </cell>
          <cell r="C168" t="str">
            <v>Worksheet B, Part I Columns 22+23, Lines 25-36</v>
          </cell>
          <cell r="D168" t="str">
            <v>No Data</v>
          </cell>
          <cell r="E168" t="str">
            <v>No Data</v>
          </cell>
          <cell r="F168" t="str">
            <v>No Data</v>
          </cell>
          <cell r="G168" t="str">
            <v>No Data</v>
          </cell>
          <cell r="H168" t="str">
            <v>No Data</v>
          </cell>
          <cell r="I168" t="str">
            <v>No Data</v>
          </cell>
          <cell r="J168" t="str">
            <v>No Data</v>
          </cell>
          <cell r="L168" t="str">
            <v>No Data</v>
          </cell>
          <cell r="M168" t="str">
            <v>No Data</v>
          </cell>
          <cell r="N168" t="str">
            <v>No Data</v>
          </cell>
          <cell r="O168" t="str">
            <v>No Data</v>
          </cell>
          <cell r="P168" t="str">
            <v>No Data</v>
          </cell>
          <cell r="Q168" t="str">
            <v>No Data</v>
          </cell>
          <cell r="R168" t="str">
            <v>No Data</v>
          </cell>
        </row>
        <row r="169">
          <cell r="A169" t="str">
            <v>Total Ancillary GME Costs</v>
          </cell>
          <cell r="B169" t="str">
            <v>EY11</v>
          </cell>
          <cell r="C169" t="str">
            <v>Worksheet B, Part I Columns 22+23, Lines 37-94</v>
          </cell>
          <cell r="D169" t="str">
            <v>No Data</v>
          </cell>
          <cell r="E169" t="str">
            <v>No Data</v>
          </cell>
          <cell r="F169" t="str">
            <v>No Data</v>
          </cell>
          <cell r="G169" t="str">
            <v>No Data</v>
          </cell>
          <cell r="H169" t="str">
            <v>No Data</v>
          </cell>
          <cell r="I169" t="str">
            <v>No Data</v>
          </cell>
          <cell r="J169" t="str">
            <v>No Data</v>
          </cell>
          <cell r="L169" t="str">
            <v>No Data</v>
          </cell>
          <cell r="M169" t="str">
            <v>No Data</v>
          </cell>
          <cell r="N169" t="str">
            <v>No Data</v>
          </cell>
          <cell r="O169" t="str">
            <v>No Data</v>
          </cell>
          <cell r="P169" t="str">
            <v>No Data</v>
          </cell>
          <cell r="Q169" t="str">
            <v>No Data</v>
          </cell>
          <cell r="R169" t="str">
            <v>No Data</v>
          </cell>
        </row>
        <row r="170">
          <cell r="A170" t="str">
            <v>Total Medicare Pt A Ancillary Charges (Facility)</v>
          </cell>
          <cell r="B170" t="str">
            <v>EY27</v>
          </cell>
          <cell r="C170" t="str">
            <v>Worksheet D-4 Column 2, Lines 37-94</v>
          </cell>
          <cell r="D170" t="str">
            <v>No Data</v>
          </cell>
          <cell r="E170" t="str">
            <v>No Data</v>
          </cell>
          <cell r="F170" t="str">
            <v>No Data</v>
          </cell>
          <cell r="G170" t="str">
            <v>No Data</v>
          </cell>
          <cell r="H170" t="str">
            <v>No Data</v>
          </cell>
          <cell r="I170" t="str">
            <v>No Data</v>
          </cell>
          <cell r="J170" t="str">
            <v>No Data</v>
          </cell>
          <cell r="L170" t="str">
            <v>No Data</v>
          </cell>
          <cell r="M170" t="str">
            <v>No Data</v>
          </cell>
          <cell r="N170" t="str">
            <v>No Data</v>
          </cell>
          <cell r="O170" t="str">
            <v>No Data</v>
          </cell>
          <cell r="P170" t="str">
            <v>No Data</v>
          </cell>
          <cell r="Q170" t="str">
            <v>No Data</v>
          </cell>
          <cell r="R170" t="str">
            <v>No Data</v>
          </cell>
        </row>
        <row r="171">
          <cell r="A171" t="str">
            <v>Total Medicare OP Charges (Facility)</v>
          </cell>
          <cell r="B171" t="str">
            <v>EY29</v>
          </cell>
          <cell r="C171" t="str">
            <v>Worksheet D, Pt V Columns 2-5.04, Line 101</v>
          </cell>
          <cell r="D171" t="str">
            <v>No Data</v>
          </cell>
          <cell r="E171" t="str">
            <v>No Data</v>
          </cell>
          <cell r="F171" t="str">
            <v>No Data</v>
          </cell>
          <cell r="G171" t="str">
            <v>No Data</v>
          </cell>
          <cell r="H171" t="str">
            <v>No Data</v>
          </cell>
          <cell r="I171" t="str">
            <v>No Data</v>
          </cell>
          <cell r="J171" t="str">
            <v>No Data</v>
          </cell>
          <cell r="L171" t="str">
            <v>No Data</v>
          </cell>
          <cell r="M171" t="str">
            <v>No Data</v>
          </cell>
          <cell r="N171" t="str">
            <v>No Data</v>
          </cell>
          <cell r="O171" t="str">
            <v>No Data</v>
          </cell>
          <cell r="P171" t="str">
            <v>No Data</v>
          </cell>
          <cell r="Q171" t="str">
            <v>No Data</v>
          </cell>
          <cell r="R171" t="str">
            <v>No Data</v>
          </cell>
        </row>
        <row r="172">
          <cell r="A172" t="str">
            <v>Total Ancillary Charges</v>
          </cell>
          <cell r="B172" t="str">
            <v>EY18</v>
          </cell>
          <cell r="C172" t="str">
            <v>Worksheet C, Part I Columns 6+7, Lines 37-94</v>
          </cell>
          <cell r="D172" t="str">
            <v>No Data</v>
          </cell>
          <cell r="E172" t="str">
            <v>No Data</v>
          </cell>
          <cell r="F172" t="str">
            <v>No Data</v>
          </cell>
          <cell r="G172" t="str">
            <v>No Data</v>
          </cell>
          <cell r="H172" t="str">
            <v>No Data</v>
          </cell>
          <cell r="I172" t="str">
            <v>No Data</v>
          </cell>
          <cell r="J172" t="str">
            <v>No Data</v>
          </cell>
          <cell r="L172" t="str">
            <v>No Data</v>
          </cell>
          <cell r="M172" t="str">
            <v>No Data</v>
          </cell>
          <cell r="N172" t="str">
            <v>No Data</v>
          </cell>
          <cell r="O172" t="str">
            <v>No Data</v>
          </cell>
          <cell r="P172" t="str">
            <v>No Data</v>
          </cell>
          <cell r="Q172" t="str">
            <v>No Data</v>
          </cell>
          <cell r="R172" t="str">
            <v>No Data</v>
          </cell>
        </row>
        <row r="174">
          <cell r="A174" t="str">
            <v>GME cost associated with Managed Care patients</v>
          </cell>
          <cell r="B174" t="str">
            <v>FORMULA_D</v>
          </cell>
          <cell r="C174" t="str">
            <v>((([H134]+[H135])/[H187])*[EY11A])</v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L174" t="e">
            <v>#VALUE!</v>
          </cell>
          <cell r="M174" t="e">
            <v>#VALUE!</v>
          </cell>
          <cell r="N174" t="e">
            <v>#VALUE!</v>
          </cell>
          <cell r="O174" t="e">
            <v>#VALUE!</v>
          </cell>
          <cell r="P174" t="e">
            <v>#VALUE!</v>
          </cell>
          <cell r="Q174" t="e">
            <v>#VALUE!</v>
          </cell>
          <cell r="R174" t="e">
            <v>#VALUE!</v>
          </cell>
        </row>
        <row r="175">
          <cell r="A175" t="str">
            <v>Pgm Managed Care Dys Occurring On Or After 1/1 Of This CR Period</v>
          </cell>
          <cell r="B175" t="str">
            <v>H134</v>
          </cell>
          <cell r="C175" t="str">
            <v>Worksheet E-3, Pt IV Column 1, Line 6.02</v>
          </cell>
          <cell r="D175" t="str">
            <v>No Data</v>
          </cell>
          <cell r="E175" t="str">
            <v>No Data</v>
          </cell>
          <cell r="F175" t="str">
            <v>No Data</v>
          </cell>
          <cell r="G175" t="str">
            <v>No Data</v>
          </cell>
          <cell r="H175" t="str">
            <v>No Data</v>
          </cell>
          <cell r="I175" t="str">
            <v>No Data</v>
          </cell>
          <cell r="J175" t="str">
            <v>No Data</v>
          </cell>
          <cell r="L175" t="str">
            <v>No Data</v>
          </cell>
          <cell r="M175" t="str">
            <v>No Data</v>
          </cell>
          <cell r="N175" t="str">
            <v>No Data</v>
          </cell>
          <cell r="O175" t="str">
            <v>No Data</v>
          </cell>
          <cell r="P175" t="str">
            <v>No Data</v>
          </cell>
          <cell r="Q175" t="str">
            <v>No Data</v>
          </cell>
          <cell r="R175" t="str">
            <v>No Data</v>
          </cell>
        </row>
        <row r="176">
          <cell r="A176" t="str">
            <v>Pgm Managed Care Dys Occurring Before 1/1 Of This CR Yr.</v>
          </cell>
          <cell r="B176" t="str">
            <v>H135</v>
          </cell>
          <cell r="C176" t="str">
            <v>Worksheet E-3, Pt IV Column 1, Line 6.06</v>
          </cell>
          <cell r="D176" t="str">
            <v>No Data</v>
          </cell>
          <cell r="E176" t="str">
            <v>No Data</v>
          </cell>
          <cell r="F176" t="str">
            <v>No Data</v>
          </cell>
          <cell r="G176" t="str">
            <v>No Data</v>
          </cell>
          <cell r="H176" t="str">
            <v>No Data</v>
          </cell>
          <cell r="I176" t="str">
            <v>No Data</v>
          </cell>
          <cell r="J176" t="str">
            <v>No Data</v>
          </cell>
          <cell r="L176" t="str">
            <v>No Data</v>
          </cell>
          <cell r="M176" t="str">
            <v>No Data</v>
          </cell>
          <cell r="N176" t="str">
            <v>No Data</v>
          </cell>
          <cell r="O176" t="str">
            <v>No Data</v>
          </cell>
          <cell r="P176" t="str">
            <v>No Data</v>
          </cell>
          <cell r="Q176" t="str">
            <v>No Data</v>
          </cell>
          <cell r="R176" t="str">
            <v>No Data</v>
          </cell>
        </row>
        <row r="177">
          <cell r="A177" t="str">
            <v>Total Inpatient Days</v>
          </cell>
          <cell r="B177" t="str">
            <v>H187</v>
          </cell>
          <cell r="C177" t="str">
            <v>Worksheet E-3, Pt IV Column 1, Line 5</v>
          </cell>
          <cell r="D177" t="str">
            <v>No Data</v>
          </cell>
          <cell r="E177" t="str">
            <v>No Data</v>
          </cell>
          <cell r="F177" t="str">
            <v>No Data</v>
          </cell>
          <cell r="G177" t="str">
            <v>No Data</v>
          </cell>
          <cell r="H177" t="str">
            <v>No Data</v>
          </cell>
          <cell r="I177" t="str">
            <v>No Data</v>
          </cell>
          <cell r="J177" t="str">
            <v>No Data</v>
          </cell>
          <cell r="L177" t="str">
            <v>No Data</v>
          </cell>
          <cell r="M177" t="str">
            <v>No Data</v>
          </cell>
          <cell r="N177" t="str">
            <v>No Data</v>
          </cell>
          <cell r="O177" t="str">
            <v>No Data</v>
          </cell>
          <cell r="P177" t="str">
            <v>No Data</v>
          </cell>
          <cell r="Q177" t="str">
            <v>No Data</v>
          </cell>
          <cell r="R177" t="str">
            <v>No Data</v>
          </cell>
        </row>
        <row r="179">
          <cell r="A179" t="str">
            <v>Direct Graduate Medical Education Gain/Loss</v>
          </cell>
          <cell r="B179" t="str">
            <v>GME_GL</v>
          </cell>
          <cell r="C179" t="str">
            <v>[GME_REV]-[GME_COST]</v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L179" t="e">
            <v>#VALUE!</v>
          </cell>
          <cell r="M179" t="e">
            <v>#VALUE!</v>
          </cell>
          <cell r="N179" t="e">
            <v>#VALUE!</v>
          </cell>
          <cell r="O179" t="e">
            <v>#VALUE!</v>
          </cell>
          <cell r="P179" t="e">
            <v>#VALUE!</v>
          </cell>
          <cell r="Q179" t="e">
            <v>#VALUE!</v>
          </cell>
          <cell r="R179" t="e">
            <v>#VALUE!</v>
          </cell>
        </row>
        <row r="181">
          <cell r="A181" t="str">
            <v>Direct Graduate Medical Education Medicare Margin</v>
          </cell>
          <cell r="B181" t="str">
            <v>GME_MGN</v>
          </cell>
          <cell r="C181" t="str">
            <v>[GME_GL]/[GME_REV]</v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L181" t="e">
            <v>#VALUE!</v>
          </cell>
          <cell r="M181" t="e">
            <v>#VALUE!</v>
          </cell>
          <cell r="N181" t="e">
            <v>#VALUE!</v>
          </cell>
          <cell r="O181" t="e">
            <v>#VALUE!</v>
          </cell>
          <cell r="P181" t="e">
            <v>#VALUE!</v>
          </cell>
          <cell r="Q181" t="e">
            <v>#VALUE!</v>
          </cell>
          <cell r="R181" t="e">
            <v>#VALUE!</v>
          </cell>
        </row>
        <row r="184">
          <cell r="A184" t="e">
            <v>#N/A</v>
          </cell>
          <cell r="B184" t="str">
            <v>SUB_I_REV</v>
          </cell>
          <cell r="C184" t="str">
            <v>[F1946]-[F1950]+[F1950A]</v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L184" t="e">
            <v>#VALUE!</v>
          </cell>
          <cell r="M184" t="e">
            <v>#VALUE!</v>
          </cell>
          <cell r="N184" t="e">
            <v>#VALUE!</v>
          </cell>
          <cell r="O184" t="e">
            <v>#VALUE!</v>
          </cell>
          <cell r="P184" t="e">
            <v>#VALUE!</v>
          </cell>
          <cell r="Q184" t="e">
            <v>#VALUE!</v>
          </cell>
          <cell r="R184" t="e">
            <v>#VALUE!</v>
          </cell>
        </row>
        <row r="187">
          <cell r="A187" t="str">
            <v>Sum of Lines 1-3</v>
          </cell>
          <cell r="B187" t="str">
            <v>F1946</v>
          </cell>
          <cell r="C187" t="str">
            <v>Worksheet E-3, Pt I Column 1, Line 4 Sub I</v>
          </cell>
          <cell r="D187" t="str">
            <v>No Data</v>
          </cell>
          <cell r="E187" t="str">
            <v>No Data</v>
          </cell>
          <cell r="F187" t="str">
            <v>No Data</v>
          </cell>
          <cell r="G187" t="str">
            <v>No Data</v>
          </cell>
          <cell r="H187" t="str">
            <v>No Data</v>
          </cell>
          <cell r="I187" t="str">
            <v>No Data</v>
          </cell>
          <cell r="J187" t="str">
            <v>No Data</v>
          </cell>
          <cell r="L187" t="str">
            <v>No Data</v>
          </cell>
          <cell r="M187" t="str">
            <v>No Data</v>
          </cell>
          <cell r="N187" t="str">
            <v>No Data</v>
          </cell>
          <cell r="O187" t="str">
            <v>No Data</v>
          </cell>
          <cell r="P187" t="str">
            <v>No Data</v>
          </cell>
          <cell r="Q187" t="str">
            <v>No Data</v>
          </cell>
          <cell r="R187" t="str">
            <v>No Data</v>
          </cell>
        </row>
        <row r="188">
          <cell r="A188" t="str">
            <v/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Q188" t="str">
            <v>No Data</v>
          </cell>
          <cell r="R188" t="str">
            <v>No Data</v>
          </cell>
        </row>
        <row r="189">
          <cell r="A189" t="str">
            <v>Reimbursable Bad Debts (Excl those for Prof Services)</v>
          </cell>
          <cell r="B189" t="str">
            <v>F1950</v>
          </cell>
          <cell r="C189" t="str">
            <v>Worksheet E-3, Pt I Column 1, Line 11 Sub I</v>
          </cell>
          <cell r="D189" t="str">
            <v>No Data</v>
          </cell>
          <cell r="E189" t="str">
            <v>No Data</v>
          </cell>
          <cell r="F189" t="str">
            <v>No Data</v>
          </cell>
          <cell r="G189" t="str">
            <v>No Data</v>
          </cell>
          <cell r="H189" t="str">
            <v>No Data</v>
          </cell>
          <cell r="I189" t="str">
            <v>No Data</v>
          </cell>
          <cell r="J189" t="str">
            <v>No Data</v>
          </cell>
          <cell r="L189" t="str">
            <v>No Data</v>
          </cell>
          <cell r="M189" t="str">
            <v>No Data</v>
          </cell>
          <cell r="N189" t="str">
            <v>No Data</v>
          </cell>
          <cell r="O189" t="str">
            <v>No Data</v>
          </cell>
          <cell r="P189" t="str">
            <v>No Data</v>
          </cell>
          <cell r="Q189" t="str">
            <v>No Data</v>
          </cell>
          <cell r="R189" t="str">
            <v>No Data</v>
          </cell>
        </row>
        <row r="190">
          <cell r="A190" t="str">
            <v>Reimbursable Bad Debt Adjustment</v>
          </cell>
          <cell r="B190" t="str">
            <v>F1950A</v>
          </cell>
          <cell r="C190" t="str">
            <v>Worksheet E-3, Pt I Column 1, Line 11.01 Sub I</v>
          </cell>
          <cell r="D190" t="str">
            <v>No Data</v>
          </cell>
          <cell r="E190" t="str">
            <v>No Data</v>
          </cell>
          <cell r="F190" t="str">
            <v>No Data</v>
          </cell>
          <cell r="G190" t="str">
            <v>No Data</v>
          </cell>
          <cell r="H190" t="str">
            <v>No Data</v>
          </cell>
          <cell r="I190" t="str">
            <v>No Data</v>
          </cell>
          <cell r="J190" t="str">
            <v>No Data</v>
          </cell>
          <cell r="L190" t="str">
            <v>No Data</v>
          </cell>
          <cell r="M190" t="str">
            <v>No Data</v>
          </cell>
          <cell r="N190" t="str">
            <v>No Data</v>
          </cell>
          <cell r="O190" t="str">
            <v>No Data</v>
          </cell>
          <cell r="P190" t="str">
            <v>No Data</v>
          </cell>
          <cell r="Q190" t="str">
            <v>No Data</v>
          </cell>
          <cell r="R190" t="str">
            <v>No Data</v>
          </cell>
        </row>
        <row r="192">
          <cell r="A192" t="e">
            <v>#N/A</v>
          </cell>
          <cell r="B192" t="str">
            <v>SUB_I_COST</v>
          </cell>
          <cell r="C192" t="str">
            <v>[F995]</v>
          </cell>
          <cell r="D192" t="str">
            <v>No Data</v>
          </cell>
          <cell r="E192" t="str">
            <v>No Data</v>
          </cell>
          <cell r="F192" t="str">
            <v>No Data</v>
          </cell>
          <cell r="G192" t="str">
            <v>No Data</v>
          </cell>
          <cell r="H192" t="str">
            <v>No Data</v>
          </cell>
          <cell r="I192" t="str">
            <v>No Data</v>
          </cell>
          <cell r="J192" t="str">
            <v>No Data</v>
          </cell>
          <cell r="L192" t="str">
            <v>No Data</v>
          </cell>
          <cell r="M192" t="str">
            <v>No Data</v>
          </cell>
          <cell r="N192" t="str">
            <v>No Data</v>
          </cell>
          <cell r="O192" t="str">
            <v>No Data</v>
          </cell>
          <cell r="P192" t="str">
            <v>No Data</v>
          </cell>
          <cell r="Q192" t="str">
            <v>No Data</v>
          </cell>
          <cell r="R192" t="str">
            <v>No Data</v>
          </cell>
        </row>
        <row r="194">
          <cell r="A194" t="str">
            <v>Total Medicare IP Operating Costs</v>
          </cell>
          <cell r="B194" t="str">
            <v>F995</v>
          </cell>
          <cell r="C194" t="str">
            <v>Worksheet D-1, Pt II Column 1, Line 49 Sub I</v>
          </cell>
          <cell r="D194" t="str">
            <v>No Data</v>
          </cell>
          <cell r="E194" t="str">
            <v>No Data</v>
          </cell>
          <cell r="F194" t="str">
            <v>No Data</v>
          </cell>
          <cell r="G194" t="str">
            <v>No Data</v>
          </cell>
          <cell r="H194" t="str">
            <v>No Data</v>
          </cell>
          <cell r="I194" t="str">
            <v>No Data</v>
          </cell>
          <cell r="J194" t="str">
            <v>No Data</v>
          </cell>
          <cell r="L194" t="str">
            <v>No Data</v>
          </cell>
          <cell r="M194" t="str">
            <v>No Data</v>
          </cell>
          <cell r="N194" t="str">
            <v>No Data</v>
          </cell>
          <cell r="O194" t="str">
            <v>No Data</v>
          </cell>
          <cell r="P194" t="str">
            <v>No Data</v>
          </cell>
          <cell r="Q194" t="str">
            <v>No Data</v>
          </cell>
          <cell r="R194" t="str">
            <v>No Data</v>
          </cell>
        </row>
        <row r="196">
          <cell r="A196" t="e">
            <v>#N/A</v>
          </cell>
          <cell r="B196" t="str">
            <v>SUB_I_GL</v>
          </cell>
          <cell r="C196" t="str">
            <v>[SUB_I_REV]-[SUB_I_COST]</v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L196" t="e">
            <v>#VALUE!</v>
          </cell>
          <cell r="M196" t="e">
            <v>#VALUE!</v>
          </cell>
          <cell r="N196" t="e">
            <v>#VALUE!</v>
          </cell>
          <cell r="O196" t="e">
            <v>#VALUE!</v>
          </cell>
          <cell r="P196" t="e">
            <v>#VALUE!</v>
          </cell>
          <cell r="Q196" t="e">
            <v>#VALUE!</v>
          </cell>
          <cell r="R196" t="e">
            <v>#VALUE!</v>
          </cell>
        </row>
        <row r="201">
          <cell r="A201" t="e">
            <v>#N/A</v>
          </cell>
          <cell r="B201" t="str">
            <v>SUB_II_REV</v>
          </cell>
          <cell r="C201" t="str">
            <v>[F1962]-[F1966]+[F1966A]</v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L201" t="e">
            <v>#VALUE!</v>
          </cell>
          <cell r="M201" t="e">
            <v>#VALUE!</v>
          </cell>
          <cell r="N201" t="e">
            <v>#VALUE!</v>
          </cell>
          <cell r="O201" t="e">
            <v>#VALUE!</v>
          </cell>
          <cell r="P201" t="e">
            <v>#VALUE!</v>
          </cell>
          <cell r="Q201" t="e">
            <v>#VALUE!</v>
          </cell>
          <cell r="R201" t="e">
            <v>#VALUE!</v>
          </cell>
        </row>
        <row r="204">
          <cell r="A204" t="str">
            <v>Sum of Lines 1-3</v>
          </cell>
          <cell r="B204" t="str">
            <v>F1962</v>
          </cell>
          <cell r="C204" t="str">
            <v>Worksheet E-3, Pt I Column 1, Line 4 Sub II</v>
          </cell>
          <cell r="D204" t="str">
            <v>No Data</v>
          </cell>
          <cell r="E204" t="str">
            <v>No Data</v>
          </cell>
          <cell r="F204" t="str">
            <v>No Data</v>
          </cell>
          <cell r="G204" t="str">
            <v>No Data</v>
          </cell>
          <cell r="H204" t="str">
            <v>No Data</v>
          </cell>
          <cell r="I204" t="str">
            <v>No Data</v>
          </cell>
          <cell r="J204" t="str">
            <v>No Data</v>
          </cell>
          <cell r="L204" t="str">
            <v>No Data</v>
          </cell>
          <cell r="M204" t="str">
            <v>No Data</v>
          </cell>
          <cell r="N204" t="str">
            <v>No Data</v>
          </cell>
          <cell r="O204" t="str">
            <v>No Data</v>
          </cell>
          <cell r="P204" t="str">
            <v>No Data</v>
          </cell>
          <cell r="Q204" t="str">
            <v>No Data</v>
          </cell>
          <cell r="R204" t="str">
            <v>No Data</v>
          </cell>
        </row>
        <row r="205">
          <cell r="A205" t="str">
            <v/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Q205" t="str">
            <v>No Data</v>
          </cell>
          <cell r="R205" t="str">
            <v>No Data</v>
          </cell>
        </row>
        <row r="206">
          <cell r="A206" t="str">
            <v>Reimbursable Bad Debts (Excl those for Prof Services)</v>
          </cell>
          <cell r="B206" t="str">
            <v>F1966</v>
          </cell>
          <cell r="C206" t="str">
            <v>Worksheet E-3, Pt I Column 1, Line 11 Sub II</v>
          </cell>
          <cell r="D206" t="str">
            <v>No Data</v>
          </cell>
          <cell r="E206" t="str">
            <v>No Data</v>
          </cell>
          <cell r="F206" t="str">
            <v>No Data</v>
          </cell>
          <cell r="G206" t="str">
            <v>No Data</v>
          </cell>
          <cell r="H206" t="str">
            <v>No Data</v>
          </cell>
          <cell r="I206" t="str">
            <v>No Data</v>
          </cell>
          <cell r="J206" t="str">
            <v>No Data</v>
          </cell>
          <cell r="L206" t="str">
            <v>No Data</v>
          </cell>
          <cell r="M206" t="str">
            <v>No Data</v>
          </cell>
          <cell r="N206" t="str">
            <v>No Data</v>
          </cell>
          <cell r="O206" t="str">
            <v>No Data</v>
          </cell>
          <cell r="P206" t="str">
            <v>No Data</v>
          </cell>
          <cell r="Q206" t="str">
            <v>No Data</v>
          </cell>
          <cell r="R206" t="str">
            <v>No Data</v>
          </cell>
        </row>
        <row r="207">
          <cell r="A207" t="str">
            <v>Reimbursable Bad Debt Adjustment</v>
          </cell>
          <cell r="B207" t="str">
            <v>F1966A</v>
          </cell>
          <cell r="C207" t="str">
            <v>Worksheet E-3, Pt I Column 1, Line 11.01 Sub II</v>
          </cell>
          <cell r="D207" t="str">
            <v>No Data</v>
          </cell>
          <cell r="E207" t="str">
            <v>No Data</v>
          </cell>
          <cell r="F207" t="str">
            <v>No Data</v>
          </cell>
          <cell r="G207" t="str">
            <v>No Data</v>
          </cell>
          <cell r="H207" t="str">
            <v>No Data</v>
          </cell>
          <cell r="I207" t="str">
            <v>No Data</v>
          </cell>
          <cell r="J207" t="str">
            <v>No Data</v>
          </cell>
          <cell r="L207" t="str">
            <v>No Data</v>
          </cell>
          <cell r="M207" t="str">
            <v>No Data</v>
          </cell>
          <cell r="N207" t="str">
            <v>No Data</v>
          </cell>
          <cell r="O207" t="str">
            <v>No Data</v>
          </cell>
          <cell r="P207" t="str">
            <v>No Data</v>
          </cell>
          <cell r="Q207" t="str">
            <v>No Data</v>
          </cell>
          <cell r="R207" t="str">
            <v>No Data</v>
          </cell>
        </row>
        <row r="209">
          <cell r="A209" t="e">
            <v>#N/A</v>
          </cell>
          <cell r="B209" t="str">
            <v>SUB_II_COST</v>
          </cell>
          <cell r="C209" t="str">
            <v>[F1041]</v>
          </cell>
          <cell r="D209" t="str">
            <v>No Data</v>
          </cell>
          <cell r="E209" t="str">
            <v>No Data</v>
          </cell>
          <cell r="F209" t="str">
            <v>No Data</v>
          </cell>
          <cell r="G209" t="str">
            <v>No Data</v>
          </cell>
          <cell r="H209" t="str">
            <v>No Data</v>
          </cell>
          <cell r="I209" t="str">
            <v>No Data</v>
          </cell>
          <cell r="J209" t="str">
            <v>No Data</v>
          </cell>
          <cell r="L209" t="str">
            <v>No Data</v>
          </cell>
          <cell r="M209" t="str">
            <v>No Data</v>
          </cell>
          <cell r="N209" t="str">
            <v>No Data</v>
          </cell>
          <cell r="O209" t="str">
            <v>No Data</v>
          </cell>
          <cell r="P209" t="str">
            <v>No Data</v>
          </cell>
          <cell r="Q209" t="str">
            <v>No Data</v>
          </cell>
          <cell r="R209" t="str">
            <v>No Data</v>
          </cell>
        </row>
        <row r="211">
          <cell r="A211" t="str">
            <v>Total Medicare IP Operating Costs</v>
          </cell>
          <cell r="B211" t="str">
            <v>F1041</v>
          </cell>
          <cell r="C211" t="str">
            <v>Worksheet D-1, Pt I Column 1, Line 49 Sub II</v>
          </cell>
          <cell r="D211" t="str">
            <v>No Data</v>
          </cell>
          <cell r="E211" t="str">
            <v>No Data</v>
          </cell>
          <cell r="F211" t="str">
            <v>No Data</v>
          </cell>
          <cell r="G211" t="str">
            <v>No Data</v>
          </cell>
          <cell r="H211" t="str">
            <v>No Data</v>
          </cell>
          <cell r="I211" t="str">
            <v>No Data</v>
          </cell>
          <cell r="J211" t="str">
            <v>No Data</v>
          </cell>
          <cell r="L211" t="str">
            <v>No Data</v>
          </cell>
          <cell r="M211" t="str">
            <v>No Data</v>
          </cell>
          <cell r="N211" t="str">
            <v>No Data</v>
          </cell>
          <cell r="O211" t="str">
            <v>No Data</v>
          </cell>
          <cell r="P211" t="str">
            <v>No Data</v>
          </cell>
          <cell r="Q211" t="str">
            <v>No Data</v>
          </cell>
          <cell r="R211" t="str">
            <v>No Data</v>
          </cell>
        </row>
        <row r="213">
          <cell r="A213" t="e">
            <v>#N/A</v>
          </cell>
          <cell r="B213" t="str">
            <v>SUB_II_GL</v>
          </cell>
          <cell r="C213" t="str">
            <v>[SUB_II_REV]-[SUB_II_COST]</v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L213" t="e">
            <v>#VALUE!</v>
          </cell>
          <cell r="M213" t="e">
            <v>#VALUE!</v>
          </cell>
          <cell r="N213" t="e">
            <v>#VALUE!</v>
          </cell>
          <cell r="O213" t="e">
            <v>#VALUE!</v>
          </cell>
          <cell r="P213" t="e">
            <v>#VALUE!</v>
          </cell>
          <cell r="Q213" t="e">
            <v>#VALUE!</v>
          </cell>
          <cell r="R213" t="e">
            <v>#VALUE!</v>
          </cell>
        </row>
        <row r="218">
          <cell r="A218" t="str">
            <v>Skilled Nursing Facility Revenue</v>
          </cell>
          <cell r="B218" t="str">
            <v>SNF_REV</v>
          </cell>
          <cell r="C218" t="str">
            <v>IIf([H109]+[H110]=0,[H111],[H109]+[H110])</v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L218" t="e">
            <v>#VALUE!</v>
          </cell>
          <cell r="M218" t="e">
            <v>#VALUE!</v>
          </cell>
          <cell r="N218" t="e">
            <v>#VALUE!</v>
          </cell>
          <cell r="O218" t="e">
            <v>#VALUE!</v>
          </cell>
          <cell r="P218" t="e">
            <v>#VALUE!</v>
          </cell>
          <cell r="Q218" t="e">
            <v>#VALUE!</v>
          </cell>
          <cell r="R218" t="e">
            <v>#VALUE!</v>
          </cell>
        </row>
        <row r="220">
          <cell r="A220" t="str">
            <v>Deductibles (SNF)</v>
          </cell>
          <cell r="B220" t="str">
            <v>H109</v>
          </cell>
          <cell r="C220" t="str">
            <v>Worksheet E-3 Pt II, Column 6, Line 20</v>
          </cell>
          <cell r="D220" t="str">
            <v>No Data</v>
          </cell>
          <cell r="E220" t="str">
            <v>No Data</v>
          </cell>
          <cell r="F220" t="str">
            <v>No Data</v>
          </cell>
          <cell r="G220" t="str">
            <v>No Data</v>
          </cell>
          <cell r="H220" t="str">
            <v>No Data</v>
          </cell>
          <cell r="I220" t="str">
            <v>No Data</v>
          </cell>
          <cell r="J220" t="str">
            <v>No Data</v>
          </cell>
          <cell r="L220" t="str">
            <v>No Data</v>
          </cell>
          <cell r="M220" t="str">
            <v>No Data</v>
          </cell>
          <cell r="N220" t="str">
            <v>No Data</v>
          </cell>
          <cell r="O220" t="str">
            <v>No Data</v>
          </cell>
          <cell r="P220" t="str">
            <v>No Data</v>
          </cell>
          <cell r="Q220" t="str">
            <v>No Data</v>
          </cell>
          <cell r="R220" t="str">
            <v>No Data</v>
          </cell>
        </row>
        <row r="221">
          <cell r="A221" t="str">
            <v>Subtotal (SNF)</v>
          </cell>
          <cell r="B221" t="str">
            <v>H110</v>
          </cell>
          <cell r="C221" t="str">
            <v>Worksheet E-3 Pt II, Column 6, Line 22</v>
          </cell>
          <cell r="D221" t="str">
            <v>No Data</v>
          </cell>
          <cell r="E221" t="str">
            <v>No Data</v>
          </cell>
          <cell r="F221" t="str">
            <v>No Data</v>
          </cell>
          <cell r="G221" t="str">
            <v>No Data</v>
          </cell>
          <cell r="H221" t="str">
            <v>No Data</v>
          </cell>
          <cell r="I221" t="str">
            <v>No Data</v>
          </cell>
          <cell r="J221" t="str">
            <v>No Data</v>
          </cell>
          <cell r="L221" t="str">
            <v>No Data</v>
          </cell>
          <cell r="M221" t="str">
            <v>No Data</v>
          </cell>
          <cell r="N221" t="str">
            <v>No Data</v>
          </cell>
          <cell r="O221" t="str">
            <v>No Data</v>
          </cell>
          <cell r="P221" t="str">
            <v>No Data</v>
          </cell>
          <cell r="Q221" t="str">
            <v>No Data</v>
          </cell>
          <cell r="R221" t="str">
            <v>No Data</v>
          </cell>
        </row>
        <row r="222">
          <cell r="A222" t="str">
            <v>Lesser of Lns 30 or 31</v>
          </cell>
          <cell r="B222" t="str">
            <v>H111</v>
          </cell>
          <cell r="C222" t="str">
            <v>Worksheet E-3 Pt III, Column 2, Line 32</v>
          </cell>
          <cell r="D222" t="str">
            <v>No Data</v>
          </cell>
          <cell r="E222" t="str">
            <v>No Data</v>
          </cell>
          <cell r="F222" t="str">
            <v>No Data</v>
          </cell>
          <cell r="G222" t="str">
            <v>No Data</v>
          </cell>
          <cell r="H222" t="str">
            <v>No Data</v>
          </cell>
          <cell r="I222" t="str">
            <v>No Data</v>
          </cell>
          <cell r="J222" t="str">
            <v>No Data</v>
          </cell>
          <cell r="L222" t="str">
            <v>No Data</v>
          </cell>
          <cell r="M222" t="str">
            <v>No Data</v>
          </cell>
          <cell r="N222" t="str">
            <v>No Data</v>
          </cell>
          <cell r="O222" t="str">
            <v>No Data</v>
          </cell>
          <cell r="P222" t="str">
            <v>No Data</v>
          </cell>
          <cell r="Q222" t="str">
            <v>No Data</v>
          </cell>
          <cell r="R222" t="str">
            <v>No Data</v>
          </cell>
        </row>
        <row r="224">
          <cell r="A224" t="str">
            <v>Skilled Nursing Facility Cost</v>
          </cell>
          <cell r="B224" t="str">
            <v>SNF_COST</v>
          </cell>
          <cell r="C224" t="str">
            <v>[H47]+[H48]</v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L224" t="e">
            <v>#VALUE!</v>
          </cell>
          <cell r="M224" t="e">
            <v>#VALUE!</v>
          </cell>
          <cell r="N224" t="e">
            <v>#VALUE!</v>
          </cell>
          <cell r="O224" t="e">
            <v>#VALUE!</v>
          </cell>
          <cell r="P224" t="e">
            <v>#VALUE!</v>
          </cell>
          <cell r="Q224" t="e">
            <v>#VALUE!</v>
          </cell>
          <cell r="R224" t="e">
            <v>#VALUE!</v>
          </cell>
        </row>
        <row r="226">
          <cell r="A226" t="str">
            <v>Total Pgm General IP Routine Service Costs</v>
          </cell>
          <cell r="B226" t="str">
            <v>H47</v>
          </cell>
          <cell r="C226" t="str">
            <v>Worksheet D-1, Part III Column 1, Line 70</v>
          </cell>
          <cell r="D226" t="str">
            <v>No Data</v>
          </cell>
          <cell r="E226" t="str">
            <v>No Data</v>
          </cell>
          <cell r="F226" t="str">
            <v>No Data</v>
          </cell>
          <cell r="G226" t="str">
            <v>No Data</v>
          </cell>
          <cell r="H226" t="str">
            <v>No Data</v>
          </cell>
          <cell r="I226" t="str">
            <v>No Data</v>
          </cell>
          <cell r="J226" t="str">
            <v>No Data</v>
          </cell>
          <cell r="L226" t="str">
            <v>No Data</v>
          </cell>
          <cell r="M226" t="str">
            <v>No Data</v>
          </cell>
          <cell r="N226" t="str">
            <v>No Data</v>
          </cell>
          <cell r="O226" t="str">
            <v>No Data</v>
          </cell>
          <cell r="P226" t="str">
            <v>No Data</v>
          </cell>
          <cell r="Q226" t="str">
            <v>No Data</v>
          </cell>
          <cell r="R226" t="str">
            <v>No Data</v>
          </cell>
        </row>
        <row r="227">
          <cell r="A227" t="str">
            <v>Pgm IP Ancillary Services</v>
          </cell>
          <cell r="B227" t="str">
            <v>H48</v>
          </cell>
          <cell r="C227" t="str">
            <v>Worksheet D-1, Part III Column 1, Line 80</v>
          </cell>
          <cell r="D227" t="str">
            <v>No Data</v>
          </cell>
          <cell r="E227" t="str">
            <v>No Data</v>
          </cell>
          <cell r="F227" t="str">
            <v>No Data</v>
          </cell>
          <cell r="G227" t="str">
            <v>No Data</v>
          </cell>
          <cell r="H227" t="str">
            <v>No Data</v>
          </cell>
          <cell r="I227" t="str">
            <v>No Data</v>
          </cell>
          <cell r="J227" t="str">
            <v>No Data</v>
          </cell>
          <cell r="L227" t="str">
            <v>No Data</v>
          </cell>
          <cell r="M227" t="str">
            <v>No Data</v>
          </cell>
          <cell r="N227" t="str">
            <v>No Data</v>
          </cell>
          <cell r="O227" t="str">
            <v>No Data</v>
          </cell>
          <cell r="P227" t="str">
            <v>No Data</v>
          </cell>
          <cell r="Q227" t="str">
            <v>No Data</v>
          </cell>
          <cell r="R227" t="str">
            <v>No Data</v>
          </cell>
        </row>
        <row r="229">
          <cell r="A229" t="str">
            <v>Skilled Nursing Facility Gain/Loss</v>
          </cell>
          <cell r="B229" t="str">
            <v>SNF_GL</v>
          </cell>
          <cell r="C229" t="str">
            <v>[SNF_REV]-[SNF_COST]</v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L229" t="e">
            <v>#VALUE!</v>
          </cell>
          <cell r="M229" t="e">
            <v>#VALUE!</v>
          </cell>
          <cell r="N229" t="e">
            <v>#VALUE!</v>
          </cell>
          <cell r="O229" t="e">
            <v>#VALUE!</v>
          </cell>
          <cell r="P229" t="e">
            <v>#VALUE!</v>
          </cell>
          <cell r="Q229" t="e">
            <v>#VALUE!</v>
          </cell>
          <cell r="R229" t="e">
            <v>#VALUE!</v>
          </cell>
        </row>
        <row r="234">
          <cell r="A234" t="str">
            <v>Home Health Agency Revenue</v>
          </cell>
          <cell r="B234" t="str">
            <v>HHA_REV</v>
          </cell>
          <cell r="C234" t="str">
            <v>1997-1999</v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L234" t="e">
            <v>#VALUE!</v>
          </cell>
          <cell r="M234" t="e">
            <v>#VALUE!</v>
          </cell>
          <cell r="N234" t="e">
            <v>#VALUE!</v>
          </cell>
          <cell r="O234" t="e">
            <v>#VALUE!</v>
          </cell>
          <cell r="P234" t="e">
            <v>#VALUE!</v>
          </cell>
          <cell r="Q234" t="e">
            <v>#VALUE!</v>
          </cell>
          <cell r="R234" t="e">
            <v>#VALUE!</v>
          </cell>
        </row>
        <row r="239">
          <cell r="A239" t="str">
            <v>Lesser of Reasonable Cost or Customary Charges-Pt A</v>
          </cell>
          <cell r="B239" t="str">
            <v>H173</v>
          </cell>
          <cell r="C239" t="str">
            <v>Worksheet H-7, Pt I Column 1, Lines 1 or 6</v>
          </cell>
          <cell r="D239" t="str">
            <v>No Data</v>
          </cell>
          <cell r="E239" t="str">
            <v>No Data</v>
          </cell>
          <cell r="F239" t="str">
            <v>No Data</v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L239" t="str">
            <v>No Data</v>
          </cell>
          <cell r="M239" t="str">
            <v>No Data</v>
          </cell>
          <cell r="N239" t="str">
            <v>No Data</v>
          </cell>
        </row>
        <row r="240">
          <cell r="A240" t="str">
            <v>Lesser of Reasonable Cost or Customary Charges-Pt B (not subj to ded)</v>
          </cell>
          <cell r="B240" t="str">
            <v>H174</v>
          </cell>
          <cell r="C240" t="str">
            <v>Worksheet H-7, Pt I Column 2, Lines 1 or  6</v>
          </cell>
          <cell r="D240" t="str">
            <v>No Data</v>
          </cell>
          <cell r="E240" t="str">
            <v>No Data</v>
          </cell>
          <cell r="F240" t="str">
            <v>No Data</v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L240" t="str">
            <v>No Data</v>
          </cell>
          <cell r="M240" t="str">
            <v>No Data</v>
          </cell>
          <cell r="N240" t="str">
            <v>No Data</v>
          </cell>
        </row>
        <row r="241">
          <cell r="A241" t="str">
            <v>Lesser of Reasonable Cost or Customary Charges-Pt B (subj to ded)</v>
          </cell>
          <cell r="B241" t="str">
            <v>H190</v>
          </cell>
          <cell r="C241" t="str">
            <v>Worksheet H-7, Pt I Column 3, Lines 1 or  6</v>
          </cell>
          <cell r="D241" t="str">
            <v>No Data</v>
          </cell>
          <cell r="E241" t="str">
            <v>No Data</v>
          </cell>
          <cell r="F241" t="str">
            <v>No Data</v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L241" t="str">
            <v>No Data</v>
          </cell>
          <cell r="M241" t="str">
            <v>No Data</v>
          </cell>
          <cell r="N241" t="str">
            <v>No Data</v>
          </cell>
        </row>
        <row r="242">
          <cell r="A242" t="str">
            <v>HHA Payments - Part A Services</v>
          </cell>
          <cell r="B242" t="str">
            <v>H237</v>
          </cell>
          <cell r="C242" t="str">
            <v>Worksheet H-7, Pt II, Column 1, Line 22</v>
          </cell>
          <cell r="D242" t="str">
            <v/>
          </cell>
          <cell r="E242" t="str">
            <v/>
          </cell>
          <cell r="F242" t="str">
            <v/>
          </cell>
          <cell r="G242" t="str">
            <v>No Data</v>
          </cell>
          <cell r="H242" t="str">
            <v>No Data</v>
          </cell>
          <cell r="I242" t="str">
            <v>No Data</v>
          </cell>
          <cell r="J242" t="str">
            <v>No Data</v>
          </cell>
          <cell r="O242" t="str">
            <v>No Data</v>
          </cell>
          <cell r="P242" t="str">
            <v>No Data</v>
          </cell>
          <cell r="Q242" t="str">
            <v>No Data</v>
          </cell>
          <cell r="R242" t="str">
            <v>No Data</v>
          </cell>
        </row>
        <row r="243">
          <cell r="A243" t="str">
            <v>HHA Payments - Part B Services</v>
          </cell>
          <cell r="B243" t="str">
            <v>H238</v>
          </cell>
          <cell r="C243" t="str">
            <v>Worksheet H-7, Pt II, Column 2, Line 22</v>
          </cell>
          <cell r="D243" t="str">
            <v/>
          </cell>
          <cell r="E243" t="str">
            <v/>
          </cell>
          <cell r="F243" t="str">
            <v/>
          </cell>
          <cell r="G243" t="str">
            <v>No Data</v>
          </cell>
          <cell r="H243" t="str">
            <v>No Data</v>
          </cell>
          <cell r="I243" t="str">
            <v>No Data</v>
          </cell>
          <cell r="J243" t="str">
            <v>No Data</v>
          </cell>
          <cell r="O243" t="str">
            <v>No Data</v>
          </cell>
          <cell r="P243" t="str">
            <v>No Data</v>
          </cell>
          <cell r="Q243" t="str">
            <v>No Data</v>
          </cell>
          <cell r="R243" t="str">
            <v>No Data</v>
          </cell>
        </row>
        <row r="245">
          <cell r="A245" t="str">
            <v>Home Health Agency Cost</v>
          </cell>
          <cell r="B245" t="str">
            <v>HHA_COST</v>
          </cell>
          <cell r="C245" t="str">
            <v>[H170]+[H171]+[H172]</v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L245" t="e">
            <v>#VALUE!</v>
          </cell>
          <cell r="M245" t="e">
            <v>#VALUE!</v>
          </cell>
          <cell r="N245" t="e">
            <v>#VALUE!</v>
          </cell>
          <cell r="O245" t="e">
            <v>#VALUE!</v>
          </cell>
          <cell r="P245" t="e">
            <v>#VALUE!</v>
          </cell>
          <cell r="Q245" t="e">
            <v>#VALUE!</v>
          </cell>
          <cell r="R245" t="e">
            <v>#VALUE!</v>
          </cell>
        </row>
        <row r="247">
          <cell r="A247" t="str">
            <v>Total Cost of Services</v>
          </cell>
          <cell r="B247" t="str">
            <v>H170</v>
          </cell>
          <cell r="C247" t="str">
            <v>Worksheet H-6, Pt I Cols 9+9.01+10+10.01, Line 7</v>
          </cell>
          <cell r="D247" t="str">
            <v>No Data</v>
          </cell>
          <cell r="E247" t="str">
            <v>No Data</v>
          </cell>
          <cell r="F247" t="str">
            <v>No Data</v>
          </cell>
          <cell r="G247" t="str">
            <v>No Data</v>
          </cell>
          <cell r="H247" t="str">
            <v>No Data</v>
          </cell>
          <cell r="I247" t="str">
            <v>No Data</v>
          </cell>
          <cell r="J247" t="str">
            <v>No Data</v>
          </cell>
          <cell r="L247" t="str">
            <v>No Data</v>
          </cell>
          <cell r="M247" t="str">
            <v>No Data</v>
          </cell>
          <cell r="N247" t="str">
            <v>No Data</v>
          </cell>
          <cell r="O247" t="str">
            <v>No Data</v>
          </cell>
          <cell r="P247" t="str">
            <v>No Data</v>
          </cell>
          <cell r="Q247" t="str">
            <v>No Data</v>
          </cell>
          <cell r="R247" t="str">
            <v>No Data</v>
          </cell>
        </row>
        <row r="248">
          <cell r="A248" t="str">
            <v>Cost of Medical Supplies</v>
          </cell>
          <cell r="B248" t="str">
            <v>H171</v>
          </cell>
          <cell r="C248" t="str">
            <v>Worksheet H-6, Pt I Cols 9+10+11, Line 15+15.01</v>
          </cell>
          <cell r="D248" t="str">
            <v>No Data</v>
          </cell>
          <cell r="E248" t="str">
            <v>No Data</v>
          </cell>
          <cell r="F248" t="str">
            <v>No Data</v>
          </cell>
          <cell r="G248" t="str">
            <v>No Data</v>
          </cell>
          <cell r="H248" t="str">
            <v>No Data</v>
          </cell>
          <cell r="I248" t="str">
            <v>No Data</v>
          </cell>
          <cell r="J248" t="str">
            <v>No Data</v>
          </cell>
          <cell r="L248" t="str">
            <v>No Data</v>
          </cell>
          <cell r="M248" t="str">
            <v>No Data</v>
          </cell>
          <cell r="N248" t="str">
            <v>No Data</v>
          </cell>
          <cell r="O248" t="str">
            <v>No Data</v>
          </cell>
          <cell r="P248" t="str">
            <v>No Data</v>
          </cell>
          <cell r="Q248" t="str">
            <v>No Data</v>
          </cell>
          <cell r="R248" t="str">
            <v>No Data</v>
          </cell>
        </row>
        <row r="249">
          <cell r="A249" t="str">
            <v>Cost of Drugs</v>
          </cell>
          <cell r="B249" t="str">
            <v>H172</v>
          </cell>
          <cell r="C249" t="str">
            <v>Worksheet H-6, Pt I Cols 9+10+11, Line 16+16.01</v>
          </cell>
          <cell r="D249" t="str">
            <v>No Data</v>
          </cell>
          <cell r="E249" t="str">
            <v>No Data</v>
          </cell>
          <cell r="F249" t="str">
            <v>No Data</v>
          </cell>
          <cell r="G249" t="str">
            <v>No Data</v>
          </cell>
          <cell r="H249" t="str">
            <v>No Data</v>
          </cell>
          <cell r="I249" t="str">
            <v>No Data</v>
          </cell>
          <cell r="J249" t="str">
            <v>No Data</v>
          </cell>
          <cell r="L249" t="str">
            <v>No Data</v>
          </cell>
          <cell r="M249" t="str">
            <v>No Data</v>
          </cell>
          <cell r="N249" t="str">
            <v>No Data</v>
          </cell>
          <cell r="O249" t="str">
            <v>No Data</v>
          </cell>
          <cell r="P249" t="str">
            <v>No Data</v>
          </cell>
          <cell r="Q249" t="str">
            <v>No Data</v>
          </cell>
          <cell r="R249" t="str">
            <v>No Data</v>
          </cell>
        </row>
        <row r="251">
          <cell r="A251" t="str">
            <v>Home Health Agency Gain/Loss</v>
          </cell>
          <cell r="B251" t="str">
            <v>HHA_GL</v>
          </cell>
          <cell r="C251" t="str">
            <v>[HHA_REV]-[HHA_COST]</v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L251" t="e">
            <v>#VALUE!</v>
          </cell>
          <cell r="M251" t="e">
            <v>#VALUE!</v>
          </cell>
          <cell r="N251" t="e">
            <v>#VALUE!</v>
          </cell>
          <cell r="O251" t="e">
            <v>#VALUE!</v>
          </cell>
          <cell r="P251" t="e">
            <v>#VALUE!</v>
          </cell>
          <cell r="Q251" t="e">
            <v>#VALUE!</v>
          </cell>
          <cell r="R251" t="e">
            <v>#VALUE!</v>
          </cell>
        </row>
        <row r="256">
          <cell r="A256" t="str">
            <v>Swing Bed Revenue</v>
          </cell>
          <cell r="B256" t="str">
            <v>SWING_REV</v>
          </cell>
          <cell r="C256" t="str">
            <v>[H219] + [H532]</v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L256" t="e">
            <v>#VALUE!</v>
          </cell>
          <cell r="M256" t="e">
            <v>#VALUE!</v>
          </cell>
          <cell r="N256" t="e">
            <v>#VALUE!</v>
          </cell>
          <cell r="O256" t="e">
            <v>#VALUE!</v>
          </cell>
          <cell r="P256" t="e">
            <v>#VALUE!</v>
          </cell>
          <cell r="Q256" t="e">
            <v>#VALUE!</v>
          </cell>
          <cell r="R256" t="e">
            <v>#VALUE!</v>
          </cell>
        </row>
        <row r="258">
          <cell r="A258" t="str">
            <v>Swing Bed Pt A Net Cost - Subtotal</v>
          </cell>
          <cell r="B258" t="str">
            <v>H219</v>
          </cell>
          <cell r="C258" t="str">
            <v>E-2, Column 1, Line 8</v>
          </cell>
          <cell r="D258" t="str">
            <v>No Data</v>
          </cell>
          <cell r="E258" t="str">
            <v>No Data</v>
          </cell>
          <cell r="F258" t="str">
            <v>No Data</v>
          </cell>
          <cell r="G258" t="str">
            <v>No Data</v>
          </cell>
          <cell r="H258" t="str">
            <v>No Data</v>
          </cell>
          <cell r="I258" t="str">
            <v>No Data</v>
          </cell>
          <cell r="J258" t="str">
            <v>No Data</v>
          </cell>
          <cell r="L258" t="str">
            <v>No Data</v>
          </cell>
          <cell r="M258" t="str">
            <v>No Data</v>
          </cell>
          <cell r="N258" t="str">
            <v>No Data</v>
          </cell>
          <cell r="O258" t="str">
            <v>No Data</v>
          </cell>
          <cell r="P258" t="str">
            <v>No Data</v>
          </cell>
          <cell r="Q258" t="str">
            <v>No Data</v>
          </cell>
          <cell r="R258" t="str">
            <v>No Data</v>
          </cell>
        </row>
        <row r="259">
          <cell r="A259" t="str">
            <v>Swing Bed Pt B Net Cost - Subtotal</v>
          </cell>
          <cell r="B259" t="str">
            <v>H532</v>
          </cell>
          <cell r="C259" t="str">
            <v>E-2, Column 2, Line 8</v>
          </cell>
          <cell r="D259" t="str">
            <v>No Data</v>
          </cell>
          <cell r="E259" t="str">
            <v>No Data</v>
          </cell>
          <cell r="F259" t="str">
            <v>No Data</v>
          </cell>
          <cell r="G259" t="str">
            <v>No Data</v>
          </cell>
          <cell r="H259" t="str">
            <v>No Data</v>
          </cell>
          <cell r="I259" t="str">
            <v>No Data</v>
          </cell>
          <cell r="J259" t="str">
            <v>No Data</v>
          </cell>
          <cell r="L259" t="str">
            <v>No Data</v>
          </cell>
          <cell r="M259" t="str">
            <v>No Data</v>
          </cell>
          <cell r="N259" t="str">
            <v>No Data</v>
          </cell>
          <cell r="O259" t="str">
            <v>No Data</v>
          </cell>
          <cell r="P259" t="str">
            <v>No Data</v>
          </cell>
          <cell r="Q259" t="str">
            <v>No Data</v>
          </cell>
          <cell r="R259" t="str">
            <v>No Data</v>
          </cell>
        </row>
        <row r="261">
          <cell r="A261" t="str">
            <v>Swing Bed Cost</v>
          </cell>
          <cell r="B261" t="str">
            <v>SWING_COST</v>
          </cell>
          <cell r="D261" t="str">
            <v/>
          </cell>
          <cell r="E261" t="str">
            <v/>
          </cell>
          <cell r="F261" t="str">
            <v/>
          </cell>
          <cell r="G261" t="str">
            <v/>
          </cell>
          <cell r="H261" t="str">
            <v/>
          </cell>
          <cell r="I261" t="str">
            <v/>
          </cell>
          <cell r="J261" t="str">
            <v/>
          </cell>
          <cell r="L261" t="e">
            <v>#VALUE!</v>
          </cell>
          <cell r="M261" t="e">
            <v>#VALUE!</v>
          </cell>
          <cell r="N261" t="e">
            <v>#VALUE!</v>
          </cell>
          <cell r="O261" t="e">
            <v>#VALUE!</v>
          </cell>
          <cell r="P261" t="e">
            <v>#VALUE!</v>
          </cell>
          <cell r="Q261" t="e">
            <v>#VALUE!</v>
          </cell>
          <cell r="R261" t="e">
            <v>#VALUE!</v>
          </cell>
        </row>
        <row r="281">
          <cell r="A281" t="str">
            <v>Swing Bed Gain/Loss</v>
          </cell>
          <cell r="B281" t="str">
            <v>SWING_GL</v>
          </cell>
          <cell r="C281" t="str">
            <v>[SWING_REV]-[SWING_COST]</v>
          </cell>
          <cell r="D281" t="str">
            <v/>
          </cell>
          <cell r="E281" t="str">
            <v/>
          </cell>
          <cell r="F281" t="str">
            <v/>
          </cell>
          <cell r="G281" t="str">
            <v/>
          </cell>
          <cell r="H281" t="str">
            <v/>
          </cell>
          <cell r="I281" t="str">
            <v/>
          </cell>
          <cell r="J281" t="str">
            <v/>
          </cell>
          <cell r="L281" t="e">
            <v>#VALUE!</v>
          </cell>
          <cell r="M281" t="e">
            <v>#VALUE!</v>
          </cell>
          <cell r="N281" t="e">
            <v>#VALUE!</v>
          </cell>
          <cell r="O281" t="e">
            <v>#VALUE!</v>
          </cell>
          <cell r="P281" t="e">
            <v>#VALUE!</v>
          </cell>
          <cell r="Q281" t="e">
            <v>#VALUE!</v>
          </cell>
          <cell r="R281" t="e">
            <v>#VALUE!</v>
          </cell>
        </row>
        <row r="283">
          <cell r="A283" t="str">
            <v>Swing Bed Medicare Margin</v>
          </cell>
          <cell r="B283" t="str">
            <v>SWING_MGN</v>
          </cell>
          <cell r="C283" t="str">
            <v>[SWING_GL]/[SWING_REV]</v>
          </cell>
          <cell r="D283" t="str">
            <v/>
          </cell>
          <cell r="E283" t="str">
            <v/>
          </cell>
          <cell r="F283" t="str">
            <v/>
          </cell>
          <cell r="G283" t="str">
            <v/>
          </cell>
          <cell r="H283" t="str">
            <v/>
          </cell>
          <cell r="I283" t="str">
            <v/>
          </cell>
          <cell r="J283" t="str">
            <v/>
          </cell>
          <cell r="L283" t="e">
            <v>#VALUE!</v>
          </cell>
          <cell r="M283" t="e">
            <v>#VALUE!</v>
          </cell>
          <cell r="N283" t="e">
            <v>#VALUE!</v>
          </cell>
          <cell r="O283" t="e">
            <v>#VALUE!</v>
          </cell>
          <cell r="P283" t="e">
            <v>#VALUE!</v>
          </cell>
          <cell r="Q283" t="e">
            <v>#VALUE!</v>
          </cell>
          <cell r="R283" t="e">
            <v>#VALUE!</v>
          </cell>
        </row>
        <row r="286">
          <cell r="A286" t="str">
            <v>Inpatient Revenue Net of Disproportionate Share Payments (DSH)</v>
          </cell>
          <cell r="B286" t="str">
            <v>INP_REV_NODSH</v>
          </cell>
          <cell r="C286" t="str">
            <v>[IP_REV]-[F1821]</v>
          </cell>
          <cell r="D286" t="str">
            <v/>
          </cell>
          <cell r="E286" t="str">
            <v/>
          </cell>
          <cell r="F286" t="str">
            <v/>
          </cell>
          <cell r="G286" t="str">
            <v/>
          </cell>
          <cell r="H286" t="str">
            <v/>
          </cell>
          <cell r="I286" t="str">
            <v/>
          </cell>
          <cell r="J286" t="str">
            <v/>
          </cell>
          <cell r="L286" t="e">
            <v>#VALUE!</v>
          </cell>
          <cell r="M286" t="e">
            <v>#VALUE!</v>
          </cell>
          <cell r="N286" t="e">
            <v>#VALUE!</v>
          </cell>
          <cell r="O286" t="e">
            <v>#VALUE!</v>
          </cell>
          <cell r="P286" t="e">
            <v>#VALUE!</v>
          </cell>
          <cell r="Q286" t="e">
            <v>#VALUE!</v>
          </cell>
          <cell r="R286" t="e">
            <v>#VALUE!</v>
          </cell>
        </row>
        <row r="289">
          <cell r="A289" t="str">
            <v>Disproportionate Share Adjustment</v>
          </cell>
          <cell r="B289" t="str">
            <v>F1821</v>
          </cell>
          <cell r="C289" t="str">
            <v>Worksheet E, Pt A Column 1, Line 4.04</v>
          </cell>
          <cell r="D289" t="str">
            <v>No Data</v>
          </cell>
          <cell r="E289" t="str">
            <v>No Data</v>
          </cell>
          <cell r="F289" t="str">
            <v>No Data</v>
          </cell>
          <cell r="G289" t="str">
            <v>No Data</v>
          </cell>
          <cell r="H289" t="str">
            <v>No Data</v>
          </cell>
          <cell r="I289" t="str">
            <v>No Data</v>
          </cell>
          <cell r="J289" t="str">
            <v>No Data</v>
          </cell>
          <cell r="L289" t="str">
            <v>No Data</v>
          </cell>
          <cell r="M289" t="str">
            <v>No Data</v>
          </cell>
          <cell r="N289" t="str">
            <v>No Data</v>
          </cell>
          <cell r="O289" t="str">
            <v>No Data</v>
          </cell>
          <cell r="P289" t="str">
            <v>No Data</v>
          </cell>
          <cell r="Q289" t="str">
            <v>No Data</v>
          </cell>
          <cell r="R289" t="str">
            <v>No Data</v>
          </cell>
        </row>
        <row r="291">
          <cell r="A291" t="str">
            <v>Inpatient Gain/Loss Net of DSH</v>
          </cell>
          <cell r="B291" t="str">
            <v>INP_GL_NODSH</v>
          </cell>
          <cell r="C291" t="str">
            <v>[INP_REV_NODSH]-[INP_COST]</v>
          </cell>
          <cell r="D291" t="str">
            <v/>
          </cell>
          <cell r="E291" t="str">
            <v/>
          </cell>
          <cell r="F291" t="str">
            <v/>
          </cell>
          <cell r="G291" t="str">
            <v/>
          </cell>
          <cell r="H291" t="str">
            <v/>
          </cell>
          <cell r="I291" t="str">
            <v/>
          </cell>
          <cell r="J291" t="str">
            <v/>
          </cell>
          <cell r="L291" t="e">
            <v>#VALUE!</v>
          </cell>
          <cell r="M291" t="e">
            <v>#VALUE!</v>
          </cell>
          <cell r="N291" t="e">
            <v>#VALUE!</v>
          </cell>
          <cell r="O291" t="e">
            <v>#VALUE!</v>
          </cell>
          <cell r="P291" t="e">
            <v>#VALUE!</v>
          </cell>
          <cell r="Q291" t="e">
            <v>#VALUE!</v>
          </cell>
          <cell r="R291" t="e">
            <v>#VALUE!</v>
          </cell>
        </row>
        <row r="296">
          <cell r="A296" t="str">
            <v>Inpatient Revenue Net of DSH Payments with IME Payments @2.7%</v>
          </cell>
          <cell r="B296" t="str">
            <v>INP_REV_NODSH_IME2.7</v>
          </cell>
          <cell r="C296" t="str">
            <v>[INP_REV] -[F1821] - [IME_FFS] + [IME_ADJ_27]</v>
          </cell>
          <cell r="D296" t="str">
            <v/>
          </cell>
          <cell r="E296" t="str">
            <v/>
          </cell>
          <cell r="F296" t="str">
            <v/>
          </cell>
          <cell r="G296" t="str">
            <v/>
          </cell>
          <cell r="H296" t="str">
            <v/>
          </cell>
          <cell r="I296" t="str">
            <v/>
          </cell>
          <cell r="J296" t="str">
            <v/>
          </cell>
          <cell r="L296" t="e">
            <v>#VALUE!</v>
          </cell>
          <cell r="M296" t="e">
            <v>#VALUE!</v>
          </cell>
          <cell r="N296" t="e">
            <v>#VALUE!</v>
          </cell>
          <cell r="O296" t="e">
            <v>#VALUE!</v>
          </cell>
          <cell r="P296" t="e">
            <v>#VALUE!</v>
          </cell>
          <cell r="Q296" t="e">
            <v>#VALUE!</v>
          </cell>
          <cell r="R296" t="e">
            <v>#VALUE!</v>
          </cell>
        </row>
        <row r="300">
          <cell r="A300" t="str">
            <v>IME Adjustment</v>
          </cell>
          <cell r="B300" t="str">
            <v>F1820</v>
          </cell>
          <cell r="C300" t="str">
            <v>Worksheet E, Pt A Column 1, Line 3.03+3.24</v>
          </cell>
          <cell r="D300" t="str">
            <v>No Data</v>
          </cell>
          <cell r="E300" t="str">
            <v>No Data</v>
          </cell>
          <cell r="F300" t="str">
            <v>No Data</v>
          </cell>
          <cell r="G300" t="str">
            <v>No Data</v>
          </cell>
          <cell r="H300" t="str">
            <v>No Data</v>
          </cell>
          <cell r="I300" t="str">
            <v>No Data</v>
          </cell>
          <cell r="J300" t="str">
            <v>No Data</v>
          </cell>
          <cell r="L300" t="str">
            <v>No Data</v>
          </cell>
          <cell r="M300" t="str">
            <v>No Data</v>
          </cell>
          <cell r="N300" t="str">
            <v>No Data</v>
          </cell>
          <cell r="O300" t="str">
            <v>No Data</v>
          </cell>
          <cell r="P300" t="str">
            <v>No Data</v>
          </cell>
          <cell r="Q300" t="str">
            <v>No Data</v>
          </cell>
          <cell r="R300" t="str">
            <v>No Data</v>
          </cell>
        </row>
        <row r="301">
          <cell r="A301" t="str">
            <v>IME Adjustment Fee for Service Only</v>
          </cell>
          <cell r="B301" t="str">
            <v>IME_FFS</v>
          </cell>
          <cell r="C301" t="str">
            <v>F1820 - FORMULA T</v>
          </cell>
          <cell r="D301" t="str">
            <v/>
          </cell>
          <cell r="E301" t="str">
            <v/>
          </cell>
          <cell r="F301" t="str">
            <v/>
          </cell>
          <cell r="G301" t="str">
            <v/>
          </cell>
          <cell r="H301" t="str">
            <v/>
          </cell>
          <cell r="I301" t="str">
            <v/>
          </cell>
          <cell r="J301" t="str">
            <v/>
          </cell>
          <cell r="L301" t="e">
            <v>#VALUE!</v>
          </cell>
          <cell r="M301" t="e">
            <v>#VALUE!</v>
          </cell>
          <cell r="N301" t="e">
            <v>#VALUE!</v>
          </cell>
          <cell r="O301" t="e">
            <v>#VALUE!</v>
          </cell>
          <cell r="P301" t="e">
            <v>#VALUE!</v>
          </cell>
          <cell r="Q301" t="e">
            <v>#VALUE!</v>
          </cell>
          <cell r="R301" t="e">
            <v>#VALUE!</v>
          </cell>
        </row>
        <row r="302">
          <cell r="B302" t="str">
            <v>IME_ADJ_27</v>
          </cell>
        </row>
        <row r="306">
          <cell r="A306" t="str">
            <v>Inlier and Simulated Managed Care Payments Eligible for IME Adjsutment</v>
          </cell>
          <cell r="B306" t="str">
            <v>INLIER_SIM_MC_PMTS</v>
          </cell>
          <cell r="C306" t="str">
            <v>F1818H1 + (MCpct_103 * F1819AH1) + F1818H2 + (MCpct_104 * F1819AH2) + F1818H3 + (MCpct_105 * F1819AH3)</v>
          </cell>
          <cell r="D306" t="str">
            <v/>
          </cell>
          <cell r="E306" t="str">
            <v/>
          </cell>
          <cell r="F306" t="str">
            <v/>
          </cell>
          <cell r="G306" t="str">
            <v/>
          </cell>
          <cell r="H306" t="str">
            <v/>
          </cell>
          <cell r="I306" t="str">
            <v/>
          </cell>
          <cell r="J306" t="str">
            <v/>
          </cell>
          <cell r="L306" t="e">
            <v>#VALUE!</v>
          </cell>
          <cell r="M306" t="e">
            <v>#VALUE!</v>
          </cell>
          <cell r="N306" t="e">
            <v>#VALUE!</v>
          </cell>
          <cell r="O306" t="e">
            <v>#VALUE!</v>
          </cell>
          <cell r="P306" t="e">
            <v>#VALUE!</v>
          </cell>
          <cell r="Q306" t="e">
            <v>#VALUE!</v>
          </cell>
          <cell r="R306" t="e">
            <v>#VALUE!</v>
          </cell>
        </row>
        <row r="310">
          <cell r="A310" t="str">
            <v>Simulated DRG Payments * Phase in Percentage for IME</v>
          </cell>
          <cell r="B310" t="str">
            <v>SIM_MC_PMTS</v>
          </cell>
          <cell r="C310" t="str">
            <v>(MCpct_103 * F1819AH1) + (MCpct_104 * F1819AH2) + (MCpct_105 * F1819AH3) + (H319 * MCpct_103)</v>
          </cell>
          <cell r="D310" t="str">
            <v/>
          </cell>
          <cell r="E310" t="str">
            <v/>
          </cell>
          <cell r="F310" t="str">
            <v/>
          </cell>
          <cell r="G310" t="str">
            <v/>
          </cell>
          <cell r="H310" t="str">
            <v/>
          </cell>
          <cell r="I310" t="str">
            <v/>
          </cell>
          <cell r="J310" t="str">
            <v/>
          </cell>
          <cell r="L310" t="e">
            <v>#VALUE!</v>
          </cell>
          <cell r="M310" t="e">
            <v>#VALUE!</v>
          </cell>
          <cell r="N310" t="e">
            <v>#VALUE!</v>
          </cell>
          <cell r="O310" t="e">
            <v>#VALUE!</v>
          </cell>
          <cell r="P310" t="e">
            <v>#VALUE!</v>
          </cell>
          <cell r="Q310" t="e">
            <v>#VALUE!</v>
          </cell>
          <cell r="R310" t="e">
            <v>#VALUE!</v>
          </cell>
        </row>
        <row r="312">
          <cell r="A312" t="str">
            <v>DRG Payments-Other than Outliers Before October 1</v>
          </cell>
          <cell r="B312" t="str">
            <v>F1818H1</v>
          </cell>
          <cell r="C312" t="str">
            <v>Worksheet E, Pt A Column 1, Line 1</v>
          </cell>
          <cell r="D312" t="str">
            <v>No Data</v>
          </cell>
          <cell r="E312" t="str">
            <v>No Data</v>
          </cell>
          <cell r="F312" t="str">
            <v>No Data</v>
          </cell>
          <cell r="G312" t="str">
            <v>No Data</v>
          </cell>
          <cell r="H312" t="str">
            <v>No Data</v>
          </cell>
          <cell r="I312" t="str">
            <v>No Data</v>
          </cell>
          <cell r="J312" t="str">
            <v>No Data</v>
          </cell>
          <cell r="L312" t="str">
            <v>No Data</v>
          </cell>
          <cell r="M312" t="str">
            <v>No Data</v>
          </cell>
          <cell r="N312" t="str">
            <v>No Data</v>
          </cell>
          <cell r="O312" t="str">
            <v>No Data</v>
          </cell>
          <cell r="P312" t="str">
            <v>No Data</v>
          </cell>
          <cell r="Q312" t="str">
            <v>No Data</v>
          </cell>
          <cell r="R312" t="str">
            <v>No Data</v>
          </cell>
        </row>
        <row r="313">
          <cell r="A313" t="str">
            <v>Outlier Payments - Prior to October 1, 1997</v>
          </cell>
          <cell r="B313" t="str">
            <v>F1819H1</v>
          </cell>
          <cell r="C313" t="str">
            <v>Worksheet E, Pt A, Column 1, Line 2</v>
          </cell>
          <cell r="D313" t="str">
            <v>No Data</v>
          </cell>
          <cell r="E313" t="str">
            <v/>
          </cell>
          <cell r="F313" t="str">
            <v/>
          </cell>
          <cell r="G313" t="str">
            <v/>
          </cell>
          <cell r="H313" t="str">
            <v/>
          </cell>
          <cell r="I313" t="str">
            <v/>
          </cell>
          <cell r="J313" t="str">
            <v/>
          </cell>
          <cell r="L313" t="str">
            <v>No Data</v>
          </cell>
        </row>
        <row r="314">
          <cell r="A314" t="str">
            <v>DRG Payments-Other than Outliers (10/1=&lt;X&lt;1/1)</v>
          </cell>
          <cell r="B314" t="str">
            <v>F1818H2</v>
          </cell>
          <cell r="C314" t="str">
            <v>Worksheet E, Pt A Column 1, Line 1.01</v>
          </cell>
          <cell r="D314" t="str">
            <v>No Data</v>
          </cell>
          <cell r="E314" t="str">
            <v>No Data</v>
          </cell>
          <cell r="F314" t="str">
            <v>No Data</v>
          </cell>
          <cell r="G314" t="str">
            <v>No Data</v>
          </cell>
          <cell r="H314" t="str">
            <v>No Data</v>
          </cell>
          <cell r="I314" t="str">
            <v>No Data</v>
          </cell>
          <cell r="J314" t="str">
            <v>No Data</v>
          </cell>
          <cell r="L314" t="str">
            <v>No Data</v>
          </cell>
          <cell r="M314" t="str">
            <v>No Data</v>
          </cell>
          <cell r="N314" t="str">
            <v>No Data</v>
          </cell>
          <cell r="O314" t="str">
            <v>No Data</v>
          </cell>
          <cell r="P314" t="str">
            <v>No Data</v>
          </cell>
          <cell r="Q314" t="str">
            <v>No Data</v>
          </cell>
          <cell r="R314" t="str">
            <v>No Data</v>
          </cell>
        </row>
        <row r="315">
          <cell r="A315" t="str">
            <v>DRG Payments-Other than Outliers On or After January 1</v>
          </cell>
          <cell r="B315" t="str">
            <v>F1818H3</v>
          </cell>
          <cell r="C315" t="str">
            <v>Worksheet E, Pt A Column 1, Line 1.02</v>
          </cell>
          <cell r="D315" t="str">
            <v>No Data</v>
          </cell>
          <cell r="E315" t="str">
            <v>No Data</v>
          </cell>
          <cell r="F315" t="str">
            <v>No Data</v>
          </cell>
          <cell r="G315" t="str">
            <v>No Data</v>
          </cell>
          <cell r="H315" t="str">
            <v>No Data</v>
          </cell>
          <cell r="I315" t="str">
            <v>No Data</v>
          </cell>
          <cell r="J315" t="str">
            <v>No Data</v>
          </cell>
          <cell r="L315" t="str">
            <v>No Data</v>
          </cell>
          <cell r="M315" t="str">
            <v>No Data</v>
          </cell>
          <cell r="N315" t="str">
            <v>No Data</v>
          </cell>
          <cell r="O315" t="str">
            <v>No Data</v>
          </cell>
          <cell r="P315" t="str">
            <v>No Data</v>
          </cell>
          <cell r="Q315" t="str">
            <v>No Data</v>
          </cell>
          <cell r="R315" t="str">
            <v>No Data</v>
          </cell>
        </row>
        <row r="318">
          <cell r="A318" t="str">
            <v>Payments for Managed Care Patients Prior to 10/1</v>
          </cell>
          <cell r="B318" t="str">
            <v>F1819AH1</v>
          </cell>
          <cell r="C318" t="str">
            <v>Worksheet E, Pt A Column 1, Line 1.03</v>
          </cell>
          <cell r="D318" t="str">
            <v>No Data</v>
          </cell>
          <cell r="E318" t="str">
            <v>No Data</v>
          </cell>
          <cell r="F318" t="str">
            <v>No Data</v>
          </cell>
          <cell r="G318" t="str">
            <v>No Data</v>
          </cell>
          <cell r="H318" t="str">
            <v>No Data</v>
          </cell>
          <cell r="I318" t="str">
            <v>No Data</v>
          </cell>
          <cell r="J318" t="str">
            <v>No Data</v>
          </cell>
          <cell r="L318" t="str">
            <v>No Data</v>
          </cell>
          <cell r="M318" t="str">
            <v>No Data</v>
          </cell>
          <cell r="N318" t="str">
            <v>No Data</v>
          </cell>
          <cell r="O318" t="str">
            <v>No Data</v>
          </cell>
          <cell r="P318" t="str">
            <v>No Data</v>
          </cell>
          <cell r="Q318" t="str">
            <v>No Data</v>
          </cell>
          <cell r="R318" t="str">
            <v>No Data</v>
          </cell>
        </row>
        <row r="319">
          <cell r="A319" t="str">
            <v>Payments for Managed Care Patients (10/1=&lt;X&lt;1/1)</v>
          </cell>
          <cell r="B319" t="str">
            <v>F1819AH2</v>
          </cell>
          <cell r="C319" t="str">
            <v>Worksheet E, Pt A Column 1, Line 1.04</v>
          </cell>
          <cell r="D319" t="str">
            <v>No Data</v>
          </cell>
          <cell r="E319" t="str">
            <v>No Data</v>
          </cell>
          <cell r="F319" t="str">
            <v>No Data</v>
          </cell>
          <cell r="G319" t="str">
            <v>No Data</v>
          </cell>
          <cell r="H319" t="str">
            <v>No Data</v>
          </cell>
          <cell r="I319" t="str">
            <v>No Data</v>
          </cell>
          <cell r="J319" t="str">
            <v>No Data</v>
          </cell>
          <cell r="L319" t="str">
            <v>No Data</v>
          </cell>
          <cell r="M319" t="str">
            <v>No Data</v>
          </cell>
          <cell r="N319" t="str">
            <v>No Data</v>
          </cell>
          <cell r="O319" t="str">
            <v>No Data</v>
          </cell>
          <cell r="P319" t="str">
            <v>No Data</v>
          </cell>
          <cell r="Q319" t="str">
            <v>No Data</v>
          </cell>
          <cell r="R319" t="str">
            <v>No Data</v>
          </cell>
        </row>
        <row r="320">
          <cell r="A320" t="str">
            <v>Payments for Managed Care Patients On or After January 1</v>
          </cell>
          <cell r="B320" t="str">
            <v>F1819AH3</v>
          </cell>
          <cell r="C320" t="str">
            <v>Worksheet E, Pt A Column 1, Line 1.05</v>
          </cell>
          <cell r="D320" t="str">
            <v>No Data</v>
          </cell>
          <cell r="E320" t="str">
            <v>No Data</v>
          </cell>
          <cell r="F320" t="str">
            <v>No Data</v>
          </cell>
          <cell r="G320" t="str">
            <v>No Data</v>
          </cell>
          <cell r="H320" t="str">
            <v>No Data</v>
          </cell>
          <cell r="I320" t="str">
            <v>No Data</v>
          </cell>
          <cell r="J320" t="str">
            <v>No Data</v>
          </cell>
          <cell r="L320" t="str">
            <v>No Data</v>
          </cell>
          <cell r="M320" t="str">
            <v>No Data</v>
          </cell>
          <cell r="N320" t="str">
            <v>No Data</v>
          </cell>
          <cell r="O320" t="str">
            <v>No Data</v>
          </cell>
          <cell r="P320" t="str">
            <v>No Data</v>
          </cell>
          <cell r="Q320" t="str">
            <v>No Data</v>
          </cell>
          <cell r="R320" t="str">
            <v>No Data</v>
          </cell>
        </row>
        <row r="323">
          <cell r="A323" t="str">
            <v>% of Managed Care simulated payments for IME prior to 10/1</v>
          </cell>
          <cell r="B323" t="str">
            <v>MCpct_103</v>
          </cell>
          <cell r="C323" t="str">
            <v>Phased-in percent of managed care IME payments</v>
          </cell>
          <cell r="D323" t="str">
            <v>No Data</v>
          </cell>
          <cell r="E323" t="str">
            <v>No Data</v>
          </cell>
          <cell r="F323" t="str">
            <v>No Data</v>
          </cell>
          <cell r="G323" t="str">
            <v>No Data</v>
          </cell>
          <cell r="H323" t="str">
            <v>No Data</v>
          </cell>
          <cell r="I323" t="str">
            <v>No Data</v>
          </cell>
          <cell r="J323" t="str">
            <v>No Data</v>
          </cell>
          <cell r="L323" t="str">
            <v>No Data</v>
          </cell>
          <cell r="M323" t="str">
            <v>No Data</v>
          </cell>
          <cell r="N323" t="str">
            <v>No Data</v>
          </cell>
          <cell r="O323" t="str">
            <v>No Data</v>
          </cell>
          <cell r="P323" t="str">
            <v>No Data</v>
          </cell>
          <cell r="Q323" t="str">
            <v>No Data</v>
          </cell>
          <cell r="R323" t="str">
            <v>No Data</v>
          </cell>
        </row>
        <row r="324">
          <cell r="A324" t="str">
            <v>% of Managed Care simulated payments for IME after 10/1 and before 1/1</v>
          </cell>
          <cell r="B324" t="str">
            <v>MCpct_104</v>
          </cell>
          <cell r="C324" t="str">
            <v>Phased-in percent of managed care IME payments</v>
          </cell>
          <cell r="D324" t="str">
            <v>No Data</v>
          </cell>
          <cell r="E324" t="str">
            <v>No Data</v>
          </cell>
          <cell r="F324" t="str">
            <v>No Data</v>
          </cell>
          <cell r="G324" t="str">
            <v>No Data</v>
          </cell>
          <cell r="H324" t="str">
            <v>No Data</v>
          </cell>
          <cell r="I324" t="str">
            <v>No Data</v>
          </cell>
          <cell r="J324" t="str">
            <v>No Data</v>
          </cell>
          <cell r="L324" t="str">
            <v>No Data</v>
          </cell>
          <cell r="M324" t="str">
            <v>No Data</v>
          </cell>
          <cell r="N324" t="str">
            <v>No Data</v>
          </cell>
          <cell r="O324" t="str">
            <v>No Data</v>
          </cell>
          <cell r="P324" t="str">
            <v>No Data</v>
          </cell>
          <cell r="Q324" t="str">
            <v>No Data</v>
          </cell>
          <cell r="R324" t="str">
            <v>No Data</v>
          </cell>
        </row>
        <row r="325">
          <cell r="A325" t="str">
            <v>% of Managed Care simulated payments for IME on and after 1/1, but before 10/1</v>
          </cell>
          <cell r="B325" t="str">
            <v>MCpct_105</v>
          </cell>
          <cell r="C325" t="str">
            <v>Phased-in percent of managed care IME payments</v>
          </cell>
          <cell r="D325" t="str">
            <v>No Data</v>
          </cell>
          <cell r="E325" t="str">
            <v>No Data</v>
          </cell>
          <cell r="F325" t="str">
            <v>No Data</v>
          </cell>
          <cell r="G325" t="str">
            <v>No Data</v>
          </cell>
          <cell r="H325" t="str">
            <v>No Data</v>
          </cell>
          <cell r="I325" t="str">
            <v>No Data</v>
          </cell>
          <cell r="J325" t="str">
            <v>No Data</v>
          </cell>
          <cell r="L325" t="str">
            <v>No Data</v>
          </cell>
          <cell r="M325" t="str">
            <v>No Data</v>
          </cell>
          <cell r="N325" t="str">
            <v>No Data</v>
          </cell>
          <cell r="O325" t="str">
            <v>No Data</v>
          </cell>
          <cell r="P325" t="str">
            <v>No Data</v>
          </cell>
          <cell r="Q325" t="str">
            <v>No Data</v>
          </cell>
          <cell r="R325" t="str">
            <v>No Data</v>
          </cell>
        </row>
        <row r="328">
          <cell r="A328" t="str">
            <v>IME Adjustment Factor @ 2.7%</v>
          </cell>
          <cell r="B328" t="str">
            <v xml:space="preserve">H236 </v>
          </cell>
          <cell r="C328" t="str">
            <v xml:space="preserve"> .67*((1+IRB)^.405-1)</v>
          </cell>
          <cell r="D328" t="str">
            <v/>
          </cell>
          <cell r="E328" t="str">
            <v/>
          </cell>
          <cell r="F328" t="str">
            <v/>
          </cell>
          <cell r="G328" t="str">
            <v/>
          </cell>
          <cell r="H328" t="str">
            <v/>
          </cell>
          <cell r="I328" t="str">
            <v/>
          </cell>
          <cell r="J328" t="str">
            <v/>
          </cell>
          <cell r="L328" t="e">
            <v>#N/A</v>
          </cell>
          <cell r="M328" t="e">
            <v>#VALUE!</v>
          </cell>
          <cell r="N328" t="e">
            <v>#VALUE!</v>
          </cell>
          <cell r="O328" t="e">
            <v>#VALUE!</v>
          </cell>
          <cell r="P328" t="e">
            <v>#VALUE!</v>
          </cell>
          <cell r="Q328" t="e">
            <v>#VALUE!</v>
          </cell>
          <cell r="R328" t="e">
            <v>#VALUE!</v>
          </cell>
        </row>
        <row r="329">
          <cell r="C329" t="str">
            <v>Worksheet E, Pt A Column 1, Line 3.20</v>
          </cell>
        </row>
        <row r="331">
          <cell r="A331" t="str">
            <v>Inpatient Gain/Loss Net of DSH Payments with IME Payments @2.7%</v>
          </cell>
          <cell r="B331" t="str">
            <v>INP_GL_NODSH_IME2.7</v>
          </cell>
          <cell r="C331" t="str">
            <v>[INP_REV_NODSH_IME2.7]-[INP_COST]</v>
          </cell>
          <cell r="D331" t="str">
            <v/>
          </cell>
          <cell r="E331" t="str">
            <v/>
          </cell>
          <cell r="F331" t="str">
            <v/>
          </cell>
          <cell r="G331" t="str">
            <v/>
          </cell>
          <cell r="H331" t="str">
            <v/>
          </cell>
          <cell r="I331" t="str">
            <v/>
          </cell>
          <cell r="J331" t="str">
            <v/>
          </cell>
          <cell r="L331" t="e">
            <v>#VALUE!</v>
          </cell>
          <cell r="M331" t="e">
            <v>#VALUE!</v>
          </cell>
          <cell r="N331" t="e">
            <v>#VALUE!</v>
          </cell>
          <cell r="O331" t="e">
            <v>#VALUE!</v>
          </cell>
          <cell r="P331" t="e">
            <v>#VALUE!</v>
          </cell>
          <cell r="Q331" t="e">
            <v>#VALUE!</v>
          </cell>
          <cell r="R331" t="e">
            <v>#VALUE!</v>
          </cell>
        </row>
      </sheetData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-1"/>
      <sheetName val="Report-2_State"/>
      <sheetName val="Report-3_State"/>
      <sheetName val="Report-4_State"/>
      <sheetName val="Report-5_US"/>
      <sheetName val="97-07_ManagedCareData_State"/>
      <sheetName val="97-07_ManagedCareData_County"/>
      <sheetName val="97-07_ManagedCareData_State-2"/>
      <sheetName val="97_ManagedCareData"/>
      <sheetName val="98_ManagedCareData"/>
      <sheetName val="99_ManagedCareData"/>
      <sheetName val="00_ManagedCareData"/>
      <sheetName val="01_ManagedCareData"/>
      <sheetName val="02_ManagedCareData"/>
      <sheetName val="03_ManagedCareData"/>
      <sheetName val="04_ManagedCareData"/>
      <sheetName val="05_ManagedCareData"/>
      <sheetName val="06_ManagedCareData"/>
      <sheetName val="07_ManagedCareData"/>
      <sheetName val="table 2.5"/>
      <sheetName val="2002Base-HospitalPriceIndex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>
        <row r="4">
          <cell r="B4" t="str">
            <v>Table 2.5</v>
          </cell>
        </row>
        <row r="5">
          <cell r="B5" t="str">
            <v>Medicare Enrollment: Hospital Insurance and/or Supplementary Medical Insurance for Total,</v>
          </cell>
        </row>
        <row r="6">
          <cell r="B6" t="str">
            <v>Fee-for-Service, and Managed Care Enrollees by Area of Residence, as of July 1, 2004</v>
          </cell>
        </row>
        <row r="7">
          <cell r="F7" t="str">
            <v xml:space="preserve">    Type of Coverage</v>
          </cell>
        </row>
        <row r="8">
          <cell r="D8" t="str">
            <v>Hospital Insurance and/or</v>
          </cell>
        </row>
        <row r="9">
          <cell r="D9" t="str">
            <v>Supplementary</v>
          </cell>
          <cell r="P9" t="str">
            <v>Supplementary</v>
          </cell>
        </row>
        <row r="10">
          <cell r="D10" t="str">
            <v>Medical Insurance</v>
          </cell>
          <cell r="J10" t="str">
            <v>Hospital Insurance</v>
          </cell>
          <cell r="P10" t="str">
            <v>Medical Insurance</v>
          </cell>
        </row>
        <row r="11">
          <cell r="F11" t="str">
            <v>Fee-for-</v>
          </cell>
          <cell r="H11" t="str">
            <v>Managed</v>
          </cell>
          <cell r="L11" t="str">
            <v>Fee-for-</v>
          </cell>
          <cell r="N11" t="str">
            <v>Managed</v>
          </cell>
          <cell r="R11" t="str">
            <v>Fee-for-</v>
          </cell>
          <cell r="T11" t="str">
            <v>Managed</v>
          </cell>
        </row>
        <row r="12">
          <cell r="B12" t="str">
            <v>Area of Residence</v>
          </cell>
          <cell r="D12" t="str">
            <v>Total</v>
          </cell>
          <cell r="F12" t="str">
            <v>Service</v>
          </cell>
          <cell r="H12" t="str">
            <v>Care</v>
          </cell>
          <cell r="J12" t="str">
            <v>Total</v>
          </cell>
          <cell r="L12" t="str">
            <v>Service</v>
          </cell>
          <cell r="N12" t="str">
            <v>Care</v>
          </cell>
          <cell r="P12" t="str">
            <v>Total</v>
          </cell>
          <cell r="R12" t="str">
            <v>Service</v>
          </cell>
          <cell r="T12" t="str">
            <v>Care</v>
          </cell>
        </row>
        <row r="13">
          <cell r="D13" t="str">
            <v>Number in Thousands</v>
          </cell>
        </row>
        <row r="14">
          <cell r="B14" t="str">
            <v>All Areas1</v>
          </cell>
          <cell r="D14">
            <v>41729</v>
          </cell>
          <cell r="F14">
            <v>36345</v>
          </cell>
          <cell r="H14">
            <v>5384</v>
          </cell>
          <cell r="J14">
            <v>41391</v>
          </cell>
          <cell r="L14">
            <v>36011</v>
          </cell>
          <cell r="N14">
            <v>5380</v>
          </cell>
          <cell r="P14">
            <v>39101</v>
          </cell>
          <cell r="R14">
            <v>33717</v>
          </cell>
          <cell r="T14">
            <v>5384</v>
          </cell>
        </row>
        <row r="15">
          <cell r="B15" t="str">
            <v>United States</v>
          </cell>
          <cell r="D15">
            <v>40784</v>
          </cell>
          <cell r="F15">
            <v>35462</v>
          </cell>
          <cell r="H15">
            <v>5322</v>
          </cell>
          <cell r="J15">
            <v>40447</v>
          </cell>
          <cell r="L15">
            <v>35129</v>
          </cell>
          <cell r="N15">
            <v>5318</v>
          </cell>
          <cell r="P15">
            <v>38571</v>
          </cell>
          <cell r="R15">
            <v>33249</v>
          </cell>
          <cell r="T15">
            <v>5322</v>
          </cell>
        </row>
        <row r="17">
          <cell r="B17" t="str">
            <v>Northeast</v>
          </cell>
          <cell r="D17">
            <v>8267</v>
          </cell>
          <cell r="F17">
            <v>6916</v>
          </cell>
          <cell r="H17">
            <v>1351</v>
          </cell>
          <cell r="J17">
            <v>8198</v>
          </cell>
          <cell r="L17">
            <v>6847</v>
          </cell>
          <cell r="N17">
            <v>1351</v>
          </cell>
          <cell r="P17">
            <v>7711</v>
          </cell>
          <cell r="R17">
            <v>6360</v>
          </cell>
          <cell r="T17">
            <v>1351</v>
          </cell>
        </row>
        <row r="18">
          <cell r="B18" t="str">
            <v>Midwest</v>
          </cell>
          <cell r="D18">
            <v>9527</v>
          </cell>
          <cell r="F18">
            <v>8874</v>
          </cell>
          <cell r="H18">
            <v>652</v>
          </cell>
          <cell r="J18">
            <v>9479</v>
          </cell>
          <cell r="L18">
            <v>8826</v>
          </cell>
          <cell r="N18">
            <v>652</v>
          </cell>
          <cell r="P18">
            <v>9046</v>
          </cell>
          <cell r="R18">
            <v>8393</v>
          </cell>
          <cell r="T18">
            <v>652</v>
          </cell>
        </row>
        <row r="19">
          <cell r="B19" t="str">
            <v>South</v>
          </cell>
          <cell r="D19">
            <v>14874</v>
          </cell>
          <cell r="F19">
            <v>13737</v>
          </cell>
          <cell r="H19">
            <v>1137</v>
          </cell>
          <cell r="J19">
            <v>14812</v>
          </cell>
          <cell r="L19">
            <v>13675</v>
          </cell>
          <cell r="N19">
            <v>1136</v>
          </cell>
          <cell r="P19">
            <v>14174</v>
          </cell>
          <cell r="R19">
            <v>13037</v>
          </cell>
          <cell r="T19">
            <v>1137</v>
          </cell>
        </row>
        <row r="20">
          <cell r="B20" t="str">
            <v>West</v>
          </cell>
          <cell r="D20">
            <v>8117</v>
          </cell>
          <cell r="F20">
            <v>5935</v>
          </cell>
          <cell r="H20">
            <v>2182</v>
          </cell>
          <cell r="J20">
            <v>7960</v>
          </cell>
          <cell r="L20">
            <v>5781</v>
          </cell>
          <cell r="N20">
            <v>2179</v>
          </cell>
          <cell r="P20">
            <v>7640</v>
          </cell>
          <cell r="R20">
            <v>5458</v>
          </cell>
          <cell r="T20">
            <v>2182</v>
          </cell>
        </row>
        <row r="22">
          <cell r="B22" t="str">
            <v>New England</v>
          </cell>
          <cell r="D22">
            <v>2171</v>
          </cell>
          <cell r="F22">
            <v>1921</v>
          </cell>
          <cell r="H22">
            <v>250</v>
          </cell>
          <cell r="J22">
            <v>2162</v>
          </cell>
          <cell r="L22">
            <v>1912</v>
          </cell>
          <cell r="N22">
            <v>250</v>
          </cell>
          <cell r="P22">
            <v>2014</v>
          </cell>
          <cell r="R22">
            <v>1764</v>
          </cell>
          <cell r="T22">
            <v>250</v>
          </cell>
        </row>
        <row r="23">
          <cell r="B23" t="str">
            <v>Connecticut</v>
          </cell>
          <cell r="D23">
            <v>523</v>
          </cell>
          <cell r="F23">
            <v>494</v>
          </cell>
          <cell r="H23">
            <v>29</v>
          </cell>
          <cell r="J23">
            <v>520</v>
          </cell>
          <cell r="L23">
            <v>491</v>
          </cell>
          <cell r="N23">
            <v>29</v>
          </cell>
          <cell r="P23">
            <v>489</v>
          </cell>
          <cell r="R23">
            <v>460</v>
          </cell>
          <cell r="T23">
            <v>29</v>
          </cell>
        </row>
        <row r="24">
          <cell r="B24" t="str">
            <v>Maine</v>
          </cell>
          <cell r="D24">
            <v>231</v>
          </cell>
          <cell r="F24">
            <v>231</v>
          </cell>
          <cell r="H24" t="str">
            <v xml:space="preserve">              (3)</v>
          </cell>
          <cell r="J24">
            <v>230</v>
          </cell>
          <cell r="L24">
            <v>230</v>
          </cell>
          <cell r="N24" t="str">
            <v xml:space="preserve">              (3)</v>
          </cell>
          <cell r="P24">
            <v>218</v>
          </cell>
          <cell r="R24">
            <v>218</v>
          </cell>
          <cell r="T24" t="str">
            <v xml:space="preserve">              (3)</v>
          </cell>
        </row>
        <row r="25">
          <cell r="B25" t="str">
            <v>Massachusetts</v>
          </cell>
          <cell r="D25">
            <v>965</v>
          </cell>
          <cell r="F25">
            <v>803</v>
          </cell>
          <cell r="H25">
            <v>161</v>
          </cell>
          <cell r="J25">
            <v>962</v>
          </cell>
          <cell r="L25">
            <v>801</v>
          </cell>
          <cell r="N25">
            <v>161</v>
          </cell>
          <cell r="P25">
            <v>888</v>
          </cell>
          <cell r="R25">
            <v>726</v>
          </cell>
          <cell r="T25">
            <v>161</v>
          </cell>
        </row>
        <row r="26">
          <cell r="B26" t="str">
            <v>New Hampshire</v>
          </cell>
          <cell r="D26">
            <v>186</v>
          </cell>
          <cell r="F26">
            <v>185</v>
          </cell>
          <cell r="H26">
            <v>2</v>
          </cell>
          <cell r="J26">
            <v>186</v>
          </cell>
          <cell r="L26">
            <v>184</v>
          </cell>
          <cell r="N26">
            <v>2</v>
          </cell>
          <cell r="P26">
            <v>172</v>
          </cell>
          <cell r="R26">
            <v>171</v>
          </cell>
          <cell r="T26">
            <v>2</v>
          </cell>
        </row>
        <row r="27">
          <cell r="B27" t="str">
            <v>Rhode Island</v>
          </cell>
          <cell r="D27">
            <v>172</v>
          </cell>
          <cell r="F27">
            <v>115</v>
          </cell>
          <cell r="H27">
            <v>57</v>
          </cell>
          <cell r="J27">
            <v>170</v>
          </cell>
          <cell r="L27">
            <v>112</v>
          </cell>
          <cell r="N27">
            <v>57</v>
          </cell>
          <cell r="P27">
            <v>157</v>
          </cell>
          <cell r="R27">
            <v>100</v>
          </cell>
          <cell r="T27">
            <v>57</v>
          </cell>
        </row>
        <row r="28">
          <cell r="B28" t="str">
            <v>Vermont</v>
          </cell>
          <cell r="D28">
            <v>94</v>
          </cell>
          <cell r="F28">
            <v>94</v>
          </cell>
          <cell r="H28" t="str">
            <v xml:space="preserve">              (3)</v>
          </cell>
          <cell r="J28">
            <v>94</v>
          </cell>
          <cell r="L28">
            <v>94</v>
          </cell>
          <cell r="N28" t="str">
            <v xml:space="preserve">              (3)</v>
          </cell>
          <cell r="P28">
            <v>89</v>
          </cell>
          <cell r="R28">
            <v>89</v>
          </cell>
          <cell r="T28" t="str">
            <v xml:space="preserve">              (3)</v>
          </cell>
        </row>
        <row r="30">
          <cell r="B30" t="str">
            <v>Middle Atlantic</v>
          </cell>
          <cell r="D30">
            <v>6096</v>
          </cell>
          <cell r="F30">
            <v>4994</v>
          </cell>
          <cell r="H30">
            <v>1101</v>
          </cell>
          <cell r="J30">
            <v>6035</v>
          </cell>
          <cell r="L30">
            <v>4934</v>
          </cell>
          <cell r="N30">
            <v>1101</v>
          </cell>
          <cell r="P30">
            <v>5698</v>
          </cell>
          <cell r="R30">
            <v>4596</v>
          </cell>
          <cell r="T30">
            <v>1101</v>
          </cell>
        </row>
        <row r="31">
          <cell r="B31" t="str">
            <v>New Jersey</v>
          </cell>
          <cell r="D31">
            <v>1220</v>
          </cell>
          <cell r="F31">
            <v>1127</v>
          </cell>
          <cell r="H31">
            <v>93</v>
          </cell>
          <cell r="J31">
            <v>1203</v>
          </cell>
          <cell r="L31">
            <v>1110</v>
          </cell>
          <cell r="N31">
            <v>93</v>
          </cell>
          <cell r="P31">
            <v>1143</v>
          </cell>
          <cell r="R31">
            <v>1051</v>
          </cell>
          <cell r="T31">
            <v>93</v>
          </cell>
        </row>
        <row r="32">
          <cell r="B32" t="str">
            <v>New York</v>
          </cell>
          <cell r="D32">
            <v>2759</v>
          </cell>
          <cell r="F32">
            <v>2263</v>
          </cell>
          <cell r="H32">
            <v>496</v>
          </cell>
          <cell r="J32">
            <v>2719</v>
          </cell>
          <cell r="L32">
            <v>2223</v>
          </cell>
          <cell r="N32">
            <v>496</v>
          </cell>
          <cell r="P32">
            <v>2562</v>
          </cell>
          <cell r="R32">
            <v>2066</v>
          </cell>
          <cell r="T32">
            <v>496</v>
          </cell>
        </row>
        <row r="33">
          <cell r="B33" t="str">
            <v>Pennsylvania</v>
          </cell>
          <cell r="D33">
            <v>2117</v>
          </cell>
          <cell r="F33">
            <v>1604</v>
          </cell>
          <cell r="H33">
            <v>513</v>
          </cell>
          <cell r="J33">
            <v>2113</v>
          </cell>
          <cell r="L33">
            <v>1601</v>
          </cell>
          <cell r="N33">
            <v>513</v>
          </cell>
          <cell r="P33">
            <v>1992</v>
          </cell>
          <cell r="R33">
            <v>1479</v>
          </cell>
          <cell r="T33">
            <v>513</v>
          </cell>
        </row>
        <row r="35">
          <cell r="B35" t="str">
            <v>East North Central</v>
          </cell>
          <cell r="D35">
            <v>6576</v>
          </cell>
          <cell r="F35">
            <v>6179</v>
          </cell>
          <cell r="H35">
            <v>397</v>
          </cell>
          <cell r="J35">
            <v>6536</v>
          </cell>
          <cell r="L35">
            <v>6139</v>
          </cell>
          <cell r="N35">
            <v>397</v>
          </cell>
          <cell r="P35">
            <v>6239</v>
          </cell>
          <cell r="R35">
            <v>5842</v>
          </cell>
          <cell r="T35">
            <v>397</v>
          </cell>
        </row>
        <row r="36">
          <cell r="B36" t="str">
            <v>Illinois</v>
          </cell>
          <cell r="D36">
            <v>1673</v>
          </cell>
          <cell r="F36">
            <v>1588</v>
          </cell>
          <cell r="H36">
            <v>85</v>
          </cell>
          <cell r="J36">
            <v>1650</v>
          </cell>
          <cell r="L36">
            <v>1565</v>
          </cell>
          <cell r="N36">
            <v>85</v>
          </cell>
          <cell r="P36">
            <v>1574</v>
          </cell>
          <cell r="R36">
            <v>1490</v>
          </cell>
          <cell r="T36">
            <v>85</v>
          </cell>
        </row>
        <row r="37">
          <cell r="B37" t="str">
            <v>Indiana</v>
          </cell>
          <cell r="D37">
            <v>889</v>
          </cell>
          <cell r="F37">
            <v>870</v>
          </cell>
          <cell r="H37">
            <v>19</v>
          </cell>
          <cell r="J37">
            <v>889</v>
          </cell>
          <cell r="L37">
            <v>869</v>
          </cell>
          <cell r="N37">
            <v>19</v>
          </cell>
          <cell r="P37">
            <v>845</v>
          </cell>
          <cell r="R37">
            <v>825</v>
          </cell>
          <cell r="T37">
            <v>19</v>
          </cell>
        </row>
        <row r="38">
          <cell r="B38" t="str">
            <v>Michigan</v>
          </cell>
          <cell r="D38">
            <v>1462</v>
          </cell>
          <cell r="F38">
            <v>1440</v>
          </cell>
          <cell r="H38">
            <v>22</v>
          </cell>
          <cell r="J38">
            <v>1460</v>
          </cell>
          <cell r="L38">
            <v>1438</v>
          </cell>
          <cell r="N38">
            <v>22</v>
          </cell>
          <cell r="P38">
            <v>1395</v>
          </cell>
          <cell r="R38">
            <v>1373</v>
          </cell>
          <cell r="T38">
            <v>22</v>
          </cell>
        </row>
        <row r="39">
          <cell r="B39" t="str">
            <v>Ohio</v>
          </cell>
          <cell r="D39">
            <v>1738</v>
          </cell>
          <cell r="F39">
            <v>1514</v>
          </cell>
          <cell r="H39">
            <v>224</v>
          </cell>
          <cell r="J39">
            <v>1724</v>
          </cell>
          <cell r="L39">
            <v>1500</v>
          </cell>
          <cell r="N39">
            <v>223</v>
          </cell>
          <cell r="P39">
            <v>1650</v>
          </cell>
          <cell r="R39">
            <v>1426</v>
          </cell>
          <cell r="T39">
            <v>224</v>
          </cell>
        </row>
        <row r="40">
          <cell r="B40" t="str">
            <v>Wisconsin</v>
          </cell>
          <cell r="D40">
            <v>814</v>
          </cell>
          <cell r="F40">
            <v>767</v>
          </cell>
          <cell r="H40">
            <v>47</v>
          </cell>
          <cell r="J40">
            <v>813</v>
          </cell>
          <cell r="L40">
            <v>766</v>
          </cell>
          <cell r="N40">
            <v>47</v>
          </cell>
          <cell r="P40">
            <v>775</v>
          </cell>
          <cell r="R40">
            <v>728</v>
          </cell>
          <cell r="T40">
            <v>47</v>
          </cell>
        </row>
        <row r="42">
          <cell r="B42" t="str">
            <v>West North Central</v>
          </cell>
          <cell r="D42">
            <v>2951</v>
          </cell>
          <cell r="F42">
            <v>2696</v>
          </cell>
          <cell r="H42">
            <v>255</v>
          </cell>
          <cell r="J42">
            <v>2943</v>
          </cell>
          <cell r="L42">
            <v>2688</v>
          </cell>
          <cell r="N42">
            <v>255</v>
          </cell>
          <cell r="P42">
            <v>2806</v>
          </cell>
          <cell r="R42">
            <v>2551</v>
          </cell>
          <cell r="T42">
            <v>255</v>
          </cell>
        </row>
        <row r="43">
          <cell r="B43" t="str">
            <v>Iowa</v>
          </cell>
          <cell r="D43">
            <v>485</v>
          </cell>
          <cell r="F43">
            <v>465</v>
          </cell>
          <cell r="H43">
            <v>20</v>
          </cell>
          <cell r="J43">
            <v>485</v>
          </cell>
          <cell r="L43">
            <v>464</v>
          </cell>
          <cell r="N43">
            <v>20</v>
          </cell>
          <cell r="P43">
            <v>465</v>
          </cell>
          <cell r="R43">
            <v>445</v>
          </cell>
          <cell r="T43">
            <v>20</v>
          </cell>
        </row>
        <row r="44">
          <cell r="B44" t="str">
            <v>Kansas</v>
          </cell>
          <cell r="D44">
            <v>398</v>
          </cell>
          <cell r="F44">
            <v>384</v>
          </cell>
          <cell r="H44">
            <v>14</v>
          </cell>
          <cell r="J44">
            <v>396</v>
          </cell>
          <cell r="L44">
            <v>383</v>
          </cell>
          <cell r="N44">
            <v>14</v>
          </cell>
          <cell r="P44">
            <v>380</v>
          </cell>
          <cell r="R44">
            <v>366</v>
          </cell>
          <cell r="T44">
            <v>14</v>
          </cell>
        </row>
        <row r="45">
          <cell r="B45" t="str">
            <v>Minnesota</v>
          </cell>
          <cell r="D45">
            <v>686</v>
          </cell>
          <cell r="F45">
            <v>587</v>
          </cell>
          <cell r="H45">
            <v>98</v>
          </cell>
          <cell r="J45">
            <v>685</v>
          </cell>
          <cell r="L45">
            <v>586</v>
          </cell>
          <cell r="N45">
            <v>98</v>
          </cell>
          <cell r="P45">
            <v>649</v>
          </cell>
          <cell r="R45">
            <v>551</v>
          </cell>
          <cell r="T45">
            <v>98</v>
          </cell>
        </row>
        <row r="46">
          <cell r="B46" t="str">
            <v>Missouri</v>
          </cell>
          <cell r="D46">
            <v>897</v>
          </cell>
          <cell r="F46">
            <v>786</v>
          </cell>
          <cell r="H46">
            <v>111</v>
          </cell>
          <cell r="J46">
            <v>893</v>
          </cell>
          <cell r="L46">
            <v>782</v>
          </cell>
          <cell r="N46">
            <v>111</v>
          </cell>
          <cell r="P46">
            <v>850</v>
          </cell>
          <cell r="R46">
            <v>739</v>
          </cell>
          <cell r="T46">
            <v>111</v>
          </cell>
        </row>
        <row r="47">
          <cell r="B47" t="str">
            <v>Nebraska</v>
          </cell>
          <cell r="D47">
            <v>259</v>
          </cell>
          <cell r="F47">
            <v>248</v>
          </cell>
          <cell r="H47">
            <v>10</v>
          </cell>
          <cell r="J47">
            <v>258</v>
          </cell>
          <cell r="L47">
            <v>248</v>
          </cell>
          <cell r="N47">
            <v>10</v>
          </cell>
          <cell r="P47">
            <v>246</v>
          </cell>
          <cell r="R47">
            <v>236</v>
          </cell>
          <cell r="T47">
            <v>10</v>
          </cell>
        </row>
        <row r="48">
          <cell r="B48" t="str">
            <v>North Dakota</v>
          </cell>
          <cell r="D48">
            <v>103</v>
          </cell>
          <cell r="F48">
            <v>102</v>
          </cell>
          <cell r="H48">
            <v>1</v>
          </cell>
          <cell r="J48">
            <v>103</v>
          </cell>
          <cell r="L48">
            <v>102</v>
          </cell>
          <cell r="N48">
            <v>1</v>
          </cell>
          <cell r="P48">
            <v>98</v>
          </cell>
          <cell r="R48">
            <v>97</v>
          </cell>
          <cell r="T48">
            <v>1</v>
          </cell>
        </row>
        <row r="49">
          <cell r="B49" t="str">
            <v>South Dakota</v>
          </cell>
          <cell r="D49">
            <v>123</v>
          </cell>
          <cell r="F49">
            <v>123</v>
          </cell>
          <cell r="H49" t="str">
            <v xml:space="preserve">              (3)</v>
          </cell>
          <cell r="J49">
            <v>123</v>
          </cell>
          <cell r="L49">
            <v>123</v>
          </cell>
          <cell r="N49" t="str">
            <v xml:space="preserve">              (3)</v>
          </cell>
          <cell r="P49">
            <v>117</v>
          </cell>
          <cell r="R49">
            <v>117</v>
          </cell>
          <cell r="T49" t="str">
            <v xml:space="preserve">              (3)</v>
          </cell>
        </row>
        <row r="51">
          <cell r="B51" t="str">
            <v>South Atlantic</v>
          </cell>
          <cell r="D51">
            <v>8061</v>
          </cell>
          <cell r="F51">
            <v>7355</v>
          </cell>
          <cell r="H51">
            <v>706</v>
          </cell>
          <cell r="J51">
            <v>8026</v>
          </cell>
          <cell r="L51">
            <v>7321</v>
          </cell>
          <cell r="N51">
            <v>706</v>
          </cell>
          <cell r="P51">
            <v>7680</v>
          </cell>
          <cell r="R51">
            <v>6975</v>
          </cell>
          <cell r="T51">
            <v>706</v>
          </cell>
        </row>
        <row r="52">
          <cell r="B52" t="str">
            <v>Delaware</v>
          </cell>
          <cell r="D52">
            <v>123</v>
          </cell>
          <cell r="F52">
            <v>123</v>
          </cell>
          <cell r="H52">
            <v>1</v>
          </cell>
          <cell r="J52">
            <v>123</v>
          </cell>
          <cell r="L52">
            <v>122</v>
          </cell>
          <cell r="N52">
            <v>1</v>
          </cell>
          <cell r="P52">
            <v>117</v>
          </cell>
          <cell r="R52">
            <v>116</v>
          </cell>
          <cell r="T52">
            <v>1</v>
          </cell>
        </row>
        <row r="53">
          <cell r="B53" t="str">
            <v>District of Columbia</v>
          </cell>
          <cell r="D53">
            <v>73</v>
          </cell>
          <cell r="F53">
            <v>68</v>
          </cell>
          <cell r="H53">
            <v>5</v>
          </cell>
          <cell r="J53">
            <v>71</v>
          </cell>
          <cell r="L53">
            <v>66</v>
          </cell>
          <cell r="N53">
            <v>5</v>
          </cell>
          <cell r="P53">
            <v>63</v>
          </cell>
          <cell r="R53">
            <v>58</v>
          </cell>
          <cell r="T53">
            <v>5</v>
          </cell>
        </row>
        <row r="54">
          <cell r="B54" t="str">
            <v>Florida</v>
          </cell>
          <cell r="D54">
            <v>2997</v>
          </cell>
          <cell r="F54">
            <v>2442</v>
          </cell>
          <cell r="H54">
            <v>554</v>
          </cell>
          <cell r="J54">
            <v>2988</v>
          </cell>
          <cell r="L54">
            <v>2433</v>
          </cell>
          <cell r="N54">
            <v>554</v>
          </cell>
          <cell r="P54">
            <v>2876</v>
          </cell>
          <cell r="R54">
            <v>2321</v>
          </cell>
          <cell r="T54">
            <v>554</v>
          </cell>
        </row>
        <row r="55">
          <cell r="B55" t="str">
            <v>Georgia</v>
          </cell>
          <cell r="D55">
            <v>1000</v>
          </cell>
          <cell r="F55">
            <v>981</v>
          </cell>
          <cell r="H55">
            <v>19</v>
          </cell>
          <cell r="J55">
            <v>992</v>
          </cell>
          <cell r="L55">
            <v>974</v>
          </cell>
          <cell r="N55">
            <v>19</v>
          </cell>
          <cell r="P55">
            <v>953</v>
          </cell>
          <cell r="R55">
            <v>934</v>
          </cell>
          <cell r="T55">
            <v>19</v>
          </cell>
        </row>
        <row r="56">
          <cell r="B56" t="str">
            <v>Maryland</v>
          </cell>
          <cell r="D56">
            <v>683</v>
          </cell>
          <cell r="F56">
            <v>657</v>
          </cell>
          <cell r="H56">
            <v>27</v>
          </cell>
          <cell r="J56">
            <v>680</v>
          </cell>
          <cell r="L56">
            <v>653</v>
          </cell>
          <cell r="N56">
            <v>26</v>
          </cell>
          <cell r="P56">
            <v>630</v>
          </cell>
          <cell r="R56">
            <v>603</v>
          </cell>
          <cell r="T56">
            <v>27</v>
          </cell>
        </row>
        <row r="57">
          <cell r="B57" t="str">
            <v>North Carolina</v>
          </cell>
          <cell r="D57">
            <v>1240</v>
          </cell>
          <cell r="F57">
            <v>1184</v>
          </cell>
          <cell r="H57">
            <v>56</v>
          </cell>
          <cell r="J57">
            <v>1238</v>
          </cell>
          <cell r="L57">
            <v>1182</v>
          </cell>
          <cell r="N57">
            <v>56</v>
          </cell>
          <cell r="P57">
            <v>1194</v>
          </cell>
          <cell r="R57">
            <v>1138</v>
          </cell>
          <cell r="T57">
            <v>56</v>
          </cell>
        </row>
        <row r="58">
          <cell r="B58" t="str">
            <v>South Carolina</v>
          </cell>
          <cell r="D58">
            <v>627</v>
          </cell>
          <cell r="F58">
            <v>625</v>
          </cell>
          <cell r="H58">
            <v>2</v>
          </cell>
          <cell r="J58">
            <v>624</v>
          </cell>
          <cell r="L58">
            <v>622</v>
          </cell>
          <cell r="N58">
            <v>2</v>
          </cell>
          <cell r="P58">
            <v>602</v>
          </cell>
          <cell r="R58">
            <v>600</v>
          </cell>
          <cell r="T58">
            <v>2</v>
          </cell>
        </row>
        <row r="59">
          <cell r="B59" t="str">
            <v>Virginia</v>
          </cell>
          <cell r="D59">
            <v>967</v>
          </cell>
          <cell r="F59">
            <v>947</v>
          </cell>
          <cell r="H59">
            <v>20</v>
          </cell>
          <cell r="J59">
            <v>960</v>
          </cell>
          <cell r="L59">
            <v>941</v>
          </cell>
          <cell r="N59">
            <v>20</v>
          </cell>
          <cell r="P59">
            <v>909</v>
          </cell>
          <cell r="R59">
            <v>889</v>
          </cell>
          <cell r="T59">
            <v>20</v>
          </cell>
        </row>
        <row r="60">
          <cell r="B60" t="str">
            <v>West Virginia</v>
          </cell>
          <cell r="D60">
            <v>350</v>
          </cell>
          <cell r="F60">
            <v>327</v>
          </cell>
          <cell r="H60">
            <v>23</v>
          </cell>
          <cell r="J60">
            <v>350</v>
          </cell>
          <cell r="L60">
            <v>327</v>
          </cell>
          <cell r="N60">
            <v>23</v>
          </cell>
          <cell r="P60">
            <v>337</v>
          </cell>
          <cell r="R60">
            <v>314</v>
          </cell>
          <cell r="T60">
            <v>23</v>
          </cell>
        </row>
        <row r="61">
          <cell r="B61" t="str">
            <v>See footnotes at end of table.</v>
          </cell>
        </row>
        <row r="66">
          <cell r="B66" t="str">
            <v>Table 2.5—Continued</v>
          </cell>
        </row>
        <row r="67">
          <cell r="B67" t="str">
            <v>Medicare Enrollment: Hospital Insurance and/or Supplementary Medical Insurance for Total,</v>
          </cell>
        </row>
        <row r="68">
          <cell r="B68" t="str">
            <v>Fee-for-Service, and Managed Care Enrollees by Area of Residence, as of July 1, 2004</v>
          </cell>
        </row>
        <row r="69">
          <cell r="F69" t="str">
            <v xml:space="preserve">    Type of Coverage</v>
          </cell>
        </row>
        <row r="70">
          <cell r="D70" t="str">
            <v>Hospital Insurance and/or</v>
          </cell>
        </row>
        <row r="71">
          <cell r="D71" t="str">
            <v>Supplementary</v>
          </cell>
          <cell r="P71" t="str">
            <v>Supplementary</v>
          </cell>
        </row>
        <row r="72">
          <cell r="D72" t="str">
            <v>Medical Insurance</v>
          </cell>
          <cell r="J72" t="str">
            <v>Hospital Insurance</v>
          </cell>
          <cell r="P72" t="str">
            <v>Medical Insurance</v>
          </cell>
        </row>
        <row r="73">
          <cell r="F73" t="str">
            <v>Fee-for-</v>
          </cell>
          <cell r="H73" t="str">
            <v>Managed</v>
          </cell>
          <cell r="L73" t="str">
            <v>Fee-for-</v>
          </cell>
          <cell r="N73" t="str">
            <v>Managed</v>
          </cell>
          <cell r="R73" t="str">
            <v>Fee-for-</v>
          </cell>
          <cell r="T73" t="str">
            <v>Managed</v>
          </cell>
        </row>
        <row r="74">
          <cell r="B74" t="str">
            <v>Area of Residence</v>
          </cell>
          <cell r="D74" t="str">
            <v>Total</v>
          </cell>
          <cell r="F74" t="str">
            <v>Service</v>
          </cell>
          <cell r="H74" t="str">
            <v>Care</v>
          </cell>
          <cell r="J74" t="str">
            <v>Total</v>
          </cell>
          <cell r="L74" t="str">
            <v>Service</v>
          </cell>
          <cell r="N74" t="str">
            <v>Care</v>
          </cell>
          <cell r="P74" t="str">
            <v>Total</v>
          </cell>
          <cell r="R74" t="str">
            <v>Service</v>
          </cell>
          <cell r="T74" t="str">
            <v>Care</v>
          </cell>
        </row>
        <row r="75">
          <cell r="D75" t="str">
            <v>Number in Thousands</v>
          </cell>
        </row>
        <row r="76">
          <cell r="B76" t="str">
            <v>East South Central</v>
          </cell>
          <cell r="D76">
            <v>2736</v>
          </cell>
          <cell r="F76">
            <v>2592</v>
          </cell>
          <cell r="H76">
            <v>144</v>
          </cell>
          <cell r="J76">
            <v>2724</v>
          </cell>
          <cell r="L76">
            <v>2581</v>
          </cell>
          <cell r="N76">
            <v>144</v>
          </cell>
          <cell r="P76">
            <v>2613</v>
          </cell>
          <cell r="R76">
            <v>2470</v>
          </cell>
          <cell r="T76">
            <v>144</v>
          </cell>
        </row>
        <row r="77">
          <cell r="B77" t="str">
            <v>Alabama</v>
          </cell>
          <cell r="D77">
            <v>734</v>
          </cell>
          <cell r="F77">
            <v>680</v>
          </cell>
          <cell r="H77">
            <v>54</v>
          </cell>
          <cell r="J77">
            <v>730</v>
          </cell>
          <cell r="L77">
            <v>676</v>
          </cell>
          <cell r="N77">
            <v>54</v>
          </cell>
          <cell r="P77">
            <v>699</v>
          </cell>
          <cell r="R77">
            <v>645</v>
          </cell>
          <cell r="T77">
            <v>54</v>
          </cell>
        </row>
        <row r="78">
          <cell r="B78" t="str">
            <v>Kentucky</v>
          </cell>
          <cell r="D78">
            <v>661</v>
          </cell>
          <cell r="F78">
            <v>642</v>
          </cell>
          <cell r="H78">
            <v>19</v>
          </cell>
          <cell r="J78">
            <v>655</v>
          </cell>
          <cell r="L78">
            <v>636</v>
          </cell>
          <cell r="N78">
            <v>19</v>
          </cell>
          <cell r="P78">
            <v>632</v>
          </cell>
          <cell r="R78">
            <v>613</v>
          </cell>
          <cell r="T78">
            <v>19</v>
          </cell>
        </row>
        <row r="79">
          <cell r="B79" t="str">
            <v>Mississippi</v>
          </cell>
          <cell r="D79">
            <v>446</v>
          </cell>
          <cell r="F79">
            <v>445</v>
          </cell>
          <cell r="H79">
            <v>2</v>
          </cell>
          <cell r="J79">
            <v>446</v>
          </cell>
          <cell r="L79">
            <v>444</v>
          </cell>
          <cell r="N79">
            <v>2</v>
          </cell>
          <cell r="P79">
            <v>428</v>
          </cell>
          <cell r="R79">
            <v>427</v>
          </cell>
          <cell r="T79">
            <v>2</v>
          </cell>
        </row>
        <row r="80">
          <cell r="B80" t="str">
            <v>Tennessee</v>
          </cell>
          <cell r="D80">
            <v>894</v>
          </cell>
          <cell r="F80">
            <v>825</v>
          </cell>
          <cell r="H80">
            <v>69</v>
          </cell>
          <cell r="J80">
            <v>893</v>
          </cell>
          <cell r="L80">
            <v>824</v>
          </cell>
          <cell r="N80">
            <v>69</v>
          </cell>
          <cell r="P80">
            <v>854</v>
          </cell>
          <cell r="R80">
            <v>785</v>
          </cell>
          <cell r="T80">
            <v>69</v>
          </cell>
        </row>
        <row r="82">
          <cell r="B82" t="str">
            <v>West South Central</v>
          </cell>
          <cell r="D82">
            <v>4077</v>
          </cell>
          <cell r="F82">
            <v>3789</v>
          </cell>
          <cell r="H82">
            <v>287</v>
          </cell>
          <cell r="J82">
            <v>4061</v>
          </cell>
          <cell r="L82">
            <v>3774</v>
          </cell>
          <cell r="N82">
            <v>287</v>
          </cell>
          <cell r="P82">
            <v>3880</v>
          </cell>
          <cell r="R82">
            <v>3593</v>
          </cell>
          <cell r="T82">
            <v>287</v>
          </cell>
        </row>
        <row r="83">
          <cell r="B83" t="str">
            <v>Arkansas</v>
          </cell>
          <cell r="D83">
            <v>461</v>
          </cell>
          <cell r="F83">
            <v>458</v>
          </cell>
          <cell r="H83">
            <v>2</v>
          </cell>
          <cell r="J83">
            <v>460</v>
          </cell>
          <cell r="L83">
            <v>458</v>
          </cell>
          <cell r="N83">
            <v>2</v>
          </cell>
          <cell r="P83">
            <v>441</v>
          </cell>
          <cell r="R83">
            <v>439</v>
          </cell>
          <cell r="T83">
            <v>2</v>
          </cell>
        </row>
        <row r="84">
          <cell r="B84" t="str">
            <v>Louisiana</v>
          </cell>
          <cell r="D84">
            <v>628</v>
          </cell>
          <cell r="F84">
            <v>559</v>
          </cell>
          <cell r="H84">
            <v>70</v>
          </cell>
          <cell r="J84">
            <v>624</v>
          </cell>
          <cell r="L84">
            <v>554</v>
          </cell>
          <cell r="N84">
            <v>70</v>
          </cell>
          <cell r="P84">
            <v>596</v>
          </cell>
          <cell r="R84">
            <v>526</v>
          </cell>
          <cell r="T84">
            <v>70</v>
          </cell>
        </row>
        <row r="85">
          <cell r="B85" t="str">
            <v>Oklahoma</v>
          </cell>
          <cell r="D85">
            <v>530</v>
          </cell>
          <cell r="F85">
            <v>489</v>
          </cell>
          <cell r="H85">
            <v>42</v>
          </cell>
          <cell r="J85">
            <v>529</v>
          </cell>
          <cell r="L85">
            <v>488</v>
          </cell>
          <cell r="N85">
            <v>42</v>
          </cell>
          <cell r="P85">
            <v>506</v>
          </cell>
          <cell r="R85">
            <v>464</v>
          </cell>
          <cell r="T85">
            <v>42</v>
          </cell>
        </row>
        <row r="86">
          <cell r="B86" t="str">
            <v>Texas</v>
          </cell>
          <cell r="D86">
            <v>2458</v>
          </cell>
          <cell r="F86">
            <v>2284</v>
          </cell>
          <cell r="H86">
            <v>174</v>
          </cell>
          <cell r="J86">
            <v>2448</v>
          </cell>
          <cell r="L86">
            <v>2274</v>
          </cell>
          <cell r="N86">
            <v>174</v>
          </cell>
          <cell r="P86">
            <v>2338</v>
          </cell>
          <cell r="R86">
            <v>2164</v>
          </cell>
          <cell r="T86">
            <v>174</v>
          </cell>
        </row>
        <row r="88">
          <cell r="B88" t="str">
            <v>Mountain</v>
          </cell>
          <cell r="D88">
            <v>2443</v>
          </cell>
          <cell r="F88">
            <v>1948</v>
          </cell>
          <cell r="H88">
            <v>495</v>
          </cell>
          <cell r="J88">
            <v>2424</v>
          </cell>
          <cell r="L88">
            <v>1929</v>
          </cell>
          <cell r="N88">
            <v>495</v>
          </cell>
          <cell r="P88">
            <v>2300</v>
          </cell>
          <cell r="R88">
            <v>1805</v>
          </cell>
          <cell r="T88">
            <v>495</v>
          </cell>
        </row>
        <row r="89">
          <cell r="B89" t="str">
            <v>Arizona</v>
          </cell>
          <cell r="D89">
            <v>763</v>
          </cell>
          <cell r="F89">
            <v>557</v>
          </cell>
          <cell r="H89">
            <v>207</v>
          </cell>
          <cell r="J89">
            <v>758</v>
          </cell>
          <cell r="L89">
            <v>551</v>
          </cell>
          <cell r="N89">
            <v>207</v>
          </cell>
          <cell r="P89">
            <v>721</v>
          </cell>
          <cell r="R89">
            <v>515</v>
          </cell>
          <cell r="T89">
            <v>207</v>
          </cell>
        </row>
        <row r="90">
          <cell r="B90" t="str">
            <v>Colorado</v>
          </cell>
          <cell r="D90">
            <v>507</v>
          </cell>
          <cell r="F90">
            <v>370</v>
          </cell>
          <cell r="H90">
            <v>136</v>
          </cell>
          <cell r="J90">
            <v>500</v>
          </cell>
          <cell r="L90">
            <v>364</v>
          </cell>
          <cell r="N90">
            <v>136</v>
          </cell>
          <cell r="P90">
            <v>475</v>
          </cell>
          <cell r="R90">
            <v>339</v>
          </cell>
          <cell r="T90">
            <v>136</v>
          </cell>
        </row>
        <row r="91">
          <cell r="B91" t="str">
            <v>Idaho</v>
          </cell>
          <cell r="D91">
            <v>185</v>
          </cell>
          <cell r="F91">
            <v>167</v>
          </cell>
          <cell r="H91">
            <v>19</v>
          </cell>
          <cell r="J91">
            <v>185</v>
          </cell>
          <cell r="L91">
            <v>166</v>
          </cell>
          <cell r="N91">
            <v>19</v>
          </cell>
          <cell r="P91">
            <v>177</v>
          </cell>
          <cell r="R91">
            <v>158</v>
          </cell>
          <cell r="T91">
            <v>19</v>
          </cell>
        </row>
        <row r="92">
          <cell r="B92" t="str">
            <v>Montana</v>
          </cell>
          <cell r="D92">
            <v>145</v>
          </cell>
          <cell r="F92">
            <v>145</v>
          </cell>
          <cell r="H92">
            <v>1</v>
          </cell>
          <cell r="J92">
            <v>145</v>
          </cell>
          <cell r="L92">
            <v>144</v>
          </cell>
          <cell r="N92">
            <v>1</v>
          </cell>
          <cell r="P92">
            <v>139</v>
          </cell>
          <cell r="R92">
            <v>139</v>
          </cell>
          <cell r="T92">
            <v>1</v>
          </cell>
        </row>
        <row r="93">
          <cell r="B93" t="str">
            <v>Nevada</v>
          </cell>
          <cell r="D93">
            <v>287</v>
          </cell>
          <cell r="F93">
            <v>205</v>
          </cell>
          <cell r="H93">
            <v>83</v>
          </cell>
          <cell r="J93">
            <v>286</v>
          </cell>
          <cell r="L93">
            <v>204</v>
          </cell>
          <cell r="N93">
            <v>83</v>
          </cell>
          <cell r="P93">
            <v>267</v>
          </cell>
          <cell r="R93">
            <v>185</v>
          </cell>
          <cell r="T93">
            <v>83</v>
          </cell>
        </row>
        <row r="94">
          <cell r="B94" t="str">
            <v>New Mexico</v>
          </cell>
          <cell r="D94">
            <v>258</v>
          </cell>
          <cell r="F94">
            <v>216</v>
          </cell>
          <cell r="H94">
            <v>42</v>
          </cell>
          <cell r="J94">
            <v>254</v>
          </cell>
          <cell r="L94">
            <v>213</v>
          </cell>
          <cell r="N94">
            <v>42</v>
          </cell>
          <cell r="P94">
            <v>241</v>
          </cell>
          <cell r="R94">
            <v>200</v>
          </cell>
          <cell r="T94">
            <v>42</v>
          </cell>
        </row>
        <row r="95">
          <cell r="B95" t="str">
            <v>Utah</v>
          </cell>
          <cell r="D95">
            <v>228</v>
          </cell>
          <cell r="F95">
            <v>220</v>
          </cell>
          <cell r="H95">
            <v>8</v>
          </cell>
          <cell r="J95">
            <v>227</v>
          </cell>
          <cell r="L95">
            <v>219</v>
          </cell>
          <cell r="N95">
            <v>8</v>
          </cell>
          <cell r="P95">
            <v>213</v>
          </cell>
          <cell r="R95">
            <v>205</v>
          </cell>
          <cell r="T95">
            <v>8</v>
          </cell>
        </row>
        <row r="96">
          <cell r="B96" t="str">
            <v>Wyoming</v>
          </cell>
          <cell r="D96">
            <v>70</v>
          </cell>
          <cell r="F96">
            <v>68</v>
          </cell>
          <cell r="H96">
            <v>1</v>
          </cell>
          <cell r="J96">
            <v>69</v>
          </cell>
          <cell r="L96">
            <v>68</v>
          </cell>
          <cell r="N96">
            <v>1</v>
          </cell>
          <cell r="P96">
            <v>67</v>
          </cell>
          <cell r="R96">
            <v>65</v>
          </cell>
          <cell r="T96">
            <v>1</v>
          </cell>
        </row>
        <row r="98">
          <cell r="B98" t="str">
            <v>Pacific</v>
          </cell>
          <cell r="D98">
            <v>5674</v>
          </cell>
          <cell r="F98">
            <v>3987</v>
          </cell>
          <cell r="H98">
            <v>1687</v>
          </cell>
          <cell r="J98">
            <v>5536</v>
          </cell>
          <cell r="L98">
            <v>3852</v>
          </cell>
          <cell r="N98">
            <v>1684</v>
          </cell>
          <cell r="P98">
            <v>5340</v>
          </cell>
          <cell r="R98">
            <v>3653</v>
          </cell>
          <cell r="T98">
            <v>1687</v>
          </cell>
        </row>
        <row r="99">
          <cell r="B99" t="str">
            <v>Alaska</v>
          </cell>
          <cell r="D99">
            <v>50</v>
          </cell>
          <cell r="F99">
            <v>49</v>
          </cell>
          <cell r="H99" t="str">
            <v xml:space="preserve">              (3)</v>
          </cell>
          <cell r="J99">
            <v>49</v>
          </cell>
          <cell r="L99">
            <v>49</v>
          </cell>
          <cell r="N99" t="str">
            <v xml:space="preserve">              (3)</v>
          </cell>
          <cell r="P99">
            <v>46</v>
          </cell>
          <cell r="R99">
            <v>46</v>
          </cell>
          <cell r="T99" t="str">
            <v xml:space="preserve">              (3)</v>
          </cell>
        </row>
        <row r="100">
          <cell r="B100" t="str">
            <v>California</v>
          </cell>
          <cell r="D100">
            <v>4122</v>
          </cell>
          <cell r="F100">
            <v>2794</v>
          </cell>
          <cell r="H100">
            <v>1328</v>
          </cell>
          <cell r="J100">
            <v>3994</v>
          </cell>
          <cell r="L100">
            <v>2668</v>
          </cell>
          <cell r="N100">
            <v>1326</v>
          </cell>
          <cell r="P100">
            <v>3880</v>
          </cell>
          <cell r="R100">
            <v>2552</v>
          </cell>
          <cell r="T100">
            <v>1328</v>
          </cell>
        </row>
        <row r="101">
          <cell r="B101" t="str">
            <v>Hawaii</v>
          </cell>
          <cell r="D101">
            <v>178</v>
          </cell>
          <cell r="F101">
            <v>118</v>
          </cell>
          <cell r="H101">
            <v>59</v>
          </cell>
          <cell r="J101">
            <v>177</v>
          </cell>
          <cell r="L101">
            <v>117</v>
          </cell>
          <cell r="N101">
            <v>59</v>
          </cell>
          <cell r="P101">
            <v>165</v>
          </cell>
          <cell r="R101">
            <v>105</v>
          </cell>
          <cell r="T101">
            <v>59</v>
          </cell>
        </row>
        <row r="102">
          <cell r="B102" t="str">
            <v>Oregon</v>
          </cell>
          <cell r="D102">
            <v>527</v>
          </cell>
          <cell r="F102">
            <v>356</v>
          </cell>
          <cell r="H102">
            <v>171</v>
          </cell>
          <cell r="J102">
            <v>521</v>
          </cell>
          <cell r="L102">
            <v>350</v>
          </cell>
          <cell r="N102">
            <v>171</v>
          </cell>
          <cell r="P102">
            <v>499</v>
          </cell>
          <cell r="R102">
            <v>327</v>
          </cell>
          <cell r="T102">
            <v>171</v>
          </cell>
        </row>
        <row r="103">
          <cell r="B103" t="str">
            <v>Washington</v>
          </cell>
          <cell r="D103">
            <v>797</v>
          </cell>
          <cell r="F103">
            <v>670</v>
          </cell>
          <cell r="H103">
            <v>128</v>
          </cell>
          <cell r="J103">
            <v>794</v>
          </cell>
          <cell r="L103">
            <v>667</v>
          </cell>
          <cell r="N103">
            <v>128</v>
          </cell>
          <cell r="P103">
            <v>751</v>
          </cell>
          <cell r="R103">
            <v>623</v>
          </cell>
          <cell r="T103">
            <v>128</v>
          </cell>
        </row>
        <row r="105">
          <cell r="B105" t="str">
            <v>Outlying Areas 2</v>
          </cell>
          <cell r="D105">
            <v>945</v>
          </cell>
          <cell r="F105">
            <v>883</v>
          </cell>
          <cell r="H105">
            <v>62</v>
          </cell>
          <cell r="J105">
            <v>943</v>
          </cell>
          <cell r="L105">
            <v>881</v>
          </cell>
          <cell r="N105">
            <v>62</v>
          </cell>
          <cell r="P105">
            <v>530</v>
          </cell>
          <cell r="R105">
            <v>468</v>
          </cell>
          <cell r="T105">
            <v>62</v>
          </cell>
        </row>
        <row r="106">
          <cell r="B106" t="str">
            <v>1Includes the 50 States and outlying areas.</v>
          </cell>
        </row>
        <row r="107">
          <cell r="B107" t="str">
            <v>2Includes Puerto Rico, Guam, Virgin Islands, residence unknown, and all other outlying areas not shown separately.</v>
          </cell>
        </row>
        <row r="108">
          <cell r="B108" t="str">
            <v>3Less than 500 enrollees.</v>
          </cell>
        </row>
        <row r="110">
          <cell r="B110" t="str">
            <v>NOTE: Numbers may not add to total because of rounding.</v>
          </cell>
        </row>
        <row r="112">
          <cell r="B112" t="str">
            <v xml:space="preserve">SOURCE:  Centers for Medicare &amp; Medicaid Services, Office of Information Services: Data from the 100 percent Denominator File; data development </v>
          </cell>
        </row>
        <row r="113">
          <cell r="B113" t="str">
            <v>by the Office of Research, Development, and Information.</v>
          </cell>
        </row>
      </sheetData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ssment"/>
      <sheetName val="CAH 101% of cost"/>
      <sheetName val="Hosp Pmnts (all hospitals)"/>
      <sheetName val="UPL Gap Summary sfy17"/>
      <sheetName val="DRG UPL SFY17 Combined"/>
      <sheetName val="INPT SHOPP Cost UPL SFY2017"/>
      <sheetName val="OUTPT SHOPP Cost UPL SFY2017"/>
      <sheetName val="Cost UPL SFY17 Combine"/>
      <sheetName val="CCR SHOPP 17"/>
      <sheetName val="HCRIS CR data"/>
      <sheetName val="Sheet1"/>
    </sheetNames>
    <sheetDataSet>
      <sheetData sheetId="0">
        <row r="86">
          <cell r="AD86">
            <v>457645177.40767562</v>
          </cell>
        </row>
      </sheetData>
      <sheetData sheetId="1">
        <row r="41">
          <cell r="AN41">
            <v>1697800</v>
          </cell>
          <cell r="AT41">
            <v>18653230</v>
          </cell>
        </row>
      </sheetData>
      <sheetData sheetId="2">
        <row r="5">
          <cell r="A5" t="str">
            <v>200439230A</v>
          </cell>
          <cell r="B5" t="str">
            <v>AHS SOUTHCREST HOSPITAL LLC (AHS HILLCREST SOUTH)</v>
          </cell>
          <cell r="C5" t="str">
            <v>Yes</v>
          </cell>
          <cell r="D5">
            <v>1</v>
          </cell>
          <cell r="E5">
            <v>12</v>
          </cell>
          <cell r="F5">
            <v>370202</v>
          </cell>
          <cell r="G5">
            <v>42370</v>
          </cell>
          <cell r="H5">
            <v>42735</v>
          </cell>
          <cell r="I5">
            <v>1</v>
          </cell>
          <cell r="J5">
            <v>52540719</v>
          </cell>
          <cell r="K5">
            <v>274922155</v>
          </cell>
          <cell r="L5">
            <v>12536319</v>
          </cell>
          <cell r="M5">
            <v>275082189</v>
          </cell>
          <cell r="N5">
            <v>40073942</v>
          </cell>
          <cell r="O5">
            <v>655155324</v>
          </cell>
          <cell r="P5">
            <v>168528675</v>
          </cell>
          <cell r="R5">
            <v>52540719</v>
          </cell>
          <cell r="S5">
            <v>274922155</v>
          </cell>
          <cell r="T5">
            <v>12536319</v>
          </cell>
          <cell r="U5">
            <v>275082189</v>
          </cell>
          <cell r="V5">
            <v>40073942</v>
          </cell>
          <cell r="X5">
            <v>655155324</v>
          </cell>
          <cell r="Z5">
            <v>655155324</v>
          </cell>
          <cell r="AA5">
            <v>168528675</v>
          </cell>
          <cell r="AC5">
            <v>655155324</v>
          </cell>
          <cell r="AD5">
            <v>87459586.144428968</v>
          </cell>
          <cell r="AE5">
            <v>81069088.855571017</v>
          </cell>
          <cell r="AF5">
            <v>339999193</v>
          </cell>
          <cell r="AG5">
            <v>315156131</v>
          </cell>
          <cell r="AH5">
            <v>0</v>
          </cell>
          <cell r="AI5">
            <v>168528675</v>
          </cell>
          <cell r="AJ5">
            <v>5055860.25</v>
          </cell>
          <cell r="AK5">
            <v>1</v>
          </cell>
          <cell r="AL5">
            <v>10504042.071176311</v>
          </cell>
          <cell r="AM5">
            <v>7054457.9900000002</v>
          </cell>
          <cell r="AN5">
            <v>1.9616835258134943E-2</v>
          </cell>
          <cell r="AO5">
            <v>5753448.9271799941</v>
          </cell>
          <cell r="AP5">
            <v>5991231</v>
          </cell>
          <cell r="AQ5">
            <v>0</v>
          </cell>
          <cell r="AR5">
            <v>-237782.07282000594</v>
          </cell>
          <cell r="AT5">
            <v>3449584.0811763103</v>
          </cell>
          <cell r="AU5">
            <v>2.131328414850572E-2</v>
          </cell>
          <cell r="AV5">
            <v>512024.16595042124</v>
          </cell>
          <cell r="AW5">
            <v>1537921</v>
          </cell>
        </row>
        <row r="6">
          <cell r="A6" t="str">
            <v>100696610B</v>
          </cell>
          <cell r="B6" t="str">
            <v>ALLIANCE HEALTH DURANT (MED. CTR. OF SOUTHEASTERN OKLAHOMA)</v>
          </cell>
          <cell r="C6" t="str">
            <v>Yes</v>
          </cell>
          <cell r="D6">
            <v>1</v>
          </cell>
          <cell r="E6">
            <v>12</v>
          </cell>
          <cell r="F6">
            <v>370014</v>
          </cell>
          <cell r="G6">
            <v>42278</v>
          </cell>
          <cell r="H6">
            <v>42643</v>
          </cell>
          <cell r="I6">
            <v>1</v>
          </cell>
          <cell r="J6">
            <v>49988987</v>
          </cell>
          <cell r="K6">
            <v>339845865</v>
          </cell>
          <cell r="L6">
            <v>0</v>
          </cell>
          <cell r="M6">
            <v>405796757</v>
          </cell>
          <cell r="N6">
            <v>0</v>
          </cell>
          <cell r="O6">
            <v>796432683</v>
          </cell>
          <cell r="P6">
            <v>91490703</v>
          </cell>
          <cell r="R6">
            <v>49988987</v>
          </cell>
          <cell r="S6">
            <v>339845865</v>
          </cell>
          <cell r="T6">
            <v>0</v>
          </cell>
          <cell r="U6">
            <v>405796757</v>
          </cell>
          <cell r="V6">
            <v>0</v>
          </cell>
          <cell r="X6">
            <v>795631609</v>
          </cell>
          <cell r="Z6">
            <v>796432683</v>
          </cell>
          <cell r="AA6">
            <v>91490703</v>
          </cell>
          <cell r="AC6">
            <v>795631609</v>
          </cell>
          <cell r="AD6">
            <v>44782522.647153787</v>
          </cell>
          <cell r="AE6">
            <v>46616156.475650527</v>
          </cell>
          <cell r="AF6">
            <v>389834852</v>
          </cell>
          <cell r="AG6">
            <v>405796757</v>
          </cell>
          <cell r="AH6">
            <v>0</v>
          </cell>
          <cell r="AI6">
            <v>91398679.122804314</v>
          </cell>
          <cell r="AJ6">
            <v>2741960.3736841292</v>
          </cell>
          <cell r="AK6">
            <v>1</v>
          </cell>
          <cell r="AL6">
            <v>11326216.623768432</v>
          </cell>
          <cell r="AM6">
            <v>6903645.0300000003</v>
          </cell>
          <cell r="AN6">
            <v>1.9197458887150035E-2</v>
          </cell>
          <cell r="AO6">
            <v>7213651.4685463188</v>
          </cell>
          <cell r="AP6">
            <v>5863148</v>
          </cell>
          <cell r="AQ6">
            <v>0</v>
          </cell>
          <cell r="AR6">
            <v>1350503.4685463188</v>
          </cell>
          <cell r="AT6">
            <v>4422571.5937684318</v>
          </cell>
          <cell r="AU6">
            <v>2.7324895647406235E-2</v>
          </cell>
          <cell r="AV6">
            <v>924990.41490848362</v>
          </cell>
          <cell r="AW6">
            <v>1971706</v>
          </cell>
        </row>
        <row r="7">
          <cell r="A7" t="str">
            <v>100699370A</v>
          </cell>
          <cell r="B7" t="str">
            <v>ALLIANCEHEALTH DEACONESS (DEACONESS HOSPITAL)</v>
          </cell>
          <cell r="C7" t="str">
            <v>Yes</v>
          </cell>
          <cell r="D7">
            <v>1</v>
          </cell>
          <cell r="E7">
            <v>12</v>
          </cell>
          <cell r="F7">
            <v>370032</v>
          </cell>
          <cell r="G7">
            <v>42309</v>
          </cell>
          <cell r="H7">
            <v>42674</v>
          </cell>
          <cell r="I7">
            <v>1</v>
          </cell>
          <cell r="J7">
            <v>23398286</v>
          </cell>
          <cell r="K7">
            <v>292353671</v>
          </cell>
          <cell r="L7">
            <v>0</v>
          </cell>
          <cell r="M7">
            <v>0</v>
          </cell>
          <cell r="N7">
            <v>429431830</v>
          </cell>
          <cell r="O7">
            <v>745183787</v>
          </cell>
          <cell r="P7">
            <v>115531831</v>
          </cell>
          <cell r="R7">
            <v>23398286</v>
          </cell>
          <cell r="S7">
            <v>292353671</v>
          </cell>
          <cell r="T7">
            <v>0</v>
          </cell>
          <cell r="U7">
            <v>0</v>
          </cell>
          <cell r="V7">
            <v>429431830</v>
          </cell>
          <cell r="X7">
            <v>745183787</v>
          </cell>
          <cell r="Z7">
            <v>745183787</v>
          </cell>
          <cell r="AA7">
            <v>115531831</v>
          </cell>
          <cell r="AC7">
            <v>745183787</v>
          </cell>
          <cell r="AD7">
            <v>48953563.36307846</v>
          </cell>
          <cell r="AE7">
            <v>66578267.63692154</v>
          </cell>
          <cell r="AF7">
            <v>315751957</v>
          </cell>
          <cell r="AG7">
            <v>429431830</v>
          </cell>
          <cell r="AH7">
            <v>0</v>
          </cell>
          <cell r="AI7">
            <v>115531831</v>
          </cell>
          <cell r="AJ7">
            <v>3465954.9299999997</v>
          </cell>
          <cell r="AK7">
            <v>1</v>
          </cell>
          <cell r="AL7">
            <v>8673659.6138054505</v>
          </cell>
          <cell r="AM7">
            <v>5463585.2300000004</v>
          </cell>
          <cell r="AN7">
            <v>1.5192981732631923E-2</v>
          </cell>
          <cell r="AO7">
            <v>4857376.3426978644</v>
          </cell>
          <cell r="AP7">
            <v>4640130</v>
          </cell>
          <cell r="AQ7">
            <v>0</v>
          </cell>
          <cell r="AR7">
            <v>217246.3426978644</v>
          </cell>
          <cell r="AT7">
            <v>3210074.3838054505</v>
          </cell>
          <cell r="AU7">
            <v>1.9833471476524978E-2</v>
          </cell>
          <cell r="AV7">
            <v>2005580.3376359744</v>
          </cell>
          <cell r="AW7">
            <v>1431141</v>
          </cell>
        </row>
        <row r="8">
          <cell r="A8" t="str">
            <v>200102450A</v>
          </cell>
          <cell r="B8" t="str">
            <v>BAILEY MEDICAL CENTER LLC</v>
          </cell>
          <cell r="C8" t="str">
            <v>Yes</v>
          </cell>
          <cell r="D8">
            <v>1</v>
          </cell>
          <cell r="E8">
            <v>12</v>
          </cell>
          <cell r="F8">
            <v>370228</v>
          </cell>
          <cell r="G8">
            <v>42370</v>
          </cell>
          <cell r="H8">
            <v>42735</v>
          </cell>
          <cell r="I8">
            <v>1</v>
          </cell>
          <cell r="J8">
            <v>3489381</v>
          </cell>
          <cell r="K8">
            <v>41654893</v>
          </cell>
          <cell r="L8">
            <v>1290260</v>
          </cell>
          <cell r="M8">
            <v>103633278</v>
          </cell>
          <cell r="N8">
            <v>24259410</v>
          </cell>
          <cell r="O8">
            <v>174541521</v>
          </cell>
          <cell r="P8">
            <v>44435690</v>
          </cell>
          <cell r="R8">
            <v>3489381</v>
          </cell>
          <cell r="S8">
            <v>41654893</v>
          </cell>
          <cell r="T8">
            <v>1290260</v>
          </cell>
          <cell r="U8">
            <v>103633278</v>
          </cell>
          <cell r="V8">
            <v>24259410</v>
          </cell>
          <cell r="X8">
            <v>174327222</v>
          </cell>
          <cell r="Z8">
            <v>174541521</v>
          </cell>
          <cell r="AA8">
            <v>44435690</v>
          </cell>
          <cell r="AC8">
            <v>174327222</v>
          </cell>
          <cell r="AD8">
            <v>11821545.64883424</v>
          </cell>
          <cell r="AE8">
            <v>32559586.994974796</v>
          </cell>
          <cell r="AF8">
            <v>46434534</v>
          </cell>
          <cell r="AG8">
            <v>127892688</v>
          </cell>
          <cell r="AH8">
            <v>0</v>
          </cell>
          <cell r="AI8">
            <v>44381132.643809035</v>
          </cell>
          <cell r="AJ8">
            <v>1331433.9793142711</v>
          </cell>
          <cell r="AK8">
            <v>1</v>
          </cell>
          <cell r="AL8">
            <v>2089033.6736950828</v>
          </cell>
          <cell r="AM8">
            <v>673750.41</v>
          </cell>
          <cell r="AN8">
            <v>1.8735458935054022E-3</v>
          </cell>
          <cell r="AO8">
            <v>783671.52907768136</v>
          </cell>
          <cell r="AP8">
            <v>572205</v>
          </cell>
          <cell r="AQ8">
            <v>0</v>
          </cell>
          <cell r="AR8">
            <v>211466.52907768136</v>
          </cell>
          <cell r="AT8">
            <v>1415283.2636950826</v>
          </cell>
          <cell r="AU8">
            <v>8.7443395029443045E-3</v>
          </cell>
          <cell r="AV8">
            <v>742445.56759275519</v>
          </cell>
          <cell r="AW8">
            <v>630973</v>
          </cell>
        </row>
        <row r="9">
          <cell r="A9" t="str">
            <v>200573000A</v>
          </cell>
          <cell r="B9" t="str">
            <v>BRISTOW ENDEAVOR HEALTHCARE, LLC</v>
          </cell>
          <cell r="C9" t="str">
            <v>Yes</v>
          </cell>
          <cell r="D9">
            <v>1</v>
          </cell>
          <cell r="E9">
            <v>12</v>
          </cell>
          <cell r="F9">
            <v>370041</v>
          </cell>
          <cell r="G9">
            <v>42370</v>
          </cell>
          <cell r="H9">
            <v>42735</v>
          </cell>
          <cell r="I9">
            <v>1</v>
          </cell>
          <cell r="J9">
            <v>18708342</v>
          </cell>
          <cell r="K9">
            <v>138177924</v>
          </cell>
          <cell r="L9">
            <v>835714</v>
          </cell>
          <cell r="M9">
            <v>36867200</v>
          </cell>
          <cell r="N9">
            <v>10777179</v>
          </cell>
          <cell r="O9">
            <v>205366359</v>
          </cell>
          <cell r="P9">
            <v>48257640</v>
          </cell>
          <cell r="R9">
            <v>18708342</v>
          </cell>
          <cell r="S9">
            <v>138177924</v>
          </cell>
          <cell r="T9">
            <v>835714</v>
          </cell>
          <cell r="U9">
            <v>36867200</v>
          </cell>
          <cell r="V9">
            <v>10777179</v>
          </cell>
          <cell r="X9">
            <v>205366359</v>
          </cell>
          <cell r="Z9">
            <v>205366359</v>
          </cell>
          <cell r="AA9">
            <v>48257640</v>
          </cell>
          <cell r="AC9">
            <v>205366359</v>
          </cell>
          <cell r="AD9">
            <v>37062012.337313727</v>
          </cell>
          <cell r="AE9">
            <v>11195627.662686272</v>
          </cell>
          <cell r="AF9">
            <v>157721980</v>
          </cell>
          <cell r="AG9">
            <v>47644379</v>
          </cell>
          <cell r="AH9">
            <v>0</v>
          </cell>
          <cell r="AI9">
            <v>48257640</v>
          </cell>
          <cell r="AJ9">
            <v>1447729.2</v>
          </cell>
          <cell r="AK9">
            <v>1</v>
          </cell>
          <cell r="AL9">
            <v>3966546.9432267933</v>
          </cell>
          <cell r="AM9">
            <v>1710693.37</v>
          </cell>
          <cell r="AN9">
            <v>4.7570472549477447E-3</v>
          </cell>
          <cell r="AO9">
            <v>786903.08882486261</v>
          </cell>
          <cell r="AP9">
            <v>1452863</v>
          </cell>
          <cell r="AQ9">
            <v>0</v>
          </cell>
          <cell r="AR9">
            <v>-665959.91117513739</v>
          </cell>
          <cell r="AT9">
            <v>2255853.5732267932</v>
          </cell>
          <cell r="AU9">
            <v>1.3937810203254825E-2</v>
          </cell>
          <cell r="AV9">
            <v>1267911.5082118968</v>
          </cell>
          <cell r="AW9">
            <v>1005722</v>
          </cell>
        </row>
        <row r="10">
          <cell r="A10" t="str">
            <v>100701410A</v>
          </cell>
          <cell r="B10" t="str">
            <v>BROOKHAVEN HOSPITAL</v>
          </cell>
          <cell r="C10" t="str">
            <v>No</v>
          </cell>
          <cell r="D10">
            <v>1</v>
          </cell>
          <cell r="E10">
            <v>12</v>
          </cell>
          <cell r="F10">
            <v>374012</v>
          </cell>
          <cell r="G10">
            <v>42370</v>
          </cell>
          <cell r="H10">
            <v>42735</v>
          </cell>
          <cell r="I10">
            <v>1</v>
          </cell>
          <cell r="J10">
            <v>37862648</v>
          </cell>
          <cell r="K10">
            <v>12265936</v>
          </cell>
          <cell r="L10">
            <v>0</v>
          </cell>
          <cell r="M10">
            <v>177670</v>
          </cell>
          <cell r="N10">
            <v>2138</v>
          </cell>
          <cell r="O10">
            <v>50308392</v>
          </cell>
          <cell r="P10">
            <v>18842485</v>
          </cell>
          <cell r="R10">
            <v>37862648</v>
          </cell>
          <cell r="S10">
            <v>12265936</v>
          </cell>
          <cell r="T10">
            <v>0</v>
          </cell>
          <cell r="U10">
            <v>177670</v>
          </cell>
          <cell r="V10">
            <v>2138</v>
          </cell>
          <cell r="X10">
            <v>50308392</v>
          </cell>
          <cell r="Z10">
            <v>50308392</v>
          </cell>
          <cell r="AA10">
            <v>18842485</v>
          </cell>
          <cell r="AC10">
            <v>50308392</v>
          </cell>
          <cell r="AD10">
            <v>18775139.783661541</v>
          </cell>
          <cell r="AE10">
            <v>67345.216338458995</v>
          </cell>
          <cell r="AF10">
            <v>50128584</v>
          </cell>
          <cell r="AG10">
            <v>179808</v>
          </cell>
          <cell r="AH10">
            <v>0</v>
          </cell>
          <cell r="AI10">
            <v>18842485</v>
          </cell>
          <cell r="AJ10">
            <v>565274.54999999993</v>
          </cell>
          <cell r="AK10">
            <v>1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</row>
        <row r="11">
          <cell r="A11" t="str">
            <v>200085660H</v>
          </cell>
          <cell r="B11" t="str">
            <v>CEDAR RIDGE HOSPITAL</v>
          </cell>
          <cell r="C11" t="str">
            <v>No</v>
          </cell>
          <cell r="D11">
            <v>1</v>
          </cell>
          <cell r="E11">
            <v>12</v>
          </cell>
          <cell r="F11">
            <v>374023</v>
          </cell>
          <cell r="G11">
            <v>42370</v>
          </cell>
          <cell r="H11">
            <v>42735</v>
          </cell>
          <cell r="I11">
            <v>1</v>
          </cell>
          <cell r="J11">
            <v>25886612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25886612</v>
          </cell>
          <cell r="P11">
            <v>17457114</v>
          </cell>
          <cell r="R11">
            <v>25886612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X11">
            <v>25886612</v>
          </cell>
          <cell r="Z11">
            <v>25886612</v>
          </cell>
          <cell r="AA11">
            <v>17457114</v>
          </cell>
          <cell r="AC11">
            <v>25886612</v>
          </cell>
          <cell r="AD11">
            <v>17457114</v>
          </cell>
          <cell r="AE11">
            <v>0</v>
          </cell>
          <cell r="AF11">
            <v>25886612</v>
          </cell>
          <cell r="AG11">
            <v>0</v>
          </cell>
          <cell r="AH11">
            <v>0</v>
          </cell>
          <cell r="AI11">
            <v>17457114</v>
          </cell>
          <cell r="AJ11">
            <v>523713.42</v>
          </cell>
          <cell r="AK11">
            <v>1</v>
          </cell>
          <cell r="AL11">
            <v>2389262.6800000006</v>
          </cell>
          <cell r="AM11">
            <v>2389262.6800000006</v>
          </cell>
          <cell r="AN11">
            <v>6.6439934079145311E-3</v>
          </cell>
          <cell r="AO11">
            <v>-170966.54443339421</v>
          </cell>
          <cell r="AP11">
            <v>2029160</v>
          </cell>
          <cell r="AQ11">
            <v>0</v>
          </cell>
          <cell r="AR11">
            <v>-2200126.5444333944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</row>
        <row r="12">
          <cell r="A12" t="str">
            <v>100700010G</v>
          </cell>
          <cell r="B12" t="str">
            <v>CLINTON HMA LLC</v>
          </cell>
          <cell r="C12" t="str">
            <v>Yes</v>
          </cell>
          <cell r="D12">
            <v>1</v>
          </cell>
          <cell r="E12">
            <v>12</v>
          </cell>
          <cell r="F12">
            <v>370029</v>
          </cell>
          <cell r="G12">
            <v>42095</v>
          </cell>
          <cell r="H12">
            <v>42460</v>
          </cell>
          <cell r="I12">
            <v>1</v>
          </cell>
          <cell r="J12">
            <v>3687182</v>
          </cell>
          <cell r="K12">
            <v>16691552</v>
          </cell>
          <cell r="L12">
            <v>1068549</v>
          </cell>
          <cell r="M12">
            <v>39588598</v>
          </cell>
          <cell r="N12">
            <v>7841837</v>
          </cell>
          <cell r="O12">
            <v>70667340</v>
          </cell>
          <cell r="P12">
            <v>20677482</v>
          </cell>
          <cell r="R12">
            <v>3687182</v>
          </cell>
          <cell r="S12">
            <v>16691552</v>
          </cell>
          <cell r="T12">
            <v>1068549</v>
          </cell>
          <cell r="U12">
            <v>39588598</v>
          </cell>
          <cell r="V12">
            <v>7841837</v>
          </cell>
          <cell r="X12">
            <v>68877718</v>
          </cell>
          <cell r="Z12">
            <v>70667340</v>
          </cell>
          <cell r="AA12">
            <v>20677482</v>
          </cell>
          <cell r="AC12">
            <v>68877718</v>
          </cell>
          <cell r="AD12">
            <v>6275541.2639191747</v>
          </cell>
          <cell r="AE12">
            <v>13878291.810115818</v>
          </cell>
          <cell r="AF12">
            <v>21447283</v>
          </cell>
          <cell r="AG12">
            <v>47430435</v>
          </cell>
          <cell r="AH12">
            <v>0</v>
          </cell>
          <cell r="AI12">
            <v>20153833.074034993</v>
          </cell>
          <cell r="AJ12">
            <v>604614.99222104973</v>
          </cell>
          <cell r="AK12">
            <v>1</v>
          </cell>
          <cell r="AL12">
            <v>2120754.938000978</v>
          </cell>
          <cell r="AM12">
            <v>1218041.3799999999</v>
          </cell>
          <cell r="AN12">
            <v>3.3870946744487367E-3</v>
          </cell>
          <cell r="AO12">
            <v>1550130.8301188541</v>
          </cell>
          <cell r="AP12">
            <v>1034462</v>
          </cell>
          <cell r="AQ12">
            <v>0</v>
          </cell>
          <cell r="AR12">
            <v>515668.83011885406</v>
          </cell>
          <cell r="AT12">
            <v>902713.5580009782</v>
          </cell>
          <cell r="AU12">
            <v>5.5774232816562241E-3</v>
          </cell>
          <cell r="AV12">
            <v>630248.54205544281</v>
          </cell>
          <cell r="AW12">
            <v>402455</v>
          </cell>
        </row>
        <row r="13">
          <cell r="A13" t="str">
            <v>100700120A</v>
          </cell>
          <cell r="B13" t="str">
            <v>DUNCAN REGIONAL HOSPITAL</v>
          </cell>
          <cell r="C13" t="str">
            <v>Yes</v>
          </cell>
          <cell r="D13">
            <v>1</v>
          </cell>
          <cell r="E13">
            <v>12</v>
          </cell>
          <cell r="F13">
            <v>370023</v>
          </cell>
          <cell r="G13">
            <v>42186</v>
          </cell>
          <cell r="H13">
            <v>42551</v>
          </cell>
          <cell r="I13">
            <v>1</v>
          </cell>
          <cell r="J13">
            <v>26676439</v>
          </cell>
          <cell r="K13">
            <v>78392252</v>
          </cell>
          <cell r="L13">
            <v>3286719</v>
          </cell>
          <cell r="M13">
            <v>168356267</v>
          </cell>
          <cell r="N13">
            <v>25262369</v>
          </cell>
          <cell r="O13">
            <v>306013080</v>
          </cell>
          <cell r="P13">
            <v>86938322</v>
          </cell>
          <cell r="R13">
            <v>26676439</v>
          </cell>
          <cell r="S13">
            <v>78392252</v>
          </cell>
          <cell r="T13">
            <v>3286719</v>
          </cell>
          <cell r="U13">
            <v>168356267</v>
          </cell>
          <cell r="V13">
            <v>25262369</v>
          </cell>
          <cell r="X13">
            <v>301974046</v>
          </cell>
          <cell r="Z13">
            <v>306013080</v>
          </cell>
          <cell r="AA13">
            <v>86938322</v>
          </cell>
          <cell r="AC13">
            <v>301974046</v>
          </cell>
          <cell r="AD13">
            <v>30783774.095610619</v>
          </cell>
          <cell r="AE13">
            <v>55007058.266165592</v>
          </cell>
          <cell r="AF13">
            <v>108355410</v>
          </cell>
          <cell r="AG13">
            <v>193618636</v>
          </cell>
          <cell r="AH13">
            <v>0</v>
          </cell>
          <cell r="AI13">
            <v>85790832.361776203</v>
          </cell>
          <cell r="AJ13">
            <v>2573724.9708532859</v>
          </cell>
          <cell r="AK13">
            <v>1</v>
          </cell>
          <cell r="AL13">
            <v>7730845.5885104761</v>
          </cell>
          <cell r="AM13">
            <v>3468601.7199999997</v>
          </cell>
          <cell r="AN13">
            <v>9.6453885775175611E-3</v>
          </cell>
          <cell r="AO13">
            <v>3348002.787549478</v>
          </cell>
          <cell r="AP13">
            <v>2945824</v>
          </cell>
          <cell r="AQ13">
            <v>0</v>
          </cell>
          <cell r="AR13">
            <v>402178.787549478</v>
          </cell>
          <cell r="AT13">
            <v>4262243.8685104763</v>
          </cell>
          <cell r="AU13">
            <v>2.6334309453565401E-2</v>
          </cell>
          <cell r="AV13">
            <v>907783.95862076525</v>
          </cell>
          <cell r="AW13">
            <v>1900227</v>
          </cell>
        </row>
        <row r="14">
          <cell r="A14" t="str">
            <v>100699410A</v>
          </cell>
          <cell r="B14" t="str">
            <v>GREAT PLAINS REGIONAL MEDICAL CENTER</v>
          </cell>
          <cell r="C14" t="str">
            <v>Yes</v>
          </cell>
          <cell r="D14">
            <v>1</v>
          </cell>
          <cell r="E14">
            <v>12</v>
          </cell>
          <cell r="F14">
            <v>370019</v>
          </cell>
          <cell r="G14">
            <v>42186</v>
          </cell>
          <cell r="H14">
            <v>42551</v>
          </cell>
          <cell r="I14">
            <v>1</v>
          </cell>
          <cell r="J14">
            <v>7915551</v>
          </cell>
          <cell r="K14">
            <v>30554400</v>
          </cell>
          <cell r="L14">
            <v>1191600</v>
          </cell>
          <cell r="M14">
            <v>65761954</v>
          </cell>
          <cell r="N14">
            <v>8457651</v>
          </cell>
          <cell r="O14">
            <v>133454765</v>
          </cell>
          <cell r="P14">
            <v>40528085</v>
          </cell>
          <cell r="R14">
            <v>7915551</v>
          </cell>
          <cell r="S14">
            <v>30554400</v>
          </cell>
          <cell r="T14">
            <v>1191600</v>
          </cell>
          <cell r="U14">
            <v>65761954</v>
          </cell>
          <cell r="V14">
            <v>8457651</v>
          </cell>
          <cell r="X14">
            <v>113881156</v>
          </cell>
          <cell r="Z14">
            <v>133454765</v>
          </cell>
          <cell r="AA14">
            <v>40528085</v>
          </cell>
          <cell r="AC14">
            <v>113881156</v>
          </cell>
          <cell r="AD14">
            <v>12044580.874724368</v>
          </cell>
          <cell r="AE14">
            <v>22539311.054996241</v>
          </cell>
          <cell r="AF14">
            <v>39661551</v>
          </cell>
          <cell r="AG14">
            <v>74219605</v>
          </cell>
          <cell r="AH14">
            <v>0</v>
          </cell>
          <cell r="AI14">
            <v>34583891.929720603</v>
          </cell>
          <cell r="AJ14">
            <v>1037516.7578916181</v>
          </cell>
          <cell r="AK14">
            <v>1</v>
          </cell>
          <cell r="AL14">
            <v>2978803.4013136025</v>
          </cell>
          <cell r="AM14">
            <v>1273511.02</v>
          </cell>
          <cell r="AN14">
            <v>3.5413430647929047E-3</v>
          </cell>
          <cell r="AO14">
            <v>1386090.4457438071</v>
          </cell>
          <cell r="AP14">
            <v>1081571</v>
          </cell>
          <cell r="AQ14">
            <v>0</v>
          </cell>
          <cell r="AR14">
            <v>304519.44574380713</v>
          </cell>
          <cell r="AT14">
            <v>1705292.3813136024</v>
          </cell>
          <cell r="AU14">
            <v>1.0536163266043648E-2</v>
          </cell>
          <cell r="AV14">
            <v>502850.15005144803</v>
          </cell>
          <cell r="AW14">
            <v>760267</v>
          </cell>
        </row>
        <row r="15">
          <cell r="A15" t="str">
            <v>200045700C</v>
          </cell>
          <cell r="B15" t="str">
            <v>HENRYETTA MEDICAL CENTER</v>
          </cell>
          <cell r="C15" t="str">
            <v>Yes</v>
          </cell>
          <cell r="D15">
            <v>1</v>
          </cell>
          <cell r="E15">
            <v>12</v>
          </cell>
          <cell r="F15">
            <v>370183</v>
          </cell>
          <cell r="G15">
            <v>42339</v>
          </cell>
          <cell r="H15">
            <v>42704</v>
          </cell>
          <cell r="I15">
            <v>1</v>
          </cell>
          <cell r="J15">
            <v>4820941</v>
          </cell>
          <cell r="K15">
            <v>6607172</v>
          </cell>
          <cell r="L15">
            <v>763794</v>
          </cell>
          <cell r="M15">
            <v>30384955</v>
          </cell>
          <cell r="N15">
            <v>13511553</v>
          </cell>
          <cell r="O15">
            <v>56088415</v>
          </cell>
          <cell r="P15">
            <v>15369971</v>
          </cell>
          <cell r="R15">
            <v>4820941</v>
          </cell>
          <cell r="S15">
            <v>6607172</v>
          </cell>
          <cell r="T15">
            <v>763794</v>
          </cell>
          <cell r="U15">
            <v>30384955</v>
          </cell>
          <cell r="V15">
            <v>13511553</v>
          </cell>
          <cell r="X15">
            <v>56088415</v>
          </cell>
          <cell r="Z15">
            <v>56088415</v>
          </cell>
          <cell r="AA15">
            <v>15369971</v>
          </cell>
          <cell r="AC15">
            <v>56088415</v>
          </cell>
          <cell r="AD15">
            <v>3340961.8906987654</v>
          </cell>
          <cell r="AE15">
            <v>12029009.109301236</v>
          </cell>
          <cell r="AF15">
            <v>12191907</v>
          </cell>
          <cell r="AG15">
            <v>43896508</v>
          </cell>
          <cell r="AH15">
            <v>0</v>
          </cell>
          <cell r="AI15">
            <v>15369971</v>
          </cell>
          <cell r="AJ15">
            <v>461099.13</v>
          </cell>
          <cell r="AK15">
            <v>1</v>
          </cell>
          <cell r="AL15">
            <v>1269962.4574496709</v>
          </cell>
          <cell r="AM15">
            <v>249491.96</v>
          </cell>
          <cell r="AN15">
            <v>6.9378011528128643E-4</v>
          </cell>
          <cell r="AO15">
            <v>262141.34977698748</v>
          </cell>
          <cell r="AP15">
            <v>211889</v>
          </cell>
          <cell r="AQ15">
            <v>0</v>
          </cell>
          <cell r="AR15">
            <v>50252.349776987481</v>
          </cell>
          <cell r="AT15">
            <v>1020470.4974496709</v>
          </cell>
          <cell r="AU15">
            <v>6.3049855186875737E-3</v>
          </cell>
          <cell r="AV15">
            <v>444826.40918507986</v>
          </cell>
          <cell r="AW15">
            <v>454954</v>
          </cell>
        </row>
        <row r="16">
          <cell r="A16" t="str">
            <v>200435950A</v>
          </cell>
          <cell r="B16" t="str">
            <v>HILLCREST HOSPITAL CLAREMORE (AHS CLAREMORE REGIONAL HOSPITAL)</v>
          </cell>
          <cell r="C16" t="str">
            <v>Yes</v>
          </cell>
          <cell r="D16">
            <v>1</v>
          </cell>
          <cell r="E16">
            <v>12</v>
          </cell>
          <cell r="F16">
            <v>370039</v>
          </cell>
          <cell r="G16">
            <v>42309</v>
          </cell>
          <cell r="H16">
            <v>42674</v>
          </cell>
          <cell r="I16">
            <v>1</v>
          </cell>
          <cell r="J16">
            <v>18677197</v>
          </cell>
          <cell r="K16">
            <v>57883502</v>
          </cell>
          <cell r="L16">
            <v>5333566</v>
          </cell>
          <cell r="M16">
            <v>136646992</v>
          </cell>
          <cell r="N16">
            <v>33292785</v>
          </cell>
          <cell r="O16">
            <v>251834042</v>
          </cell>
          <cell r="P16">
            <v>62922633</v>
          </cell>
          <cell r="R16">
            <v>18677197</v>
          </cell>
          <cell r="S16">
            <v>57883502</v>
          </cell>
          <cell r="T16">
            <v>5333566</v>
          </cell>
          <cell r="U16">
            <v>136646992</v>
          </cell>
          <cell r="V16">
            <v>33292785</v>
          </cell>
          <cell r="X16">
            <v>251834042</v>
          </cell>
          <cell r="Z16">
            <v>251834042</v>
          </cell>
          <cell r="AA16">
            <v>62922633</v>
          </cell>
          <cell r="AC16">
            <v>251834042</v>
          </cell>
          <cell r="AD16">
            <v>20461899.195501715</v>
          </cell>
          <cell r="AE16">
            <v>42460733.804498285</v>
          </cell>
          <cell r="AF16">
            <v>81894265</v>
          </cell>
          <cell r="AG16">
            <v>169939777</v>
          </cell>
          <cell r="AH16">
            <v>0</v>
          </cell>
          <cell r="AI16">
            <v>62922633</v>
          </cell>
          <cell r="AJ16">
            <v>1887678.99</v>
          </cell>
          <cell r="AK16">
            <v>1</v>
          </cell>
          <cell r="AL16">
            <v>5189084.2590649752</v>
          </cell>
          <cell r="AM16">
            <v>2715257.8400000003</v>
          </cell>
          <cell r="AN16">
            <v>7.5505114363349311E-3</v>
          </cell>
          <cell r="AO16">
            <v>3365168.823652877</v>
          </cell>
          <cell r="AP16">
            <v>2306022</v>
          </cell>
          <cell r="AQ16">
            <v>0</v>
          </cell>
          <cell r="AR16">
            <v>1059146.823652877</v>
          </cell>
          <cell r="AT16">
            <v>2473826.4190649749</v>
          </cell>
          <cell r="AU16">
            <v>1.5284557257590549E-2</v>
          </cell>
          <cell r="AV16">
            <v>1004782.111062224</v>
          </cell>
          <cell r="AW16">
            <v>1102901</v>
          </cell>
        </row>
        <row r="17">
          <cell r="A17" t="str">
            <v>200044190A</v>
          </cell>
          <cell r="B17" t="str">
            <v>HILLCREST HOSPITAL CUSHING (CUSHING REGIONAL HOSPITAL)</v>
          </cell>
          <cell r="C17" t="str">
            <v>Yes</v>
          </cell>
          <cell r="D17">
            <v>1</v>
          </cell>
          <cell r="E17">
            <v>12</v>
          </cell>
          <cell r="F17">
            <v>370099</v>
          </cell>
          <cell r="G17">
            <v>42339</v>
          </cell>
          <cell r="H17">
            <v>42704</v>
          </cell>
          <cell r="I17">
            <v>1</v>
          </cell>
          <cell r="J17">
            <v>7487207</v>
          </cell>
          <cell r="K17">
            <v>20345381</v>
          </cell>
          <cell r="L17">
            <v>3255578</v>
          </cell>
          <cell r="M17">
            <v>38112622</v>
          </cell>
          <cell r="N17">
            <v>15677700</v>
          </cell>
          <cell r="O17">
            <v>84878488</v>
          </cell>
          <cell r="P17">
            <v>25153365</v>
          </cell>
          <cell r="R17">
            <v>7487207</v>
          </cell>
          <cell r="S17">
            <v>20345381</v>
          </cell>
          <cell r="T17">
            <v>3255578</v>
          </cell>
          <cell r="U17">
            <v>38112622</v>
          </cell>
          <cell r="V17">
            <v>15677700</v>
          </cell>
          <cell r="X17">
            <v>84878488</v>
          </cell>
          <cell r="Z17">
            <v>84878488</v>
          </cell>
          <cell r="AA17">
            <v>25153365</v>
          </cell>
          <cell r="AC17">
            <v>84878488</v>
          </cell>
          <cell r="AD17">
            <v>9212840.6738182008</v>
          </cell>
          <cell r="AE17">
            <v>15940524.326181801</v>
          </cell>
          <cell r="AF17">
            <v>31088166</v>
          </cell>
          <cell r="AG17">
            <v>53790322</v>
          </cell>
          <cell r="AH17">
            <v>0</v>
          </cell>
          <cell r="AI17">
            <v>25153365</v>
          </cell>
          <cell r="AJ17">
            <v>754600.95</v>
          </cell>
          <cell r="AK17">
            <v>1</v>
          </cell>
          <cell r="AL17">
            <v>2276425.9766544905</v>
          </cell>
          <cell r="AM17">
            <v>1105376.4099999999</v>
          </cell>
          <cell r="AN17">
            <v>3.0737991443051493E-3</v>
          </cell>
          <cell r="AO17">
            <v>1226259.1114534179</v>
          </cell>
          <cell r="AP17">
            <v>938777</v>
          </cell>
          <cell r="AQ17">
            <v>0</v>
          </cell>
          <cell r="AR17">
            <v>287482.11145341792</v>
          </cell>
          <cell r="AT17">
            <v>1171049.5666544905</v>
          </cell>
          <cell r="AU17">
            <v>7.2353395594232451E-3</v>
          </cell>
          <cell r="AV17">
            <v>676154.57346375519</v>
          </cell>
          <cell r="AW17">
            <v>522087</v>
          </cell>
        </row>
        <row r="18">
          <cell r="A18" t="str">
            <v>200044210A</v>
          </cell>
          <cell r="B18" t="str">
            <v>HILLCREST MEDICAL CENTER</v>
          </cell>
          <cell r="C18" t="str">
            <v>Yes</v>
          </cell>
          <cell r="D18">
            <v>1</v>
          </cell>
          <cell r="E18">
            <v>12</v>
          </cell>
          <cell r="F18">
            <v>370001</v>
          </cell>
          <cell r="G18">
            <v>42186</v>
          </cell>
          <cell r="H18">
            <v>42551</v>
          </cell>
          <cell r="I18">
            <v>1</v>
          </cell>
          <cell r="J18">
            <v>177289081</v>
          </cell>
          <cell r="K18">
            <v>1015381586</v>
          </cell>
          <cell r="L18">
            <v>42556606</v>
          </cell>
          <cell r="M18">
            <v>737036076</v>
          </cell>
          <cell r="N18">
            <v>81184208</v>
          </cell>
          <cell r="O18">
            <v>2054899838</v>
          </cell>
          <cell r="P18">
            <v>507987833</v>
          </cell>
          <cell r="R18">
            <v>177289081</v>
          </cell>
          <cell r="S18">
            <v>1015381586</v>
          </cell>
          <cell r="T18">
            <v>42556606</v>
          </cell>
          <cell r="U18">
            <v>737036076</v>
          </cell>
          <cell r="V18">
            <v>81184208</v>
          </cell>
          <cell r="X18">
            <v>2053447557</v>
          </cell>
          <cell r="Z18">
            <v>2054899838</v>
          </cell>
          <cell r="AA18">
            <v>507987833</v>
          </cell>
          <cell r="AC18">
            <v>2053447557</v>
          </cell>
          <cell r="AD18">
            <v>305358156.18365407</v>
          </cell>
          <cell r="AE18">
            <v>202270661.22616753</v>
          </cell>
          <cell r="AF18">
            <v>1235227273</v>
          </cell>
          <cell r="AG18">
            <v>818220284</v>
          </cell>
          <cell r="AH18">
            <v>0</v>
          </cell>
          <cell r="AI18">
            <v>507628817.40982163</v>
          </cell>
          <cell r="AJ18">
            <v>15228864.522294648</v>
          </cell>
          <cell r="AK18">
            <v>1</v>
          </cell>
          <cell r="AL18">
            <v>45498908.491523378</v>
          </cell>
          <cell r="AM18">
            <v>37440415.699999996</v>
          </cell>
          <cell r="AN18">
            <v>0.10411323844073085</v>
          </cell>
          <cell r="AO18">
            <v>39626069.983536802</v>
          </cell>
          <cell r="AP18">
            <v>31797506</v>
          </cell>
          <cell r="AQ18">
            <v>0</v>
          </cell>
          <cell r="AR18">
            <v>7828563.9835368022</v>
          </cell>
          <cell r="AT18">
            <v>8058492.7915233821</v>
          </cell>
          <cell r="AU18">
            <v>4.9789465231951976E-2</v>
          </cell>
          <cell r="AV18">
            <v>4486762.6649066992</v>
          </cell>
          <cell r="AW18">
            <v>3592701</v>
          </cell>
        </row>
        <row r="19">
          <cell r="A19" t="str">
            <v>100806400C</v>
          </cell>
          <cell r="B19" t="str">
            <v>INTEGRIS BAPTIST MEDICAL CENTER</v>
          </cell>
          <cell r="C19" t="str">
            <v>Yes</v>
          </cell>
          <cell r="D19">
            <v>1</v>
          </cell>
          <cell r="E19">
            <v>12</v>
          </cell>
          <cell r="F19">
            <v>370028</v>
          </cell>
          <cell r="G19">
            <v>42186</v>
          </cell>
          <cell r="H19">
            <v>42551</v>
          </cell>
          <cell r="I19">
            <v>1</v>
          </cell>
          <cell r="J19">
            <v>304163014</v>
          </cell>
          <cell r="K19">
            <v>1378055917</v>
          </cell>
          <cell r="L19">
            <v>0</v>
          </cell>
          <cell r="M19">
            <v>1105149578</v>
          </cell>
          <cell r="N19">
            <v>110576</v>
          </cell>
          <cell r="O19">
            <v>2874439970</v>
          </cell>
          <cell r="P19">
            <v>701369428</v>
          </cell>
          <cell r="R19">
            <v>304163014</v>
          </cell>
          <cell r="S19">
            <v>1378055917</v>
          </cell>
          <cell r="T19">
            <v>0</v>
          </cell>
          <cell r="U19">
            <v>1105149578</v>
          </cell>
          <cell r="V19">
            <v>110576</v>
          </cell>
          <cell r="X19">
            <v>2787479085</v>
          </cell>
          <cell r="Z19">
            <v>2874439970</v>
          </cell>
          <cell r="AA19">
            <v>701369428</v>
          </cell>
          <cell r="AC19">
            <v>2787479085</v>
          </cell>
          <cell r="AD19">
            <v>410464974.64556253</v>
          </cell>
          <cell r="AE19">
            <v>269685813.61682492</v>
          </cell>
          <cell r="AF19">
            <v>1682218931</v>
          </cell>
          <cell r="AG19">
            <v>1105260154</v>
          </cell>
          <cell r="AH19">
            <v>0</v>
          </cell>
          <cell r="AI19">
            <v>680150788.26238751</v>
          </cell>
          <cell r="AJ19">
            <v>20404523.647871625</v>
          </cell>
          <cell r="AK19">
            <v>1</v>
          </cell>
          <cell r="AL19">
            <v>38551673.918893583</v>
          </cell>
          <cell r="AM19">
            <v>28733222.330000002</v>
          </cell>
          <cell r="AN19">
            <v>7.9900523850589156E-2</v>
          </cell>
          <cell r="AO19">
            <v>33130360.066622689</v>
          </cell>
          <cell r="AP19">
            <v>24402635</v>
          </cell>
          <cell r="AQ19">
            <v>0</v>
          </cell>
          <cell r="AR19">
            <v>8727725.0666226894</v>
          </cell>
          <cell r="AT19">
            <v>9818451.5888935812</v>
          </cell>
          <cell r="AU19">
            <v>6.0663385407633663E-2</v>
          </cell>
          <cell r="AV19">
            <v>3861074.8782637957</v>
          </cell>
          <cell r="AW19">
            <v>4377340</v>
          </cell>
        </row>
        <row r="20">
          <cell r="A20" t="str">
            <v>100699500A</v>
          </cell>
          <cell r="B20" t="str">
            <v>INTEGRIS BASS MEM BAP</v>
          </cell>
          <cell r="C20" t="str">
            <v>Yes</v>
          </cell>
          <cell r="D20">
            <v>1</v>
          </cell>
          <cell r="E20">
            <v>12</v>
          </cell>
          <cell r="F20">
            <v>370016</v>
          </cell>
          <cell r="G20">
            <v>42186</v>
          </cell>
          <cell r="H20">
            <v>42551</v>
          </cell>
          <cell r="I20">
            <v>1</v>
          </cell>
          <cell r="J20">
            <v>38990767</v>
          </cell>
          <cell r="K20">
            <v>147924972</v>
          </cell>
          <cell r="L20">
            <v>0</v>
          </cell>
          <cell r="M20">
            <v>204720251</v>
          </cell>
          <cell r="N20">
            <v>0</v>
          </cell>
          <cell r="O20">
            <v>403284002</v>
          </cell>
          <cell r="P20">
            <v>101380649</v>
          </cell>
          <cell r="R20">
            <v>38990767</v>
          </cell>
          <cell r="S20">
            <v>147924972</v>
          </cell>
          <cell r="T20">
            <v>0</v>
          </cell>
          <cell r="U20">
            <v>204720251</v>
          </cell>
          <cell r="V20">
            <v>0</v>
          </cell>
          <cell r="X20">
            <v>391635990</v>
          </cell>
          <cell r="Z20">
            <v>403284002</v>
          </cell>
          <cell r="AA20">
            <v>101380649</v>
          </cell>
          <cell r="AC20">
            <v>391635990</v>
          </cell>
          <cell r="AD20">
            <v>46988322.953943044</v>
          </cell>
          <cell r="AE20">
            <v>51464158.773704335</v>
          </cell>
          <cell r="AF20">
            <v>186915739</v>
          </cell>
          <cell r="AG20">
            <v>204720251</v>
          </cell>
          <cell r="AH20">
            <v>0</v>
          </cell>
          <cell r="AI20">
            <v>98452481.727647379</v>
          </cell>
          <cell r="AJ20">
            <v>2953574.4518294213</v>
          </cell>
          <cell r="AK20">
            <v>1</v>
          </cell>
          <cell r="AL20">
            <v>6363696.5571524464</v>
          </cell>
          <cell r="AM20">
            <v>4163766.1300000004</v>
          </cell>
          <cell r="AN20">
            <v>1.1578481910502111E-2</v>
          </cell>
          <cell r="AO20">
            <v>8236390.6156092137</v>
          </cell>
          <cell r="AP20">
            <v>3536216</v>
          </cell>
          <cell r="AQ20">
            <v>0</v>
          </cell>
          <cell r="AR20">
            <v>4700174.6156092137</v>
          </cell>
          <cell r="AT20">
            <v>2199930.4271524455</v>
          </cell>
          <cell r="AU20">
            <v>1.3592288576672376E-2</v>
          </cell>
          <cell r="AV20">
            <v>1471278.8988059489</v>
          </cell>
          <cell r="AW20">
            <v>980790</v>
          </cell>
        </row>
        <row r="21">
          <cell r="A21" t="str">
            <v>100700610A</v>
          </cell>
          <cell r="B21" t="str">
            <v>INTEGRIS CANADIAN VALLEY HOSPITAL</v>
          </cell>
          <cell r="C21" t="str">
            <v>Yes</v>
          </cell>
          <cell r="D21">
            <v>1</v>
          </cell>
          <cell r="E21">
            <v>12</v>
          </cell>
          <cell r="F21">
            <v>370211</v>
          </cell>
          <cell r="G21">
            <v>42186</v>
          </cell>
          <cell r="H21">
            <v>42551</v>
          </cell>
          <cell r="I21">
            <v>1</v>
          </cell>
          <cell r="J21">
            <v>11905210</v>
          </cell>
          <cell r="K21">
            <v>69810253</v>
          </cell>
          <cell r="L21">
            <v>5129242</v>
          </cell>
          <cell r="M21">
            <v>126565183</v>
          </cell>
          <cell r="N21">
            <v>39106743</v>
          </cell>
          <cell r="O21">
            <v>252520199</v>
          </cell>
          <cell r="P21">
            <v>59980133</v>
          </cell>
          <cell r="R21">
            <v>11905210</v>
          </cell>
          <cell r="S21">
            <v>69810253</v>
          </cell>
          <cell r="T21">
            <v>5129242</v>
          </cell>
          <cell r="U21">
            <v>126565183</v>
          </cell>
          <cell r="V21">
            <v>39106743</v>
          </cell>
          <cell r="X21">
            <v>252516631</v>
          </cell>
          <cell r="Z21">
            <v>252520199</v>
          </cell>
          <cell r="AA21">
            <v>59980133</v>
          </cell>
          <cell r="AC21">
            <v>252516631</v>
          </cell>
          <cell r="AD21">
            <v>20627882.351089727</v>
          </cell>
          <cell r="AE21">
            <v>39351403.155856684</v>
          </cell>
          <cell r="AF21">
            <v>86844705</v>
          </cell>
          <cell r="AG21">
            <v>165671926</v>
          </cell>
          <cell r="AH21">
            <v>0</v>
          </cell>
          <cell r="AI21">
            <v>59979285.506946407</v>
          </cell>
          <cell r="AJ21">
            <v>1799378.5652083922</v>
          </cell>
          <cell r="AK21">
            <v>1</v>
          </cell>
          <cell r="AL21">
            <v>5149491.6473431438</v>
          </cell>
          <cell r="AM21">
            <v>2882308.8200000003</v>
          </cell>
          <cell r="AN21">
            <v>8.0150420294740916E-3</v>
          </cell>
          <cell r="AO21">
            <v>3709379.5873551611</v>
          </cell>
          <cell r="AP21">
            <v>2447896</v>
          </cell>
          <cell r="AQ21">
            <v>0</v>
          </cell>
          <cell r="AR21">
            <v>1261483.5873551611</v>
          </cell>
          <cell r="AT21">
            <v>2267182.8273431435</v>
          </cell>
          <cell r="AU21">
            <v>1.400780809473688E-2</v>
          </cell>
          <cell r="AV21">
            <v>975857.13848449104</v>
          </cell>
          <cell r="AW21">
            <v>1010773</v>
          </cell>
        </row>
        <row r="22">
          <cell r="A22" t="str">
            <v>100699700A</v>
          </cell>
          <cell r="B22" t="str">
            <v>INTEGRIS GROVE HOSPITAL</v>
          </cell>
          <cell r="C22" t="str">
            <v>Yes</v>
          </cell>
          <cell r="D22">
            <v>1</v>
          </cell>
          <cell r="E22">
            <v>12</v>
          </cell>
          <cell r="F22">
            <v>370113</v>
          </cell>
          <cell r="G22">
            <v>42186</v>
          </cell>
          <cell r="H22">
            <v>42551</v>
          </cell>
          <cell r="I22">
            <v>1</v>
          </cell>
          <cell r="J22">
            <v>11230931</v>
          </cell>
          <cell r="K22">
            <v>37560156</v>
          </cell>
          <cell r="L22">
            <v>0</v>
          </cell>
          <cell r="M22">
            <v>99606585</v>
          </cell>
          <cell r="N22">
            <v>-49990</v>
          </cell>
          <cell r="O22">
            <v>151406152</v>
          </cell>
          <cell r="P22">
            <v>39618268</v>
          </cell>
          <cell r="R22">
            <v>11230931</v>
          </cell>
          <cell r="S22">
            <v>37560156</v>
          </cell>
          <cell r="T22">
            <v>0</v>
          </cell>
          <cell r="U22">
            <v>99606585</v>
          </cell>
          <cell r="V22">
            <v>-49990</v>
          </cell>
          <cell r="X22">
            <v>148347682</v>
          </cell>
          <cell r="Z22">
            <v>151406152</v>
          </cell>
          <cell r="AA22">
            <v>39618268</v>
          </cell>
          <cell r="AC22">
            <v>148347682</v>
          </cell>
          <cell r="AD22">
            <v>12767105.796185322</v>
          </cell>
          <cell r="AE22">
            <v>26050855.990828298</v>
          </cell>
          <cell r="AF22">
            <v>48791087</v>
          </cell>
          <cell r="AG22">
            <v>99556595</v>
          </cell>
          <cell r="AH22">
            <v>0</v>
          </cell>
          <cell r="AI22">
            <v>38817961.78701362</v>
          </cell>
          <cell r="AJ22">
            <v>1164538.8536104085</v>
          </cell>
          <cell r="AK22">
            <v>1</v>
          </cell>
          <cell r="AL22">
            <v>3831228.4255899652</v>
          </cell>
          <cell r="AM22">
            <v>1828509.9</v>
          </cell>
          <cell r="AN22">
            <v>5.0846680959778165E-3</v>
          </cell>
          <cell r="AO22">
            <v>1678603.0358058396</v>
          </cell>
          <cell r="AP22">
            <v>1552922</v>
          </cell>
          <cell r="AQ22">
            <v>0</v>
          </cell>
          <cell r="AR22">
            <v>125681.03580583958</v>
          </cell>
          <cell r="AT22">
            <v>2002718.5255899653</v>
          </cell>
          <cell r="AU22">
            <v>1.2373813190493362E-2</v>
          </cell>
          <cell r="AV22">
            <v>1026639.5227239132</v>
          </cell>
          <cell r="AW22">
            <v>892868</v>
          </cell>
        </row>
        <row r="23">
          <cell r="A23" t="str">
            <v>200405550A</v>
          </cell>
          <cell r="B23" t="str">
            <v>INTEGRIS HEALTH EDMOND, INC.</v>
          </cell>
          <cell r="C23" t="str">
            <v>Yes</v>
          </cell>
          <cell r="D23">
            <v>1</v>
          </cell>
          <cell r="E23">
            <v>12</v>
          </cell>
          <cell r="F23">
            <v>370236</v>
          </cell>
          <cell r="G23">
            <v>42186</v>
          </cell>
          <cell r="H23">
            <v>42551</v>
          </cell>
          <cell r="I23">
            <v>1</v>
          </cell>
          <cell r="J23">
            <v>11956234</v>
          </cell>
          <cell r="K23">
            <v>87467380</v>
          </cell>
          <cell r="L23">
            <v>5499799</v>
          </cell>
          <cell r="M23">
            <v>98421132</v>
          </cell>
          <cell r="N23">
            <v>30377703</v>
          </cell>
          <cell r="O23">
            <v>238715415</v>
          </cell>
          <cell r="P23">
            <v>54743889</v>
          </cell>
          <cell r="R23">
            <v>11956234</v>
          </cell>
          <cell r="S23">
            <v>87467380</v>
          </cell>
          <cell r="T23">
            <v>5499799</v>
          </cell>
          <cell r="U23">
            <v>98421132</v>
          </cell>
          <cell r="V23">
            <v>30377703</v>
          </cell>
          <cell r="X23">
            <v>233722248</v>
          </cell>
          <cell r="Z23">
            <v>238715415</v>
          </cell>
          <cell r="AA23">
            <v>54743889</v>
          </cell>
          <cell r="AC23">
            <v>233722248</v>
          </cell>
          <cell r="AD23">
            <v>24061771.104196005</v>
          </cell>
          <cell r="AE23">
            <v>29537049.90760364</v>
          </cell>
          <cell r="AF23">
            <v>104923413</v>
          </cell>
          <cell r="AG23">
            <v>128798835</v>
          </cell>
          <cell r="AH23">
            <v>0</v>
          </cell>
          <cell r="AI23">
            <v>53598821.011799641</v>
          </cell>
          <cell r="AJ23">
            <v>1607964.6303539891</v>
          </cell>
          <cell r="AK23">
            <v>1</v>
          </cell>
          <cell r="AL23">
            <v>2729552.2228631079</v>
          </cell>
          <cell r="AM23">
            <v>1363777.61</v>
          </cell>
          <cell r="AN23">
            <v>3.7923538196735374E-3</v>
          </cell>
          <cell r="AO23">
            <v>1408753.8707911645</v>
          </cell>
          <cell r="AP23">
            <v>1158233</v>
          </cell>
          <cell r="AQ23">
            <v>0</v>
          </cell>
          <cell r="AR23">
            <v>250520.87079116446</v>
          </cell>
          <cell r="AT23">
            <v>1365774.6128631076</v>
          </cell>
          <cell r="AU23">
            <v>8.438449888961851E-3</v>
          </cell>
          <cell r="AV23">
            <v>675891.75175661268</v>
          </cell>
          <cell r="AW23">
            <v>608900</v>
          </cell>
        </row>
        <row r="24">
          <cell r="A24" t="str">
            <v>100699440A</v>
          </cell>
          <cell r="B24" t="str">
            <v>INTEGRIS MIAMI HOSPITAL (INTEGRIS BAPT. REGIONAL HEALTH CTR)</v>
          </cell>
          <cell r="C24" t="str">
            <v>Yes</v>
          </cell>
          <cell r="D24">
            <v>1</v>
          </cell>
          <cell r="E24">
            <v>12</v>
          </cell>
          <cell r="F24">
            <v>370004</v>
          </cell>
          <cell r="G24">
            <v>42186</v>
          </cell>
          <cell r="H24">
            <v>42551</v>
          </cell>
          <cell r="I24">
            <v>1</v>
          </cell>
          <cell r="J24">
            <v>12288566</v>
          </cell>
          <cell r="K24">
            <v>35770726</v>
          </cell>
          <cell r="L24">
            <v>0</v>
          </cell>
          <cell r="M24">
            <v>83791987</v>
          </cell>
          <cell r="N24">
            <v>0</v>
          </cell>
          <cell r="O24">
            <v>139511440</v>
          </cell>
          <cell r="P24">
            <v>40613995</v>
          </cell>
          <cell r="R24">
            <v>12288566</v>
          </cell>
          <cell r="S24">
            <v>35770726</v>
          </cell>
          <cell r="T24">
            <v>0</v>
          </cell>
          <cell r="U24">
            <v>83791987</v>
          </cell>
          <cell r="V24">
            <v>0</v>
          </cell>
          <cell r="X24">
            <v>131851279</v>
          </cell>
          <cell r="Z24">
            <v>139511440</v>
          </cell>
          <cell r="AA24">
            <v>40613995</v>
          </cell>
          <cell r="AC24">
            <v>131851279</v>
          </cell>
          <cell r="AD24">
            <v>13990822.867225368</v>
          </cell>
          <cell r="AE24">
            <v>24393177.656671487</v>
          </cell>
          <cell r="AF24">
            <v>48059292</v>
          </cell>
          <cell r="AG24">
            <v>83791987</v>
          </cell>
          <cell r="AH24">
            <v>0</v>
          </cell>
          <cell r="AI24">
            <v>38384000.523896858</v>
          </cell>
          <cell r="AJ24">
            <v>1151520.0157169057</v>
          </cell>
          <cell r="AK24">
            <v>1</v>
          </cell>
          <cell r="AL24">
            <v>3737837.9175132718</v>
          </cell>
          <cell r="AM24">
            <v>1783728.08</v>
          </cell>
          <cell r="AN24">
            <v>4.9601400901771254E-3</v>
          </cell>
          <cell r="AO24">
            <v>1699446.7222842146</v>
          </cell>
          <cell r="AP24">
            <v>1514890</v>
          </cell>
          <cell r="AQ24">
            <v>0</v>
          </cell>
          <cell r="AR24">
            <v>184556.72228421457</v>
          </cell>
          <cell r="AT24">
            <v>1954109.8375132717</v>
          </cell>
          <cell r="AU24">
            <v>1.2073484003934914E-2</v>
          </cell>
          <cell r="AV24">
            <v>991805.00623878511</v>
          </cell>
          <cell r="AW24">
            <v>871197</v>
          </cell>
        </row>
        <row r="25">
          <cell r="A25" t="str">
            <v>100700200A</v>
          </cell>
          <cell r="B25" t="str">
            <v>INTEGRIS SOUTHWEST MEDICAL</v>
          </cell>
          <cell r="C25" t="str">
            <v>Yes</v>
          </cell>
          <cell r="D25">
            <v>1</v>
          </cell>
          <cell r="E25">
            <v>12</v>
          </cell>
          <cell r="F25">
            <v>370106</v>
          </cell>
          <cell r="G25">
            <v>42186</v>
          </cell>
          <cell r="H25">
            <v>42551</v>
          </cell>
          <cell r="I25">
            <v>1</v>
          </cell>
          <cell r="J25">
            <v>111489201</v>
          </cell>
          <cell r="K25">
            <v>500209702</v>
          </cell>
          <cell r="L25">
            <v>27819493</v>
          </cell>
          <cell r="M25">
            <v>330496938</v>
          </cell>
          <cell r="N25">
            <v>111885349</v>
          </cell>
          <cell r="O25">
            <v>1085653627</v>
          </cell>
          <cell r="P25">
            <v>223945463</v>
          </cell>
          <cell r="R25">
            <v>111489201</v>
          </cell>
          <cell r="S25">
            <v>500209702</v>
          </cell>
          <cell r="T25">
            <v>27819493</v>
          </cell>
          <cell r="U25">
            <v>330496938</v>
          </cell>
          <cell r="V25">
            <v>111885349</v>
          </cell>
          <cell r="X25">
            <v>1081900683</v>
          </cell>
          <cell r="Z25">
            <v>1085653627</v>
          </cell>
          <cell r="AA25">
            <v>223945463</v>
          </cell>
          <cell r="AC25">
            <v>1081900683</v>
          </cell>
          <cell r="AD25">
            <v>131917989.05972555</v>
          </cell>
          <cell r="AE25">
            <v>91253327.600418806</v>
          </cell>
          <cell r="AF25">
            <v>639518396</v>
          </cell>
          <cell r="AG25">
            <v>442382287</v>
          </cell>
          <cell r="AH25">
            <v>0</v>
          </cell>
          <cell r="AI25">
            <v>223171316.66014433</v>
          </cell>
          <cell r="AJ25">
            <v>6695139.4998043301</v>
          </cell>
          <cell r="AK25">
            <v>1</v>
          </cell>
          <cell r="AL25">
            <v>20870971.611907437</v>
          </cell>
          <cell r="AM25">
            <v>13352792.709999999</v>
          </cell>
          <cell r="AN25">
            <v>3.7131064526772409E-2</v>
          </cell>
          <cell r="AO25">
            <v>12201471.384657478</v>
          </cell>
          <cell r="AP25">
            <v>11340299</v>
          </cell>
          <cell r="AQ25">
            <v>0</v>
          </cell>
          <cell r="AR25">
            <v>861172.38465747796</v>
          </cell>
          <cell r="AT25">
            <v>7518178.9019074384</v>
          </cell>
          <cell r="AU25">
            <v>4.6451131337843198E-2</v>
          </cell>
          <cell r="AV25">
            <v>1695995.2496437728</v>
          </cell>
          <cell r="AW25">
            <v>3351814</v>
          </cell>
        </row>
        <row r="26">
          <cell r="A26" t="str">
            <v>100699490A</v>
          </cell>
          <cell r="B26" t="str">
            <v>JANE PHILLIPS EP HSP</v>
          </cell>
          <cell r="C26" t="str">
            <v>Yes</v>
          </cell>
          <cell r="D26">
            <v>1</v>
          </cell>
          <cell r="E26">
            <v>12</v>
          </cell>
          <cell r="F26">
            <v>370018</v>
          </cell>
          <cell r="G26">
            <v>42278</v>
          </cell>
          <cell r="H26">
            <v>42643</v>
          </cell>
          <cell r="I26">
            <v>1</v>
          </cell>
          <cell r="J26">
            <v>19498872</v>
          </cell>
          <cell r="K26">
            <v>83362687</v>
          </cell>
          <cell r="L26">
            <v>7631044</v>
          </cell>
          <cell r="M26">
            <v>213134903</v>
          </cell>
          <cell r="N26">
            <v>45002448</v>
          </cell>
          <cell r="O26">
            <v>369047121</v>
          </cell>
          <cell r="P26">
            <v>113501901</v>
          </cell>
          <cell r="R26">
            <v>19498872</v>
          </cell>
          <cell r="S26">
            <v>83362687</v>
          </cell>
          <cell r="T26">
            <v>7631044</v>
          </cell>
          <cell r="U26">
            <v>213134903</v>
          </cell>
          <cell r="V26">
            <v>45002448</v>
          </cell>
          <cell r="X26">
            <v>368629954</v>
          </cell>
          <cell r="Z26">
            <v>369047121</v>
          </cell>
          <cell r="AA26">
            <v>113501901</v>
          </cell>
          <cell r="AC26">
            <v>368629954</v>
          </cell>
          <cell r="AD26">
            <v>33982436.857807934</v>
          </cell>
          <cell r="AE26">
            <v>79391162.782175586</v>
          </cell>
          <cell r="AF26">
            <v>110492603</v>
          </cell>
          <cell r="AG26">
            <v>258137351</v>
          </cell>
          <cell r="AH26">
            <v>0</v>
          </cell>
          <cell r="AI26">
            <v>113373599.63998352</v>
          </cell>
          <cell r="AJ26">
            <v>3401207.9891995057</v>
          </cell>
          <cell r="AK26">
            <v>1</v>
          </cell>
          <cell r="AL26">
            <v>6103435.5430264119</v>
          </cell>
          <cell r="AM26">
            <v>2910355.8099999996</v>
          </cell>
          <cell r="AN26">
            <v>8.0930342980646015E-3</v>
          </cell>
          <cell r="AO26">
            <v>2380652.0286399024</v>
          </cell>
          <cell r="AP26">
            <v>2471716</v>
          </cell>
          <cell r="AQ26">
            <v>0</v>
          </cell>
          <cell r="AR26">
            <v>-91063.971360097639</v>
          </cell>
          <cell r="AT26">
            <v>3193079.7330264123</v>
          </cell>
          <cell r="AU26">
            <v>1.9728469884293966E-2</v>
          </cell>
          <cell r="AV26">
            <v>2004210.5903010834</v>
          </cell>
          <cell r="AW26">
            <v>1423564</v>
          </cell>
        </row>
        <row r="27">
          <cell r="A27" t="str">
            <v>100699420A</v>
          </cell>
          <cell r="B27" t="str">
            <v>KAY COUNTY OKLAHOMA HOSPITAL (PONCA CITY MEDICAL CENTER)</v>
          </cell>
          <cell r="C27" t="str">
            <v>Yes</v>
          </cell>
          <cell r="D27">
            <v>1</v>
          </cell>
          <cell r="E27">
            <v>12</v>
          </cell>
          <cell r="F27">
            <v>370006</v>
          </cell>
          <cell r="G27">
            <v>42156</v>
          </cell>
          <cell r="H27">
            <v>42521</v>
          </cell>
          <cell r="I27">
            <v>1</v>
          </cell>
          <cell r="J27">
            <v>16334584</v>
          </cell>
          <cell r="K27">
            <v>69411413</v>
          </cell>
          <cell r="L27">
            <v>0</v>
          </cell>
          <cell r="M27">
            <v>0</v>
          </cell>
          <cell r="N27">
            <v>165387894</v>
          </cell>
          <cell r="O27">
            <v>251133891</v>
          </cell>
          <cell r="P27">
            <v>63468290</v>
          </cell>
          <cell r="R27">
            <v>16334584</v>
          </cell>
          <cell r="S27">
            <v>69411413</v>
          </cell>
          <cell r="T27">
            <v>0</v>
          </cell>
          <cell r="U27">
            <v>0</v>
          </cell>
          <cell r="V27">
            <v>165387894</v>
          </cell>
          <cell r="X27">
            <v>251133891</v>
          </cell>
          <cell r="Z27">
            <v>251133891</v>
          </cell>
          <cell r="AA27">
            <v>63468290</v>
          </cell>
          <cell r="AC27">
            <v>251133891</v>
          </cell>
          <cell r="AD27">
            <v>21670320.092062484</v>
          </cell>
          <cell r="AE27">
            <v>41797969.907937512</v>
          </cell>
          <cell r="AF27">
            <v>85745997</v>
          </cell>
          <cell r="AG27">
            <v>165387894</v>
          </cell>
          <cell r="AH27">
            <v>0</v>
          </cell>
          <cell r="AI27">
            <v>63468290</v>
          </cell>
          <cell r="AJ27">
            <v>1904048.7</v>
          </cell>
          <cell r="AK27">
            <v>1</v>
          </cell>
          <cell r="AL27">
            <v>5872182.0649590092</v>
          </cell>
          <cell r="AM27">
            <v>3054182.5500000003</v>
          </cell>
          <cell r="AN27">
            <v>8.4929835880446555E-3</v>
          </cell>
          <cell r="AO27">
            <v>2812687.3187702647</v>
          </cell>
          <cell r="AP27">
            <v>2593865</v>
          </cell>
          <cell r="AQ27">
            <v>0</v>
          </cell>
          <cell r="AR27">
            <v>218822.31877026474</v>
          </cell>
          <cell r="AT27">
            <v>2817999.5149590089</v>
          </cell>
          <cell r="AU27">
            <v>1.7411033614287745E-2</v>
          </cell>
          <cell r="AV27">
            <v>-112206.6572217918</v>
          </cell>
          <cell r="AW27">
            <v>1256343</v>
          </cell>
        </row>
        <row r="28">
          <cell r="A28" t="str">
            <v>100700380P</v>
          </cell>
          <cell r="B28" t="str">
            <v>LAUREATE PSY CLINIC &amp; HOSP</v>
          </cell>
          <cell r="C28" t="str">
            <v>No</v>
          </cell>
          <cell r="D28">
            <v>1</v>
          </cell>
          <cell r="E28">
            <v>12</v>
          </cell>
          <cell r="F28">
            <v>374020</v>
          </cell>
          <cell r="G28">
            <v>42186</v>
          </cell>
          <cell r="H28">
            <v>42551</v>
          </cell>
          <cell r="I28">
            <v>1</v>
          </cell>
          <cell r="J28">
            <v>34660550</v>
          </cell>
          <cell r="K28">
            <v>7422850</v>
          </cell>
          <cell r="L28">
            <v>0</v>
          </cell>
          <cell r="M28">
            <v>464907</v>
          </cell>
          <cell r="N28">
            <v>9528925</v>
          </cell>
          <cell r="O28">
            <v>64790461</v>
          </cell>
          <cell r="P28">
            <v>34296037</v>
          </cell>
          <cell r="R28">
            <v>34660550</v>
          </cell>
          <cell r="S28">
            <v>7422850</v>
          </cell>
          <cell r="T28">
            <v>0</v>
          </cell>
          <cell r="U28">
            <v>464907</v>
          </cell>
          <cell r="V28">
            <v>9528925</v>
          </cell>
          <cell r="X28">
            <v>52077232</v>
          </cell>
          <cell r="Z28">
            <v>64790461</v>
          </cell>
          <cell r="AA28">
            <v>34296037</v>
          </cell>
          <cell r="AC28">
            <v>52077232</v>
          </cell>
          <cell r="AD28">
            <v>22276332.367596522</v>
          </cell>
          <cell r="AE28">
            <v>5290112.568326748</v>
          </cell>
          <cell r="AF28">
            <v>42083400</v>
          </cell>
          <cell r="AG28">
            <v>9993832</v>
          </cell>
          <cell r="AH28">
            <v>0</v>
          </cell>
          <cell r="AI28">
            <v>27566444.935923267</v>
          </cell>
          <cell r="AJ28">
            <v>826993.34807769803</v>
          </cell>
          <cell r="AK28">
            <v>1</v>
          </cell>
          <cell r="AL28">
            <v>83338.720000000001</v>
          </cell>
          <cell r="AM28">
            <v>83338.720000000001</v>
          </cell>
          <cell r="AN28">
            <v>2.3174593188892684E-4</v>
          </cell>
          <cell r="AO28">
            <v>-4698.7627051230083</v>
          </cell>
          <cell r="AP28">
            <v>70778</v>
          </cell>
          <cell r="AQ28">
            <v>0</v>
          </cell>
          <cell r="AR28">
            <v>-75476.762705123008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</row>
        <row r="29">
          <cell r="A29" t="str">
            <v>200735850A</v>
          </cell>
          <cell r="B29" t="str">
            <v>HILLCREST HOSPITAL PRYOR (MAYES COUNTY HMA LLC) (INTEGRIS MAYES COUNTY MEDICAL CENTER)</v>
          </cell>
          <cell r="C29" t="str">
            <v>Yes</v>
          </cell>
          <cell r="D29">
            <v>1</v>
          </cell>
          <cell r="E29">
            <v>12</v>
          </cell>
          <cell r="F29">
            <v>370015</v>
          </cell>
          <cell r="G29">
            <v>42095</v>
          </cell>
          <cell r="H29">
            <v>42460</v>
          </cell>
          <cell r="I29">
            <v>1</v>
          </cell>
          <cell r="J29">
            <v>1458862</v>
          </cell>
          <cell r="K29">
            <v>9321680</v>
          </cell>
          <cell r="L29">
            <v>995957</v>
          </cell>
          <cell r="M29">
            <v>48050664</v>
          </cell>
          <cell r="N29">
            <v>18202395</v>
          </cell>
          <cell r="O29">
            <v>79473729</v>
          </cell>
          <cell r="P29">
            <v>18727236</v>
          </cell>
          <cell r="R29">
            <v>1458862</v>
          </cell>
          <cell r="S29">
            <v>9321680</v>
          </cell>
          <cell r="T29">
            <v>995957</v>
          </cell>
          <cell r="U29">
            <v>48050664</v>
          </cell>
          <cell r="V29">
            <v>18202395</v>
          </cell>
          <cell r="X29">
            <v>78029558</v>
          </cell>
          <cell r="Z29">
            <v>79473729</v>
          </cell>
          <cell r="AA29">
            <v>18727236</v>
          </cell>
          <cell r="AC29">
            <v>78029558</v>
          </cell>
          <cell r="AD29">
            <v>2775021.1145467199</v>
          </cell>
          <cell r="AE29">
            <v>15611909.586058609</v>
          </cell>
          <cell r="AF29">
            <v>11776499</v>
          </cell>
          <cell r="AG29">
            <v>66253059</v>
          </cell>
          <cell r="AH29">
            <v>0</v>
          </cell>
          <cell r="AI29">
            <v>18386930.700605329</v>
          </cell>
          <cell r="AJ29">
            <v>551607.92101815983</v>
          </cell>
          <cell r="AK29">
            <v>1</v>
          </cell>
          <cell r="AL29">
            <v>1187681.7826238764</v>
          </cell>
          <cell r="AM29">
            <v>159317.44999999998</v>
          </cell>
          <cell r="AN29">
            <v>4.4302541383425977E-4</v>
          </cell>
          <cell r="AO29">
            <v>64911.849979895866</v>
          </cell>
          <cell r="AP29">
            <v>135306</v>
          </cell>
          <cell r="AQ29">
            <v>0</v>
          </cell>
          <cell r="AR29">
            <v>-70394.150020104134</v>
          </cell>
          <cell r="AT29">
            <v>1028364.3326238764</v>
          </cell>
          <cell r="AU29">
            <v>6.3537576454513137E-3</v>
          </cell>
          <cell r="AV29">
            <v>810908.72706333525</v>
          </cell>
          <cell r="AW29">
            <v>458474</v>
          </cell>
        </row>
        <row r="30">
          <cell r="A30" t="str">
            <v>100700920A</v>
          </cell>
          <cell r="B30" t="str">
            <v>MCCURTAIN MEMORIAL HOSPITAL</v>
          </cell>
          <cell r="C30" t="str">
            <v>Yes</v>
          </cell>
          <cell r="D30">
            <v>1</v>
          </cell>
          <cell r="E30">
            <v>12</v>
          </cell>
          <cell r="F30">
            <v>370048</v>
          </cell>
          <cell r="G30">
            <v>42186</v>
          </cell>
          <cell r="H30">
            <v>42551</v>
          </cell>
          <cell r="I30">
            <v>1</v>
          </cell>
          <cell r="J30">
            <v>3234648</v>
          </cell>
          <cell r="K30">
            <v>5502902</v>
          </cell>
          <cell r="L30">
            <v>1636695</v>
          </cell>
          <cell r="M30">
            <v>16416404</v>
          </cell>
          <cell r="N30">
            <v>12569284</v>
          </cell>
          <cell r="O30">
            <v>42325145</v>
          </cell>
          <cell r="P30">
            <v>15897686</v>
          </cell>
          <cell r="R30">
            <v>3234648</v>
          </cell>
          <cell r="S30">
            <v>5502902</v>
          </cell>
          <cell r="T30">
            <v>1636695</v>
          </cell>
          <cell r="U30">
            <v>16416404</v>
          </cell>
          <cell r="V30">
            <v>12569284</v>
          </cell>
          <cell r="X30">
            <v>39359933</v>
          </cell>
          <cell r="Z30">
            <v>42325145</v>
          </cell>
          <cell r="AA30">
            <v>15897686</v>
          </cell>
          <cell r="AC30">
            <v>39359933</v>
          </cell>
          <cell r="AD30">
            <v>3896655.0379702183</v>
          </cell>
          <cell r="AE30">
            <v>10887272.006226275</v>
          </cell>
          <cell r="AF30">
            <v>10374245</v>
          </cell>
          <cell r="AG30">
            <v>28985688</v>
          </cell>
          <cell r="AH30">
            <v>0</v>
          </cell>
          <cell r="AI30">
            <v>14783927.044196494</v>
          </cell>
          <cell r="AJ30">
            <v>443517.81132589479</v>
          </cell>
          <cell r="AK30">
            <v>1</v>
          </cell>
          <cell r="AL30">
            <v>2291826.2352462634</v>
          </cell>
          <cell r="AM30">
            <v>1064520.9000000001</v>
          </cell>
          <cell r="AN30">
            <v>2.9601893091919232E-3</v>
          </cell>
          <cell r="AO30">
            <v>1302894.9330240211</v>
          </cell>
          <cell r="AP30">
            <v>904079</v>
          </cell>
          <cell r="AQ30">
            <v>0</v>
          </cell>
          <cell r="AR30">
            <v>398815.9330240211</v>
          </cell>
          <cell r="AT30">
            <v>1227305.3352462631</v>
          </cell>
          <cell r="AU30">
            <v>7.5829162970165419E-3</v>
          </cell>
          <cell r="AV30">
            <v>621244.12649267097</v>
          </cell>
          <cell r="AW30">
            <v>547167</v>
          </cell>
        </row>
        <row r="31">
          <cell r="A31" t="str">
            <v>100700030A</v>
          </cell>
          <cell r="B31" t="str">
            <v>MEMORIAL HOSPITAL (ADAIR COUNTY HEALTH CENTER)</v>
          </cell>
          <cell r="C31" t="str">
            <v>Yes</v>
          </cell>
          <cell r="D31">
            <v>1</v>
          </cell>
          <cell r="E31">
            <v>12</v>
          </cell>
          <cell r="F31">
            <v>370178</v>
          </cell>
          <cell r="G31">
            <v>42186</v>
          </cell>
          <cell r="H31">
            <v>42551</v>
          </cell>
          <cell r="I31">
            <v>1</v>
          </cell>
          <cell r="J31">
            <v>3822475</v>
          </cell>
          <cell r="K31">
            <v>9391484</v>
          </cell>
          <cell r="L31">
            <v>2094481</v>
          </cell>
          <cell r="M31">
            <v>9908852</v>
          </cell>
          <cell r="N31">
            <v>1317283</v>
          </cell>
          <cell r="O31">
            <v>33467014</v>
          </cell>
          <cell r="P31">
            <v>21467014</v>
          </cell>
          <cell r="R31">
            <v>3822475</v>
          </cell>
          <cell r="S31">
            <v>9391484</v>
          </cell>
          <cell r="T31">
            <v>2094481</v>
          </cell>
          <cell r="U31">
            <v>9908852</v>
          </cell>
          <cell r="V31">
            <v>1317283</v>
          </cell>
          <cell r="X31">
            <v>26534575</v>
          </cell>
          <cell r="Z31">
            <v>33467014</v>
          </cell>
          <cell r="AA31">
            <v>21467014</v>
          </cell>
          <cell r="AC31">
            <v>26534575</v>
          </cell>
          <cell r="AD31">
            <v>9819414.8960573543</v>
          </cell>
          <cell r="AE31">
            <v>7200869.4056449141</v>
          </cell>
          <cell r="AF31">
            <v>15308440</v>
          </cell>
          <cell r="AG31">
            <v>11226135</v>
          </cell>
          <cell r="AH31">
            <v>0</v>
          </cell>
          <cell r="AI31">
            <v>17020284.301702268</v>
          </cell>
          <cell r="AJ31">
            <v>510608.52905106801</v>
          </cell>
          <cell r="AK31">
            <v>1</v>
          </cell>
          <cell r="AL31">
            <v>2106965.0496404525</v>
          </cell>
          <cell r="AM31">
            <v>1302302.76</v>
          </cell>
          <cell r="AN31">
            <v>3.6214063129085907E-3</v>
          </cell>
          <cell r="AO31">
            <v>1081043.7171259688</v>
          </cell>
          <cell r="AP31">
            <v>1106024</v>
          </cell>
          <cell r="AQ31">
            <v>0</v>
          </cell>
          <cell r="AR31">
            <v>-24980.282874031225</v>
          </cell>
          <cell r="AT31">
            <v>804662.28964045248</v>
          </cell>
          <cell r="AU31">
            <v>4.9716126985506074E-3</v>
          </cell>
          <cell r="AV31">
            <v>493933.49703042954</v>
          </cell>
          <cell r="AW31">
            <v>358741</v>
          </cell>
        </row>
        <row r="32">
          <cell r="A32" t="str">
            <v>100699390A</v>
          </cell>
          <cell r="B32" t="str">
            <v>MERCY HEALTH CENTER</v>
          </cell>
          <cell r="C32" t="str">
            <v>Yes</v>
          </cell>
          <cell r="D32">
            <v>1</v>
          </cell>
          <cell r="E32">
            <v>12</v>
          </cell>
          <cell r="F32">
            <v>370013</v>
          </cell>
          <cell r="G32">
            <v>42186</v>
          </cell>
          <cell r="H32">
            <v>42551</v>
          </cell>
          <cell r="I32">
            <v>1</v>
          </cell>
          <cell r="J32">
            <v>233454162</v>
          </cell>
          <cell r="K32">
            <v>392749099</v>
          </cell>
          <cell r="L32">
            <v>16327554</v>
          </cell>
          <cell r="M32">
            <v>810135303</v>
          </cell>
          <cell r="N32">
            <v>85249633</v>
          </cell>
          <cell r="O32">
            <v>1557206802</v>
          </cell>
          <cell r="P32">
            <v>433182653</v>
          </cell>
          <cell r="R32">
            <v>233454162</v>
          </cell>
          <cell r="S32">
            <v>392749099</v>
          </cell>
          <cell r="T32">
            <v>16327554</v>
          </cell>
          <cell r="U32">
            <v>810135303</v>
          </cell>
          <cell r="V32">
            <v>85249633</v>
          </cell>
          <cell r="X32">
            <v>1537915751</v>
          </cell>
          <cell r="Z32">
            <v>1557206802</v>
          </cell>
          <cell r="AA32">
            <v>433182653</v>
          </cell>
          <cell r="AC32">
            <v>1537915751</v>
          </cell>
          <cell r="AD32">
            <v>178738753.72139058</v>
          </cell>
          <cell r="AE32">
            <v>249077528.77431574</v>
          </cell>
          <cell r="AF32">
            <v>642530815</v>
          </cell>
          <cell r="AG32">
            <v>895384936</v>
          </cell>
          <cell r="AH32">
            <v>0</v>
          </cell>
          <cell r="AI32">
            <v>427816282.49570632</v>
          </cell>
          <cell r="AJ32">
            <v>12834488.474871188</v>
          </cell>
          <cell r="AK32">
            <v>1</v>
          </cell>
          <cell r="AL32">
            <v>24625734.442589086</v>
          </cell>
          <cell r="AM32">
            <v>17581123.48</v>
          </cell>
          <cell r="AN32">
            <v>4.8889085943807302E-2</v>
          </cell>
          <cell r="AO32">
            <v>12250566.440843605</v>
          </cell>
          <cell r="AP32">
            <v>14931348</v>
          </cell>
          <cell r="AQ32">
            <v>0</v>
          </cell>
          <cell r="AR32">
            <v>-2680781.5591563955</v>
          </cell>
          <cell r="AT32">
            <v>7044610.9625890851</v>
          </cell>
          <cell r="AU32">
            <v>4.3525187856890975E-2</v>
          </cell>
          <cell r="AV32">
            <v>1780320.6918832744</v>
          </cell>
          <cell r="AW32">
            <v>3140684</v>
          </cell>
        </row>
        <row r="33">
          <cell r="A33" t="str">
            <v>200509290A</v>
          </cell>
          <cell r="B33" t="str">
            <v>MERCY HOSPITAL ADA, INC.</v>
          </cell>
          <cell r="C33" t="str">
            <v>Yes</v>
          </cell>
          <cell r="D33">
            <v>1</v>
          </cell>
          <cell r="E33">
            <v>12</v>
          </cell>
          <cell r="F33">
            <v>370020</v>
          </cell>
          <cell r="G33">
            <v>42186</v>
          </cell>
          <cell r="H33">
            <v>42551</v>
          </cell>
          <cell r="I33">
            <v>1</v>
          </cell>
          <cell r="J33">
            <v>24579686</v>
          </cell>
          <cell r="K33">
            <v>62332559</v>
          </cell>
          <cell r="L33">
            <v>0</v>
          </cell>
          <cell r="M33">
            <v>165238913</v>
          </cell>
          <cell r="N33">
            <v>0</v>
          </cell>
          <cell r="O33">
            <v>269962882</v>
          </cell>
          <cell r="P33">
            <v>81468816</v>
          </cell>
          <cell r="R33">
            <v>24579686</v>
          </cell>
          <cell r="S33">
            <v>62332559</v>
          </cell>
          <cell r="T33">
            <v>0</v>
          </cell>
          <cell r="U33">
            <v>165238913</v>
          </cell>
          <cell r="V33">
            <v>0</v>
          </cell>
          <cell r="X33">
            <v>252151158</v>
          </cell>
          <cell r="Z33">
            <v>269962882</v>
          </cell>
          <cell r="AA33">
            <v>81468816</v>
          </cell>
          <cell r="AC33">
            <v>252151158</v>
          </cell>
          <cell r="AD33">
            <v>26228189.755552839</v>
          </cell>
          <cell r="AE33">
            <v>49865442.610132635</v>
          </cell>
          <cell r="AF33">
            <v>86912245</v>
          </cell>
          <cell r="AG33">
            <v>165238913</v>
          </cell>
          <cell r="AH33">
            <v>0</v>
          </cell>
          <cell r="AI33">
            <v>76093632.365685478</v>
          </cell>
          <cell r="AJ33">
            <v>2282808.9709705641</v>
          </cell>
          <cell r="AK33">
            <v>1</v>
          </cell>
          <cell r="AL33">
            <v>7955572.3136526253</v>
          </cell>
          <cell r="AM33">
            <v>3978210.67</v>
          </cell>
          <cell r="AN33">
            <v>1.1062494587985295E-2</v>
          </cell>
          <cell r="AO33">
            <v>4338292.0167210037</v>
          </cell>
          <cell r="AP33">
            <v>3378626</v>
          </cell>
          <cell r="AQ33">
            <v>0</v>
          </cell>
          <cell r="AR33">
            <v>959666.01672100369</v>
          </cell>
          <cell r="AT33">
            <v>3977361.6436526258</v>
          </cell>
          <cell r="AU33">
            <v>2.4574162240344442E-2</v>
          </cell>
          <cell r="AV33">
            <v>1297166.4221107494</v>
          </cell>
          <cell r="AW33">
            <v>1773219</v>
          </cell>
        </row>
        <row r="34">
          <cell r="A34" t="str">
            <v>100262320C</v>
          </cell>
          <cell r="B34" t="str">
            <v>MERCY HOSPITAL ARDMORE (MERCY MEMORIAL HEALTH CENTER)</v>
          </cell>
          <cell r="C34" t="str">
            <v>Yes</v>
          </cell>
          <cell r="D34">
            <v>1</v>
          </cell>
          <cell r="E34">
            <v>12</v>
          </cell>
          <cell r="F34">
            <v>370047</v>
          </cell>
          <cell r="G34">
            <v>42186</v>
          </cell>
          <cell r="H34">
            <v>42551</v>
          </cell>
          <cell r="I34">
            <v>1</v>
          </cell>
          <cell r="J34">
            <v>42942733</v>
          </cell>
          <cell r="K34">
            <v>150850471</v>
          </cell>
          <cell r="L34">
            <v>0</v>
          </cell>
          <cell r="M34">
            <v>0</v>
          </cell>
          <cell r="N34">
            <v>286994088</v>
          </cell>
          <cell r="O34">
            <v>498697915</v>
          </cell>
          <cell r="P34">
            <v>137475439</v>
          </cell>
          <cell r="R34">
            <v>42942733</v>
          </cell>
          <cell r="S34">
            <v>150850471</v>
          </cell>
          <cell r="T34">
            <v>0</v>
          </cell>
          <cell r="U34">
            <v>0</v>
          </cell>
          <cell r="V34">
            <v>286994088</v>
          </cell>
          <cell r="X34">
            <v>480787292</v>
          </cell>
          <cell r="Z34">
            <v>498697915</v>
          </cell>
          <cell r="AA34">
            <v>137475439</v>
          </cell>
          <cell r="AC34">
            <v>480787292</v>
          </cell>
          <cell r="AD34">
            <v>53422733.470053822</v>
          </cell>
          <cell r="AE34">
            <v>79115306.183312669</v>
          </cell>
          <cell r="AF34">
            <v>193793204</v>
          </cell>
          <cell r="AG34">
            <v>286994088</v>
          </cell>
          <cell r="AH34">
            <v>0</v>
          </cell>
          <cell r="AI34">
            <v>132538039.65336649</v>
          </cell>
          <cell r="AJ34">
            <v>3976141.1896009948</v>
          </cell>
          <cell r="AK34">
            <v>1</v>
          </cell>
          <cell r="AL34">
            <v>12278434.293832183</v>
          </cell>
          <cell r="AM34">
            <v>7256648.0299999993</v>
          </cell>
          <cell r="AN34">
            <v>2.0179079545525714E-2</v>
          </cell>
          <cell r="AO34">
            <v>6686469.5386181716</v>
          </cell>
          <cell r="AP34">
            <v>6162947</v>
          </cell>
          <cell r="AQ34">
            <v>0</v>
          </cell>
          <cell r="AR34">
            <v>523522.53861817159</v>
          </cell>
          <cell r="AT34">
            <v>5021786.2638321826</v>
          </cell>
          <cell r="AU34">
            <v>3.1027148507022522E-2</v>
          </cell>
          <cell r="AV34">
            <v>1877681.4365067054</v>
          </cell>
          <cell r="AW34">
            <v>2238852</v>
          </cell>
        </row>
        <row r="35">
          <cell r="A35" t="str">
            <v>200320810D</v>
          </cell>
          <cell r="B35" t="str">
            <v>MERCY HOSPITAL EL RENO INC</v>
          </cell>
          <cell r="C35" t="str">
            <v>Yes</v>
          </cell>
          <cell r="D35">
            <v>1</v>
          </cell>
          <cell r="E35">
            <v>12</v>
          </cell>
          <cell r="F35">
            <v>370011</v>
          </cell>
          <cell r="G35">
            <v>42186</v>
          </cell>
          <cell r="H35">
            <v>42551</v>
          </cell>
          <cell r="I35">
            <v>1</v>
          </cell>
          <cell r="J35">
            <v>6184519</v>
          </cell>
          <cell r="K35">
            <v>6387807</v>
          </cell>
          <cell r="L35">
            <v>0</v>
          </cell>
          <cell r="M35">
            <v>31570108</v>
          </cell>
          <cell r="N35">
            <v>1</v>
          </cell>
          <cell r="O35">
            <v>51970750</v>
          </cell>
          <cell r="P35">
            <v>11220044</v>
          </cell>
          <cell r="R35">
            <v>6184519</v>
          </cell>
          <cell r="S35">
            <v>6387807</v>
          </cell>
          <cell r="T35">
            <v>0</v>
          </cell>
          <cell r="U35">
            <v>31570108</v>
          </cell>
          <cell r="V35">
            <v>1</v>
          </cell>
          <cell r="X35">
            <v>44142435</v>
          </cell>
          <cell r="Z35">
            <v>51970750</v>
          </cell>
          <cell r="AA35">
            <v>11220044</v>
          </cell>
          <cell r="AC35">
            <v>44142435</v>
          </cell>
          <cell r="AD35">
            <v>2714258.5185386781</v>
          </cell>
          <cell r="AE35">
            <v>6815718.6891625766</v>
          </cell>
          <cell r="AF35">
            <v>12572326</v>
          </cell>
          <cell r="AG35">
            <v>31570109</v>
          </cell>
          <cell r="AH35">
            <v>0</v>
          </cell>
          <cell r="AI35">
            <v>9529977.2077012565</v>
          </cell>
          <cell r="AJ35">
            <v>285899.31623103766</v>
          </cell>
          <cell r="AK35">
            <v>1</v>
          </cell>
          <cell r="AL35">
            <v>907974.08306942892</v>
          </cell>
          <cell r="AM35">
            <v>261549.34</v>
          </cell>
          <cell r="AN35">
            <v>7.2730893314936634E-4</v>
          </cell>
          <cell r="AO35">
            <v>44506.180366297805</v>
          </cell>
          <cell r="AP35">
            <v>222129</v>
          </cell>
          <cell r="AQ35">
            <v>0</v>
          </cell>
          <cell r="AR35">
            <v>-177622.81963370219</v>
          </cell>
          <cell r="AT35">
            <v>646424.74306942895</v>
          </cell>
          <cell r="AU35">
            <v>3.9939406912399217E-3</v>
          </cell>
          <cell r="AV35">
            <v>431725.0663202065</v>
          </cell>
          <cell r="AW35">
            <v>288194</v>
          </cell>
        </row>
        <row r="36">
          <cell r="A36" t="str">
            <v>200479750A</v>
          </cell>
          <cell r="B36" t="str">
            <v>MERCY REHABILITATION HOSPITAL, LLC</v>
          </cell>
          <cell r="C36" t="str">
            <v>No</v>
          </cell>
          <cell r="D36">
            <v>1</v>
          </cell>
          <cell r="E36">
            <v>12</v>
          </cell>
          <cell r="F36">
            <v>373033</v>
          </cell>
          <cell r="G36">
            <v>42370</v>
          </cell>
          <cell r="H36">
            <v>42735</v>
          </cell>
          <cell r="I36">
            <v>1</v>
          </cell>
          <cell r="J36">
            <v>12507600</v>
          </cell>
          <cell r="K36">
            <v>20937446</v>
          </cell>
          <cell r="L36">
            <v>0</v>
          </cell>
          <cell r="M36">
            <v>0</v>
          </cell>
          <cell r="N36">
            <v>0</v>
          </cell>
          <cell r="O36">
            <v>33445046</v>
          </cell>
          <cell r="P36">
            <v>20796081</v>
          </cell>
          <cell r="R36">
            <v>12507600</v>
          </cell>
          <cell r="S36">
            <v>20937446</v>
          </cell>
          <cell r="T36">
            <v>0</v>
          </cell>
          <cell r="U36">
            <v>0</v>
          </cell>
          <cell r="V36">
            <v>0</v>
          </cell>
          <cell r="X36">
            <v>33445046</v>
          </cell>
          <cell r="Z36">
            <v>33445046</v>
          </cell>
          <cell r="AA36">
            <v>20796081</v>
          </cell>
          <cell r="AC36">
            <v>33445046</v>
          </cell>
          <cell r="AD36">
            <v>20796081</v>
          </cell>
          <cell r="AE36">
            <v>0</v>
          </cell>
          <cell r="AF36">
            <v>33445046</v>
          </cell>
          <cell r="AG36">
            <v>0</v>
          </cell>
          <cell r="AH36">
            <v>0</v>
          </cell>
          <cell r="AI36">
            <v>20796081</v>
          </cell>
          <cell r="AJ36">
            <v>623882.42999999993</v>
          </cell>
          <cell r="AK36">
            <v>1</v>
          </cell>
          <cell r="AL36">
            <v>310974</v>
          </cell>
          <cell r="AM36">
            <v>310974</v>
          </cell>
          <cell r="AN36">
            <v>8.6474761579284068E-4</v>
          </cell>
          <cell r="AO36">
            <v>169851.6864082581</v>
          </cell>
          <cell r="AP36">
            <v>264105</v>
          </cell>
          <cell r="AQ36">
            <v>0</v>
          </cell>
          <cell r="AR36">
            <v>-94253.313591741899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</row>
        <row r="37">
          <cell r="A37" t="str">
            <v>100700490A</v>
          </cell>
          <cell r="B37" t="str">
            <v xml:space="preserve">MIDWEST REGIONAL MEDICAL </v>
          </cell>
          <cell r="C37" t="str">
            <v>Yes</v>
          </cell>
          <cell r="D37">
            <v>1</v>
          </cell>
          <cell r="E37">
            <v>12</v>
          </cell>
          <cell r="F37">
            <v>370094</v>
          </cell>
          <cell r="G37">
            <v>42186</v>
          </cell>
          <cell r="H37">
            <v>42551</v>
          </cell>
          <cell r="I37">
            <v>1</v>
          </cell>
          <cell r="J37">
            <v>65763527</v>
          </cell>
          <cell r="K37">
            <v>535594136</v>
          </cell>
          <cell r="L37">
            <v>28442036</v>
          </cell>
          <cell r="M37">
            <v>434360547</v>
          </cell>
          <cell r="N37">
            <v>103713862</v>
          </cell>
          <cell r="O37">
            <v>1198404379</v>
          </cell>
          <cell r="P37">
            <v>127463003</v>
          </cell>
          <cell r="R37">
            <v>65763527</v>
          </cell>
          <cell r="S37">
            <v>535594136</v>
          </cell>
          <cell r="T37">
            <v>28442036</v>
          </cell>
          <cell r="U37">
            <v>434360547</v>
          </cell>
          <cell r="V37">
            <v>103713862</v>
          </cell>
          <cell r="X37">
            <v>1167874108</v>
          </cell>
          <cell r="Z37">
            <v>1198404379</v>
          </cell>
          <cell r="AA37">
            <v>127463003</v>
          </cell>
          <cell r="AC37">
            <v>1167874108</v>
          </cell>
          <cell r="AD37">
            <v>66985870.821017832</v>
          </cell>
          <cell r="AE37">
            <v>57229914.384842403</v>
          </cell>
          <cell r="AF37">
            <v>629799699</v>
          </cell>
          <cell r="AG37">
            <v>538074409</v>
          </cell>
          <cell r="AH37">
            <v>0</v>
          </cell>
          <cell r="AI37">
            <v>124215785.20586023</v>
          </cell>
          <cell r="AJ37">
            <v>3726473.5561758066</v>
          </cell>
          <cell r="AK37">
            <v>1</v>
          </cell>
          <cell r="AL37">
            <v>10899035.817851011</v>
          </cell>
          <cell r="AM37">
            <v>7132547.1500000004</v>
          </cell>
          <cell r="AN37">
            <v>1.9833983363536891E-2</v>
          </cell>
          <cell r="AO37">
            <v>6764284.1616818719</v>
          </cell>
          <cell r="AP37">
            <v>6057551</v>
          </cell>
          <cell r="AQ37">
            <v>0</v>
          </cell>
          <cell r="AR37">
            <v>706733.16168187186</v>
          </cell>
          <cell r="AT37">
            <v>3766488.6678510108</v>
          </cell>
          <cell r="AU37">
            <v>2.3271281792517178E-2</v>
          </cell>
          <cell r="AV37">
            <v>2116922.4981968068</v>
          </cell>
          <cell r="AW37">
            <v>1679206</v>
          </cell>
        </row>
        <row r="38">
          <cell r="A38" t="str">
            <v>200242900A</v>
          </cell>
          <cell r="B38" t="str">
            <v>OKLAHOMA STATE UNIVERSITY MEDICAL CENTER</v>
          </cell>
          <cell r="C38" t="str">
            <v>Yes</v>
          </cell>
          <cell r="D38">
            <v>1</v>
          </cell>
          <cell r="E38">
            <v>12</v>
          </cell>
          <cell r="F38">
            <v>370078</v>
          </cell>
          <cell r="G38">
            <v>42186</v>
          </cell>
          <cell r="H38">
            <v>42551</v>
          </cell>
          <cell r="I38">
            <v>1</v>
          </cell>
          <cell r="J38">
            <v>64010662</v>
          </cell>
          <cell r="K38">
            <v>227328152</v>
          </cell>
          <cell r="L38">
            <v>9719090</v>
          </cell>
          <cell r="M38">
            <v>111002694</v>
          </cell>
          <cell r="N38">
            <v>52661613</v>
          </cell>
          <cell r="O38">
            <v>468811090</v>
          </cell>
          <cell r="P38">
            <v>114159407</v>
          </cell>
          <cell r="R38">
            <v>64010662</v>
          </cell>
          <cell r="S38">
            <v>227328152</v>
          </cell>
          <cell r="T38">
            <v>9719090</v>
          </cell>
          <cell r="U38">
            <v>111002694</v>
          </cell>
          <cell r="V38">
            <v>52661613</v>
          </cell>
          <cell r="X38">
            <v>464722211</v>
          </cell>
          <cell r="Z38">
            <v>468811090</v>
          </cell>
          <cell r="AA38">
            <v>114159407</v>
          </cell>
          <cell r="AC38">
            <v>464722211</v>
          </cell>
          <cell r="AD38">
            <v>73310108.328075022</v>
          </cell>
          <cell r="AE38">
            <v>39853622.562951632</v>
          </cell>
          <cell r="AF38">
            <v>301057904</v>
          </cell>
          <cell r="AG38">
            <v>163664307</v>
          </cell>
          <cell r="AH38">
            <v>0</v>
          </cell>
          <cell r="AI38">
            <v>113163730.89102666</v>
          </cell>
          <cell r="AJ38">
            <v>3394911.9267307995</v>
          </cell>
          <cell r="AK38">
            <v>1</v>
          </cell>
          <cell r="AL38">
            <v>16293918.828145579</v>
          </cell>
          <cell r="AM38">
            <v>10928494.220000001</v>
          </cell>
          <cell r="AN38">
            <v>3.0389644539256789E-2</v>
          </cell>
          <cell r="AO38">
            <v>-1495710.7302688397</v>
          </cell>
          <cell r="AP38">
            <v>9281384</v>
          </cell>
          <cell r="AQ38">
            <v>0</v>
          </cell>
          <cell r="AR38">
            <v>-10777094.73026884</v>
          </cell>
          <cell r="AT38">
            <v>5365424.6081455788</v>
          </cell>
          <cell r="AU38">
            <v>3.3150320896598237E-2</v>
          </cell>
          <cell r="AV38">
            <v>1546268.8855630923</v>
          </cell>
          <cell r="AW38">
            <v>2392056</v>
          </cell>
        </row>
        <row r="39">
          <cell r="A39" t="str">
            <v>100738360L</v>
          </cell>
          <cell r="B39" t="str">
            <v>PARKSIDE HOSPITAL  INC.</v>
          </cell>
          <cell r="C39" t="str">
            <v>No</v>
          </cell>
          <cell r="D39">
            <v>1</v>
          </cell>
          <cell r="E39">
            <v>12</v>
          </cell>
          <cell r="F39">
            <v>374021</v>
          </cell>
          <cell r="G39">
            <v>42370</v>
          </cell>
          <cell r="H39">
            <v>42735</v>
          </cell>
          <cell r="I39">
            <v>1</v>
          </cell>
          <cell r="J39">
            <v>23113587</v>
          </cell>
          <cell r="K39">
            <v>0</v>
          </cell>
          <cell r="L39">
            <v>0</v>
          </cell>
          <cell r="M39">
            <v>1424555</v>
          </cell>
          <cell r="N39">
            <v>148586</v>
          </cell>
          <cell r="O39">
            <v>24686728</v>
          </cell>
          <cell r="P39">
            <v>10417319</v>
          </cell>
          <cell r="R39">
            <v>23113587</v>
          </cell>
          <cell r="S39">
            <v>0</v>
          </cell>
          <cell r="T39">
            <v>0</v>
          </cell>
          <cell r="U39">
            <v>1424555</v>
          </cell>
          <cell r="V39">
            <v>148586</v>
          </cell>
          <cell r="X39">
            <v>24686728</v>
          </cell>
          <cell r="Z39">
            <v>24686728</v>
          </cell>
          <cell r="AA39">
            <v>10417319</v>
          </cell>
          <cell r="AC39">
            <v>24686728</v>
          </cell>
          <cell r="AD39">
            <v>9753484.0993611235</v>
          </cell>
          <cell r="AE39">
            <v>663834.90063887765</v>
          </cell>
          <cell r="AF39">
            <v>23113587</v>
          </cell>
          <cell r="AG39">
            <v>1573141</v>
          </cell>
          <cell r="AH39">
            <v>0</v>
          </cell>
          <cell r="AI39">
            <v>10417319</v>
          </cell>
          <cell r="AJ39">
            <v>312519.57</v>
          </cell>
          <cell r="AK39">
            <v>1</v>
          </cell>
          <cell r="AL39">
            <v>1887876.87</v>
          </cell>
          <cell r="AM39">
            <v>1887876.87</v>
          </cell>
          <cell r="AN39">
            <v>5.2497540702533037E-3</v>
          </cell>
          <cell r="AO39">
            <v>416944.52372739115</v>
          </cell>
          <cell r="AP39">
            <v>1603342</v>
          </cell>
          <cell r="AQ39">
            <v>0</v>
          </cell>
          <cell r="AR39">
            <v>-1186397.4762726089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</row>
        <row r="40">
          <cell r="A40" t="str">
            <v>100701680L</v>
          </cell>
          <cell r="B40" t="str">
            <v>ROLLING HILLS HOSPITAL</v>
          </cell>
          <cell r="C40" t="str">
            <v>No</v>
          </cell>
          <cell r="D40">
            <v>1</v>
          </cell>
          <cell r="E40">
            <v>12</v>
          </cell>
          <cell r="F40">
            <v>374016</v>
          </cell>
          <cell r="G40">
            <v>42370</v>
          </cell>
          <cell r="H40">
            <v>42735</v>
          </cell>
          <cell r="I40">
            <v>1</v>
          </cell>
          <cell r="J40">
            <v>26500900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26500900</v>
          </cell>
          <cell r="P40">
            <v>15934068</v>
          </cell>
          <cell r="R40">
            <v>26500900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X40">
            <v>26500900</v>
          </cell>
          <cell r="Z40">
            <v>26500900</v>
          </cell>
          <cell r="AA40">
            <v>15934068</v>
          </cell>
          <cell r="AC40">
            <v>26500900</v>
          </cell>
          <cell r="AD40">
            <v>15934068</v>
          </cell>
          <cell r="AE40">
            <v>0</v>
          </cell>
          <cell r="AF40">
            <v>26500900</v>
          </cell>
          <cell r="AG40">
            <v>0</v>
          </cell>
          <cell r="AH40">
            <v>0</v>
          </cell>
          <cell r="AI40">
            <v>15934068</v>
          </cell>
          <cell r="AJ40">
            <v>478022.04</v>
          </cell>
          <cell r="AK40">
            <v>1</v>
          </cell>
          <cell r="AL40">
            <v>844475.96</v>
          </cell>
          <cell r="AM40">
            <v>844475.96</v>
          </cell>
          <cell r="AN40">
            <v>2.3482946259313327E-3</v>
          </cell>
          <cell r="AO40">
            <v>-218807.613525972</v>
          </cell>
          <cell r="AP40">
            <v>717199</v>
          </cell>
          <cell r="AQ40">
            <v>0</v>
          </cell>
          <cell r="AR40">
            <v>-936006.613525972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</row>
        <row r="41">
          <cell r="A41" t="str">
            <v>100699570A</v>
          </cell>
          <cell r="B41" t="str">
            <v>SAINT FRANCIS HOSPITAL</v>
          </cell>
          <cell r="C41" t="str">
            <v>Yes</v>
          </cell>
          <cell r="D41">
            <v>1</v>
          </cell>
          <cell r="E41">
            <v>12</v>
          </cell>
          <cell r="F41">
            <v>370091</v>
          </cell>
          <cell r="G41">
            <v>42186</v>
          </cell>
          <cell r="H41">
            <v>42551</v>
          </cell>
          <cell r="I41">
            <v>1</v>
          </cell>
          <cell r="J41">
            <v>347508971</v>
          </cell>
          <cell r="K41">
            <v>1230762178</v>
          </cell>
          <cell r="L41">
            <v>92667878</v>
          </cell>
          <cell r="M41">
            <v>957639050</v>
          </cell>
          <cell r="N41">
            <v>143160203</v>
          </cell>
          <cell r="O41">
            <v>2934949701</v>
          </cell>
          <cell r="P41">
            <v>913360823</v>
          </cell>
          <cell r="R41">
            <v>347508971</v>
          </cell>
          <cell r="S41">
            <v>1230762178</v>
          </cell>
          <cell r="T41">
            <v>92667878</v>
          </cell>
          <cell r="U41">
            <v>957639050</v>
          </cell>
          <cell r="V41">
            <v>143160203</v>
          </cell>
          <cell r="X41">
            <v>2771738280</v>
          </cell>
          <cell r="Z41">
            <v>2934949701</v>
          </cell>
          <cell r="AA41">
            <v>913360823</v>
          </cell>
          <cell r="AC41">
            <v>2771738280</v>
          </cell>
          <cell r="AD41">
            <v>519998773.52703542</v>
          </cell>
          <cell r="AE41">
            <v>342570406.34641701</v>
          </cell>
          <cell r="AF41">
            <v>1670939027</v>
          </cell>
          <cell r="AG41">
            <v>1100799253</v>
          </cell>
          <cell r="AH41">
            <v>0</v>
          </cell>
          <cell r="AI41">
            <v>862569179.87345243</v>
          </cell>
          <cell r="AJ41">
            <v>25877075.39620357</v>
          </cell>
          <cell r="AK41">
            <v>1</v>
          </cell>
          <cell r="AL41">
            <v>82135831.858473077</v>
          </cell>
          <cell r="AM41">
            <v>60924623.419999994</v>
          </cell>
          <cell r="AN41">
            <v>0.16941745240927428</v>
          </cell>
          <cell r="AO41">
            <v>44193473.909971915</v>
          </cell>
          <cell r="AP41">
            <v>51742243</v>
          </cell>
          <cell r="AQ41">
            <v>0</v>
          </cell>
          <cell r="AR41">
            <v>-7548769.0900280848</v>
          </cell>
          <cell r="AT41">
            <v>21211208.438473083</v>
          </cell>
          <cell r="AU41">
            <v>0.1310536290590138</v>
          </cell>
          <cell r="AV41">
            <v>3442704.253620889</v>
          </cell>
          <cell r="AW41">
            <v>9456549</v>
          </cell>
        </row>
        <row r="42">
          <cell r="A42" t="str">
            <v>200031310A</v>
          </cell>
          <cell r="B42" t="str">
            <v>SAINT FRANCIS HOSPITAL SOUTH</v>
          </cell>
          <cell r="C42" t="str">
            <v>Yes</v>
          </cell>
          <cell r="D42">
            <v>1</v>
          </cell>
          <cell r="E42">
            <v>12</v>
          </cell>
          <cell r="F42">
            <v>370218</v>
          </cell>
          <cell r="G42">
            <v>42186</v>
          </cell>
          <cell r="H42">
            <v>42551</v>
          </cell>
          <cell r="I42">
            <v>1</v>
          </cell>
          <cell r="J42">
            <v>19894920</v>
          </cell>
          <cell r="K42">
            <v>72521675</v>
          </cell>
          <cell r="L42">
            <v>8668776</v>
          </cell>
          <cell r="M42">
            <v>144620963</v>
          </cell>
          <cell r="N42">
            <v>38675664</v>
          </cell>
          <cell r="O42">
            <v>288216095</v>
          </cell>
          <cell r="P42">
            <v>101302959</v>
          </cell>
          <cell r="R42">
            <v>19894920</v>
          </cell>
          <cell r="S42">
            <v>72521675</v>
          </cell>
          <cell r="T42">
            <v>8668776</v>
          </cell>
          <cell r="U42">
            <v>144620963</v>
          </cell>
          <cell r="V42">
            <v>38675664</v>
          </cell>
          <cell r="X42">
            <v>284381998</v>
          </cell>
          <cell r="Z42">
            <v>288216095</v>
          </cell>
          <cell r="AA42">
            <v>101302959</v>
          </cell>
          <cell r="AC42">
            <v>284381998</v>
          </cell>
          <cell r="AD42">
            <v>35529754.831744522</v>
          </cell>
          <cell r="AE42">
            <v>64425585.565647513</v>
          </cell>
          <cell r="AF42">
            <v>101085371</v>
          </cell>
          <cell r="AG42">
            <v>183296627</v>
          </cell>
          <cell r="AH42">
            <v>0</v>
          </cell>
          <cell r="AI42">
            <v>99955340.397392035</v>
          </cell>
          <cell r="AJ42">
            <v>2998660.2119217608</v>
          </cell>
          <cell r="AK42">
            <v>1</v>
          </cell>
          <cell r="AL42">
            <v>5548752.9671118855</v>
          </cell>
          <cell r="AM42">
            <v>3533160.4</v>
          </cell>
          <cell r="AN42">
            <v>9.8249115106525918E-3</v>
          </cell>
          <cell r="AO42">
            <v>4170367.8740026955</v>
          </cell>
          <cell r="AP42">
            <v>3000653</v>
          </cell>
          <cell r="AQ42">
            <v>0</v>
          </cell>
          <cell r="AR42">
            <v>1169714.8740026955</v>
          </cell>
          <cell r="AT42">
            <v>2015592.5671118854</v>
          </cell>
          <cell r="AU42">
            <v>1.2453355563904008E-2</v>
          </cell>
          <cell r="AV42">
            <v>624293.41664192709</v>
          </cell>
          <cell r="AW42">
            <v>898607</v>
          </cell>
        </row>
        <row r="43">
          <cell r="A43" t="str">
            <v>200702430B</v>
          </cell>
          <cell r="B43" t="str">
            <v>SAINT FRANCIS HOSPITAL VINITA (CRAIG GENERAL HOSPITAL)</v>
          </cell>
          <cell r="C43" t="str">
            <v>Yes</v>
          </cell>
          <cell r="D43">
            <v>1</v>
          </cell>
          <cell r="E43">
            <v>12</v>
          </cell>
          <cell r="F43">
            <v>370065</v>
          </cell>
          <cell r="G43">
            <v>42370</v>
          </cell>
          <cell r="H43">
            <v>42708</v>
          </cell>
          <cell r="I43">
            <v>1.0796460176991149</v>
          </cell>
          <cell r="J43">
            <v>2843160</v>
          </cell>
          <cell r="K43">
            <v>8667684</v>
          </cell>
          <cell r="L43">
            <v>571300</v>
          </cell>
          <cell r="M43">
            <v>26699237</v>
          </cell>
          <cell r="N43">
            <v>4144672</v>
          </cell>
          <cell r="O43">
            <v>47058157</v>
          </cell>
          <cell r="P43">
            <v>20014688</v>
          </cell>
          <cell r="R43">
            <v>3069606.3716814155</v>
          </cell>
          <cell r="S43">
            <v>9358030.5132743362</v>
          </cell>
          <cell r="T43">
            <v>616801.76991150435</v>
          </cell>
          <cell r="U43">
            <v>28825724.902654864</v>
          </cell>
          <cell r="V43">
            <v>4474778.6194690261</v>
          </cell>
          <cell r="X43">
            <v>46344942.176991142</v>
          </cell>
          <cell r="Z43">
            <v>50806151.805309728</v>
          </cell>
          <cell r="AA43">
            <v>21608778.194690265</v>
          </cell>
          <cell r="AC43">
            <v>46344942.176991142</v>
          </cell>
          <cell r="AD43">
            <v>5548036.4395126617</v>
          </cell>
          <cell r="AE43">
            <v>14163308.355620701</v>
          </cell>
          <cell r="AF43">
            <v>13044438.654867258</v>
          </cell>
          <cell r="AG43">
            <v>33300503.522123888</v>
          </cell>
          <cell r="AH43">
            <v>0</v>
          </cell>
          <cell r="AI43">
            <v>19711344.795133363</v>
          </cell>
          <cell r="AJ43">
            <v>591340.34385400091</v>
          </cell>
          <cell r="AK43">
            <v>1</v>
          </cell>
          <cell r="AL43">
            <v>834353.82087651733</v>
          </cell>
          <cell r="AM43">
            <v>254658.77</v>
          </cell>
          <cell r="AN43">
            <v>7.0814783293213386E-4</v>
          </cell>
          <cell r="AO43">
            <v>137464.93677287691</v>
          </cell>
          <cell r="AP43">
            <v>216277</v>
          </cell>
          <cell r="AQ43">
            <v>0</v>
          </cell>
          <cell r="AR43">
            <v>-78812.063227123086</v>
          </cell>
          <cell r="AT43">
            <v>579695.05087651731</v>
          </cell>
          <cell r="AU43">
            <v>3.5816507289193429E-3</v>
          </cell>
          <cell r="AV43">
            <v>912070.23039303604</v>
          </cell>
          <cell r="AW43">
            <v>258444</v>
          </cell>
        </row>
        <row r="44">
          <cell r="A44" t="str">
            <v>200700900A</v>
          </cell>
          <cell r="B44" t="str">
            <v>SAINT FRANCIS REGIONAL SERVICES INC (MUSKOGEE REGIONAL MEDICAL CENTER)</v>
          </cell>
          <cell r="C44" t="str">
            <v>Yes</v>
          </cell>
          <cell r="D44">
            <v>1</v>
          </cell>
          <cell r="E44">
            <v>12</v>
          </cell>
          <cell r="F44">
            <v>370025</v>
          </cell>
          <cell r="G44">
            <v>42278</v>
          </cell>
          <cell r="H44">
            <v>42643</v>
          </cell>
          <cell r="I44">
            <v>1</v>
          </cell>
          <cell r="J44">
            <v>63134044</v>
          </cell>
          <cell r="K44">
            <v>11692155</v>
          </cell>
          <cell r="L44">
            <v>183888978</v>
          </cell>
          <cell r="M44">
            <v>31940559</v>
          </cell>
          <cell r="N44">
            <v>177011758</v>
          </cell>
          <cell r="O44">
            <v>484319165</v>
          </cell>
          <cell r="P44">
            <v>127474353</v>
          </cell>
          <cell r="R44">
            <v>63134044</v>
          </cell>
          <cell r="S44">
            <v>11692155</v>
          </cell>
          <cell r="T44">
            <v>183888978</v>
          </cell>
          <cell r="U44">
            <v>31940559</v>
          </cell>
          <cell r="V44">
            <v>177011758</v>
          </cell>
          <cell r="X44">
            <v>467667494</v>
          </cell>
          <cell r="Z44">
            <v>484319165</v>
          </cell>
          <cell r="AA44">
            <v>127474353</v>
          </cell>
          <cell r="AC44">
            <v>467667494</v>
          </cell>
          <cell r="AD44">
            <v>68094661.914432973</v>
          </cell>
          <cell r="AE44">
            <v>54996918.029097408</v>
          </cell>
          <cell r="AF44">
            <v>258715177</v>
          </cell>
          <cell r="AG44">
            <v>208952317</v>
          </cell>
          <cell r="AH44">
            <v>0</v>
          </cell>
          <cell r="AI44">
            <v>123091579.94353038</v>
          </cell>
          <cell r="AJ44">
            <v>3692747.3983059111</v>
          </cell>
          <cell r="AK44">
            <v>1</v>
          </cell>
          <cell r="AL44">
            <v>12845994.741901472</v>
          </cell>
          <cell r="AM44">
            <v>7829298.8799999999</v>
          </cell>
          <cell r="AN44">
            <v>2.1771490670633421E-2</v>
          </cell>
          <cell r="AO44">
            <v>7175458.6794182668</v>
          </cell>
          <cell r="AP44">
            <v>6649290</v>
          </cell>
          <cell r="AQ44">
            <v>0</v>
          </cell>
          <cell r="AR44">
            <v>526168.67941826675</v>
          </cell>
          <cell r="AT44">
            <v>5016695.8619014714</v>
          </cell>
          <cell r="AU44">
            <v>3.0995697416042779E-2</v>
          </cell>
          <cell r="AV44">
            <v>2458193.2394154081</v>
          </cell>
          <cell r="AW44">
            <v>2236583</v>
          </cell>
        </row>
        <row r="45">
          <cell r="A45" t="str">
            <v>200196450C</v>
          </cell>
          <cell r="B45" t="str">
            <v>SEMINOLE HMA LLC</v>
          </cell>
          <cell r="C45" t="str">
            <v>Yes</v>
          </cell>
          <cell r="D45">
            <v>1</v>
          </cell>
          <cell r="E45">
            <v>12</v>
          </cell>
          <cell r="F45">
            <v>370229</v>
          </cell>
          <cell r="G45">
            <v>42095</v>
          </cell>
          <cell r="H45">
            <v>42460</v>
          </cell>
          <cell r="I45">
            <v>1</v>
          </cell>
          <cell r="J45">
            <v>1694765</v>
          </cell>
          <cell r="K45">
            <v>8357876</v>
          </cell>
          <cell r="L45">
            <v>1334814</v>
          </cell>
          <cell r="M45">
            <v>28886005</v>
          </cell>
          <cell r="N45">
            <v>12934757</v>
          </cell>
          <cell r="O45">
            <v>53208217</v>
          </cell>
          <cell r="P45">
            <v>12847116</v>
          </cell>
          <cell r="R45">
            <v>1694765</v>
          </cell>
          <cell r="S45">
            <v>8357876</v>
          </cell>
          <cell r="T45">
            <v>1334814</v>
          </cell>
          <cell r="U45">
            <v>28886005</v>
          </cell>
          <cell r="V45">
            <v>12934757</v>
          </cell>
          <cell r="X45">
            <v>53208217</v>
          </cell>
          <cell r="Z45">
            <v>53208217</v>
          </cell>
          <cell r="AA45">
            <v>12847116</v>
          </cell>
          <cell r="AC45">
            <v>53208217</v>
          </cell>
          <cell r="AD45">
            <v>2749499.2987601897</v>
          </cell>
          <cell r="AE45">
            <v>10097616.701239811</v>
          </cell>
          <cell r="AF45">
            <v>11387455</v>
          </cell>
          <cell r="AG45">
            <v>41820762</v>
          </cell>
          <cell r="AH45">
            <v>0</v>
          </cell>
          <cell r="AI45">
            <v>12847116</v>
          </cell>
          <cell r="AJ45">
            <v>385413.48</v>
          </cell>
          <cell r="AK45">
            <v>1</v>
          </cell>
          <cell r="AL45">
            <v>1622158.7107735896</v>
          </cell>
          <cell r="AM45">
            <v>245909.37</v>
          </cell>
          <cell r="AN45">
            <v>6.8381775135097956E-4</v>
          </cell>
          <cell r="AO45">
            <v>114693.26189508644</v>
          </cell>
          <cell r="AP45">
            <v>208847</v>
          </cell>
          <cell r="AQ45">
            <v>0</v>
          </cell>
          <cell r="AR45">
            <v>-94153.738104913558</v>
          </cell>
          <cell r="AT45">
            <v>1376249.3407735897</v>
          </cell>
          <cell r="AU45">
            <v>8.503168083121149E-3</v>
          </cell>
          <cell r="AV45">
            <v>485123.39936772082</v>
          </cell>
          <cell r="AW45">
            <v>613570</v>
          </cell>
        </row>
        <row r="46">
          <cell r="A46" t="str">
            <v>200006820Z</v>
          </cell>
          <cell r="B46" t="str">
            <v>SHADOW MOUNTAIN</v>
          </cell>
          <cell r="C46" t="str">
            <v>No</v>
          </cell>
          <cell r="D46">
            <v>1</v>
          </cell>
          <cell r="E46">
            <v>12</v>
          </cell>
          <cell r="F46">
            <v>374024</v>
          </cell>
          <cell r="G46">
            <v>42248</v>
          </cell>
          <cell r="H46">
            <v>42613</v>
          </cell>
          <cell r="I46">
            <v>1</v>
          </cell>
          <cell r="J46">
            <v>68179342</v>
          </cell>
          <cell r="K46">
            <v>57600</v>
          </cell>
          <cell r="L46">
            <v>0</v>
          </cell>
          <cell r="M46">
            <v>1139400</v>
          </cell>
          <cell r="N46">
            <v>1035766</v>
          </cell>
          <cell r="O46">
            <v>74812658</v>
          </cell>
          <cell r="P46">
            <v>40341783</v>
          </cell>
          <cell r="R46">
            <v>68179342</v>
          </cell>
          <cell r="S46">
            <v>57600</v>
          </cell>
          <cell r="T46">
            <v>0</v>
          </cell>
          <cell r="U46">
            <v>1139400</v>
          </cell>
          <cell r="V46">
            <v>1035766</v>
          </cell>
          <cell r="X46">
            <v>70412108</v>
          </cell>
          <cell r="Z46">
            <v>74812658</v>
          </cell>
          <cell r="AA46">
            <v>40341783</v>
          </cell>
          <cell r="AC46">
            <v>70412108</v>
          </cell>
          <cell r="AD46">
            <v>36795911.017458916</v>
          </cell>
          <cell r="AE46">
            <v>1172930.8529711375</v>
          </cell>
          <cell r="AF46">
            <v>68236942</v>
          </cell>
          <cell r="AG46">
            <v>2175166</v>
          </cell>
          <cell r="AH46">
            <v>0</v>
          </cell>
          <cell r="AI46">
            <v>37968841.870430052</v>
          </cell>
          <cell r="AJ46">
            <v>1139065.2561129015</v>
          </cell>
          <cell r="AK46">
            <v>1</v>
          </cell>
          <cell r="AL46">
            <v>4274560.8800000008</v>
          </cell>
          <cell r="AM46">
            <v>4274560.8800000008</v>
          </cell>
          <cell r="AN46">
            <v>1.188657678629515E-2</v>
          </cell>
          <cell r="AO46">
            <v>2467400.6464938396</v>
          </cell>
          <cell r="AP46">
            <v>3630312</v>
          </cell>
          <cell r="AQ46">
            <v>0</v>
          </cell>
          <cell r="AR46">
            <v>-1162911.3535061604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</row>
        <row r="47">
          <cell r="A47" t="str">
            <v>100697950B</v>
          </cell>
          <cell r="B47" t="str">
            <v>SOUTHWESTERN MEDICAL CENTER</v>
          </cell>
          <cell r="C47" t="str">
            <v>Yes</v>
          </cell>
          <cell r="D47">
            <v>1</v>
          </cell>
          <cell r="E47">
            <v>12</v>
          </cell>
          <cell r="F47">
            <v>370097</v>
          </cell>
          <cell r="G47">
            <v>42309</v>
          </cell>
          <cell r="H47">
            <v>42674</v>
          </cell>
          <cell r="I47">
            <v>1</v>
          </cell>
          <cell r="J47">
            <v>44651079</v>
          </cell>
          <cell r="K47">
            <v>123269192</v>
          </cell>
          <cell r="L47">
            <v>2762561</v>
          </cell>
          <cell r="M47">
            <v>18304804</v>
          </cell>
          <cell r="N47">
            <v>170285110</v>
          </cell>
          <cell r="O47">
            <v>359272746</v>
          </cell>
          <cell r="P47">
            <v>83191889</v>
          </cell>
          <cell r="R47">
            <v>44651079</v>
          </cell>
          <cell r="S47">
            <v>123269192</v>
          </cell>
          <cell r="T47">
            <v>2762561</v>
          </cell>
          <cell r="U47">
            <v>18304804</v>
          </cell>
          <cell r="V47">
            <v>170285110</v>
          </cell>
          <cell r="X47">
            <v>359272746</v>
          </cell>
          <cell r="Z47">
            <v>359272746</v>
          </cell>
          <cell r="AA47">
            <v>83191889</v>
          </cell>
          <cell r="AC47">
            <v>359272746</v>
          </cell>
          <cell r="AD47">
            <v>39522695.144678876</v>
          </cell>
          <cell r="AE47">
            <v>43669193.855321117</v>
          </cell>
          <cell r="AF47">
            <v>170682832</v>
          </cell>
          <cell r="AG47">
            <v>188589914</v>
          </cell>
          <cell r="AH47">
            <v>0</v>
          </cell>
          <cell r="AI47">
            <v>83191889</v>
          </cell>
          <cell r="AJ47">
            <v>2495756.67</v>
          </cell>
          <cell r="AK47">
            <v>1</v>
          </cell>
          <cell r="AL47">
            <v>6715319.6898899153</v>
          </cell>
          <cell r="AM47">
            <v>3957713.11</v>
          </cell>
          <cell r="AN47">
            <v>1.100549555867876E-2</v>
          </cell>
          <cell r="AO47">
            <v>7031055.0588861816</v>
          </cell>
          <cell r="AP47">
            <v>3361218</v>
          </cell>
          <cell r="AQ47">
            <v>0</v>
          </cell>
          <cell r="AR47">
            <v>3669837.0588861816</v>
          </cell>
          <cell r="AT47">
            <v>2757606.5798899154</v>
          </cell>
          <cell r="AU47">
            <v>1.7037895358950332E-2</v>
          </cell>
          <cell r="AV47">
            <v>1194726.6565124667</v>
          </cell>
          <cell r="AW47">
            <v>1229418</v>
          </cell>
        </row>
        <row r="48">
          <cell r="A48" t="str">
            <v>100699540A</v>
          </cell>
          <cell r="B48" t="str">
            <v>ST ANTHONY HSP</v>
          </cell>
          <cell r="C48" t="str">
            <v>Yes</v>
          </cell>
          <cell r="D48">
            <v>1</v>
          </cell>
          <cell r="E48">
            <v>12</v>
          </cell>
          <cell r="F48">
            <v>370037</v>
          </cell>
          <cell r="G48">
            <v>42370</v>
          </cell>
          <cell r="H48">
            <v>42735</v>
          </cell>
          <cell r="I48">
            <v>1</v>
          </cell>
          <cell r="J48">
            <v>221014454</v>
          </cell>
          <cell r="K48">
            <v>739250550</v>
          </cell>
          <cell r="L48">
            <v>35928902</v>
          </cell>
          <cell r="M48">
            <v>759601615</v>
          </cell>
          <cell r="N48">
            <v>399442009</v>
          </cell>
          <cell r="O48">
            <v>2155237530</v>
          </cell>
          <cell r="P48">
            <v>454480464</v>
          </cell>
          <cell r="R48">
            <v>221014454</v>
          </cell>
          <cell r="S48">
            <v>739250550</v>
          </cell>
          <cell r="T48">
            <v>35928902</v>
          </cell>
          <cell r="U48">
            <v>759601615</v>
          </cell>
          <cell r="V48">
            <v>399442009</v>
          </cell>
          <cell r="X48">
            <v>2155237530</v>
          </cell>
          <cell r="Z48">
            <v>2155237530</v>
          </cell>
          <cell r="AA48">
            <v>454480464</v>
          </cell>
          <cell r="AC48">
            <v>2155237530</v>
          </cell>
          <cell r="AD48">
            <v>210069963.2085807</v>
          </cell>
          <cell r="AE48">
            <v>244410500.79141927</v>
          </cell>
          <cell r="AF48">
            <v>996193906</v>
          </cell>
          <cell r="AG48">
            <v>1159043624</v>
          </cell>
          <cell r="AH48">
            <v>0</v>
          </cell>
          <cell r="AI48">
            <v>454480464</v>
          </cell>
          <cell r="AJ48">
            <v>13634413.92</v>
          </cell>
          <cell r="AK48">
            <v>1</v>
          </cell>
          <cell r="AL48">
            <v>30613713.558554016</v>
          </cell>
          <cell r="AM48">
            <v>19144166.989999998</v>
          </cell>
          <cell r="AN48">
            <v>5.3235552685891752E-2</v>
          </cell>
          <cell r="AO48">
            <v>28824852.669285323</v>
          </cell>
          <cell r="AP48">
            <v>16258814</v>
          </cell>
          <cell r="AQ48">
            <v>0</v>
          </cell>
          <cell r="AR48">
            <v>12566038.669285323</v>
          </cell>
          <cell r="AT48">
            <v>11469546.568554018</v>
          </cell>
          <cell r="AU48">
            <v>7.0864689573460593E-2</v>
          </cell>
          <cell r="AV48">
            <v>6597987.7314694915</v>
          </cell>
          <cell r="AW48">
            <v>5113444</v>
          </cell>
        </row>
        <row r="49">
          <cell r="A49" t="str">
            <v>200310990A</v>
          </cell>
          <cell r="B49" t="str">
            <v>ST JOHN BROKEN ARROW, INC</v>
          </cell>
          <cell r="C49" t="str">
            <v>Yes</v>
          </cell>
          <cell r="D49">
            <v>1</v>
          </cell>
          <cell r="E49">
            <v>12</v>
          </cell>
          <cell r="F49">
            <v>370235</v>
          </cell>
          <cell r="G49">
            <v>42370</v>
          </cell>
          <cell r="H49">
            <v>42735</v>
          </cell>
          <cell r="I49">
            <v>1</v>
          </cell>
          <cell r="J49">
            <v>6897323</v>
          </cell>
          <cell r="K49">
            <v>86788425</v>
          </cell>
          <cell r="L49">
            <v>2745604</v>
          </cell>
          <cell r="M49">
            <v>90179937</v>
          </cell>
          <cell r="N49">
            <v>39588616</v>
          </cell>
          <cell r="O49">
            <v>226199905</v>
          </cell>
          <cell r="P49">
            <v>64005390</v>
          </cell>
          <cell r="R49">
            <v>6897323</v>
          </cell>
          <cell r="S49">
            <v>86788425</v>
          </cell>
          <cell r="T49">
            <v>2745604</v>
          </cell>
          <cell r="U49">
            <v>90179937</v>
          </cell>
          <cell r="V49">
            <v>39588616</v>
          </cell>
          <cell r="X49">
            <v>226199905</v>
          </cell>
          <cell r="Z49">
            <v>226199905</v>
          </cell>
          <cell r="AA49">
            <v>64005390</v>
          </cell>
          <cell r="AC49">
            <v>226199905</v>
          </cell>
          <cell r="AD49">
            <v>27286157.759382259</v>
          </cell>
          <cell r="AE49">
            <v>36719232.240617737</v>
          </cell>
          <cell r="AF49">
            <v>96431352</v>
          </cell>
          <cell r="AG49">
            <v>129768553</v>
          </cell>
          <cell r="AH49">
            <v>0</v>
          </cell>
          <cell r="AI49">
            <v>64005390</v>
          </cell>
          <cell r="AJ49">
            <v>1920161.7</v>
          </cell>
          <cell r="AK49">
            <v>1</v>
          </cell>
          <cell r="AL49">
            <v>2521688.6474066922</v>
          </cell>
          <cell r="AM49">
            <v>492511.26</v>
          </cell>
          <cell r="AN49">
            <v>1.3695612425351569E-3</v>
          </cell>
          <cell r="AO49">
            <v>203652.01416811056</v>
          </cell>
          <cell r="AP49">
            <v>418281</v>
          </cell>
          <cell r="AQ49">
            <v>0</v>
          </cell>
          <cell r="AR49">
            <v>-214628.98583188944</v>
          </cell>
          <cell r="AT49">
            <v>2029177.3874066921</v>
          </cell>
          <cell r="AU49">
            <v>1.253728948991832E-2</v>
          </cell>
          <cell r="AV49">
            <v>816123.05050531402</v>
          </cell>
          <cell r="AW49">
            <v>904664</v>
          </cell>
        </row>
        <row r="50">
          <cell r="A50" t="str">
            <v>100699400A</v>
          </cell>
          <cell r="B50" t="str">
            <v>ST JOHN MED CTR</v>
          </cell>
          <cell r="C50" t="str">
            <v>Yes</v>
          </cell>
          <cell r="D50">
            <v>1</v>
          </cell>
          <cell r="E50">
            <v>12</v>
          </cell>
          <cell r="F50">
            <v>370114</v>
          </cell>
          <cell r="G50">
            <v>42278</v>
          </cell>
          <cell r="H50">
            <v>42643</v>
          </cell>
          <cell r="I50">
            <v>1</v>
          </cell>
          <cell r="J50">
            <v>210510246</v>
          </cell>
          <cell r="K50">
            <v>814705729</v>
          </cell>
          <cell r="L50">
            <v>51080664</v>
          </cell>
          <cell r="M50">
            <v>647192846</v>
          </cell>
          <cell r="N50">
            <v>77899536</v>
          </cell>
          <cell r="O50">
            <v>1802443619</v>
          </cell>
          <cell r="P50">
            <v>549217867</v>
          </cell>
          <cell r="R50">
            <v>210510246</v>
          </cell>
          <cell r="S50">
            <v>814705729</v>
          </cell>
          <cell r="T50">
            <v>51080664</v>
          </cell>
          <cell r="U50">
            <v>647192846</v>
          </cell>
          <cell r="V50">
            <v>77899536</v>
          </cell>
          <cell r="X50">
            <v>1801389021</v>
          </cell>
          <cell r="Z50">
            <v>1802443619</v>
          </cell>
          <cell r="AA50">
            <v>549217867</v>
          </cell>
          <cell r="AC50">
            <v>1801389021</v>
          </cell>
          <cell r="AD50">
            <v>327955525.54304278</v>
          </cell>
          <cell r="AE50">
            <v>220940997.66678426</v>
          </cell>
          <cell r="AF50">
            <v>1076296639</v>
          </cell>
          <cell r="AG50">
            <v>725092382</v>
          </cell>
          <cell r="AH50">
            <v>0</v>
          </cell>
          <cell r="AI50">
            <v>548896523.20982707</v>
          </cell>
          <cell r="AJ50">
            <v>16466895.696294811</v>
          </cell>
          <cell r="AK50">
            <v>1</v>
          </cell>
          <cell r="AL50">
            <v>35904134.439667493</v>
          </cell>
          <cell r="AM50">
            <v>29540791.479999997</v>
          </cell>
          <cell r="AN50">
            <v>8.2146189073567119E-2</v>
          </cell>
          <cell r="AO50">
            <v>16851828.299644668</v>
          </cell>
          <cell r="AP50">
            <v>25088490</v>
          </cell>
          <cell r="AQ50">
            <v>0</v>
          </cell>
          <cell r="AR50">
            <v>-8236661.7003553323</v>
          </cell>
          <cell r="AT50">
            <v>6363342.9596674927</v>
          </cell>
          <cell r="AU50">
            <v>3.9315967792713971E-2</v>
          </cell>
          <cell r="AV50">
            <v>3665471.5399770113</v>
          </cell>
          <cell r="AW50">
            <v>2836956</v>
          </cell>
        </row>
        <row r="51">
          <cell r="A51" t="str">
            <v>200106410A</v>
          </cell>
          <cell r="B51" t="str">
            <v>ST JOHN OWASSO</v>
          </cell>
          <cell r="C51" t="str">
            <v>Yes</v>
          </cell>
          <cell r="D51">
            <v>1</v>
          </cell>
          <cell r="E51">
            <v>12</v>
          </cell>
          <cell r="F51">
            <v>370227</v>
          </cell>
          <cell r="G51">
            <v>42370</v>
          </cell>
          <cell r="H51">
            <v>42735</v>
          </cell>
          <cell r="I51">
            <v>1</v>
          </cell>
          <cell r="J51">
            <v>4022538</v>
          </cell>
          <cell r="K51">
            <v>18097026</v>
          </cell>
          <cell r="L51">
            <v>2721722</v>
          </cell>
          <cell r="M51">
            <v>58743828</v>
          </cell>
          <cell r="N51">
            <v>33733643</v>
          </cell>
          <cell r="O51">
            <v>117318757</v>
          </cell>
          <cell r="P51">
            <v>37861159</v>
          </cell>
          <cell r="R51">
            <v>4022538</v>
          </cell>
          <cell r="S51">
            <v>18097026</v>
          </cell>
          <cell r="T51">
            <v>2721722</v>
          </cell>
          <cell r="U51">
            <v>58743828</v>
          </cell>
          <cell r="V51">
            <v>33733643</v>
          </cell>
          <cell r="X51">
            <v>117318757</v>
          </cell>
          <cell r="Z51">
            <v>117318757</v>
          </cell>
          <cell r="AA51">
            <v>37861159</v>
          </cell>
          <cell r="AC51">
            <v>117318757</v>
          </cell>
          <cell r="AD51">
            <v>8016790.3501609219</v>
          </cell>
          <cell r="AE51">
            <v>29844368.649839081</v>
          </cell>
          <cell r="AF51">
            <v>24841286</v>
          </cell>
          <cell r="AG51">
            <v>92477471</v>
          </cell>
          <cell r="AH51">
            <v>0</v>
          </cell>
          <cell r="AI51">
            <v>37861159</v>
          </cell>
          <cell r="AJ51">
            <v>1135834.77</v>
          </cell>
          <cell r="AK51">
            <v>1</v>
          </cell>
          <cell r="AL51">
            <v>2666835.0918132951</v>
          </cell>
          <cell r="AM51">
            <v>1137883.28</v>
          </cell>
          <cell r="AN51">
            <v>3.1641933197969524E-3</v>
          </cell>
          <cell r="AO51">
            <v>1484731.8117159533</v>
          </cell>
          <cell r="AP51">
            <v>966385</v>
          </cell>
          <cell r="AQ51">
            <v>0</v>
          </cell>
          <cell r="AR51">
            <v>518346.81171595328</v>
          </cell>
          <cell r="AT51">
            <v>1528951.8118132954</v>
          </cell>
          <cell r="AU51">
            <v>9.4466415798849651E-3</v>
          </cell>
          <cell r="AV51">
            <v>665318.96226769919</v>
          </cell>
          <cell r="AW51">
            <v>681649</v>
          </cell>
        </row>
        <row r="52">
          <cell r="A52" t="str">
            <v>100690020A</v>
          </cell>
          <cell r="B52" t="str">
            <v>ST MARY'S REGIONAL CTR</v>
          </cell>
          <cell r="C52" t="str">
            <v>Yes</v>
          </cell>
          <cell r="D52">
            <v>1</v>
          </cell>
          <cell r="E52">
            <v>12</v>
          </cell>
          <cell r="F52">
            <v>370026</v>
          </cell>
          <cell r="G52">
            <v>42370</v>
          </cell>
          <cell r="H52">
            <v>42735</v>
          </cell>
          <cell r="I52">
            <v>1</v>
          </cell>
          <cell r="J52">
            <v>60040662</v>
          </cell>
          <cell r="K52">
            <v>165460881</v>
          </cell>
          <cell r="L52">
            <v>9311906</v>
          </cell>
          <cell r="M52">
            <v>208801400</v>
          </cell>
          <cell r="N52">
            <v>22309672</v>
          </cell>
          <cell r="O52">
            <v>465924521</v>
          </cell>
          <cell r="P52">
            <v>100422955</v>
          </cell>
          <cell r="R52">
            <v>60040662</v>
          </cell>
          <cell r="S52">
            <v>165460881</v>
          </cell>
          <cell r="T52">
            <v>9311906</v>
          </cell>
          <cell r="U52">
            <v>208801400</v>
          </cell>
          <cell r="V52">
            <v>22309672</v>
          </cell>
          <cell r="X52">
            <v>465924521</v>
          </cell>
          <cell r="Z52">
            <v>465924521</v>
          </cell>
          <cell r="AA52">
            <v>100422955</v>
          </cell>
          <cell r="AC52">
            <v>465924521</v>
          </cell>
          <cell r="AD52">
            <v>50610473.069138587</v>
          </cell>
          <cell r="AE52">
            <v>49812481.930861413</v>
          </cell>
          <cell r="AF52">
            <v>234813449</v>
          </cell>
          <cell r="AG52">
            <v>231111072</v>
          </cell>
          <cell r="AH52">
            <v>0</v>
          </cell>
          <cell r="AI52">
            <v>100422955</v>
          </cell>
          <cell r="AJ52">
            <v>3012688.65</v>
          </cell>
          <cell r="AK52">
            <v>1</v>
          </cell>
          <cell r="AL52">
            <v>3466005.410018228</v>
          </cell>
          <cell r="AM52">
            <v>2094658.4300000002</v>
          </cell>
          <cell r="AN52">
            <v>5.8247663252968904E-3</v>
          </cell>
          <cell r="AO52">
            <v>1742816.8729233472</v>
          </cell>
          <cell r="AP52">
            <v>1778958</v>
          </cell>
          <cell r="AQ52">
            <v>0</v>
          </cell>
          <cell r="AR52">
            <v>-36141.127076652832</v>
          </cell>
          <cell r="AT52">
            <v>1371346.9800182278</v>
          </cell>
          <cell r="AU52">
            <v>8.472878806118838E-3</v>
          </cell>
          <cell r="AV52">
            <v>554193.59949905123</v>
          </cell>
          <cell r="AW52">
            <v>611385</v>
          </cell>
        </row>
        <row r="53">
          <cell r="A53" t="str">
            <v>100740840B</v>
          </cell>
          <cell r="B53" t="str">
            <v>ST. ANTHONY SHAWNEE HOSPITAL</v>
          </cell>
          <cell r="C53" t="str">
            <v>Yes</v>
          </cell>
          <cell r="D53">
            <v>1</v>
          </cell>
          <cell r="E53">
            <v>12</v>
          </cell>
          <cell r="F53">
            <v>370149</v>
          </cell>
          <cell r="G53">
            <v>42370</v>
          </cell>
          <cell r="H53">
            <v>42735</v>
          </cell>
          <cell r="I53">
            <v>1</v>
          </cell>
          <cell r="J53">
            <v>20429215</v>
          </cell>
          <cell r="K53">
            <v>49599084</v>
          </cell>
          <cell r="L53">
            <v>2940574</v>
          </cell>
          <cell r="M53">
            <v>162547892</v>
          </cell>
          <cell r="N53">
            <v>106573005</v>
          </cell>
          <cell r="O53">
            <v>342089770</v>
          </cell>
          <cell r="P53">
            <v>93493907</v>
          </cell>
          <cell r="R53">
            <v>20429215</v>
          </cell>
          <cell r="S53">
            <v>49599084</v>
          </cell>
          <cell r="T53">
            <v>2940574</v>
          </cell>
          <cell r="U53">
            <v>162547892</v>
          </cell>
          <cell r="V53">
            <v>106573005</v>
          </cell>
          <cell r="X53">
            <v>342089770</v>
          </cell>
          <cell r="Z53">
            <v>342089770</v>
          </cell>
          <cell r="AA53">
            <v>93493907</v>
          </cell>
          <cell r="AC53">
            <v>342089770</v>
          </cell>
          <cell r="AD53">
            <v>19942557.844266467</v>
          </cell>
          <cell r="AE53">
            <v>73551349.155733541</v>
          </cell>
          <cell r="AF53">
            <v>72968873</v>
          </cell>
          <cell r="AG53">
            <v>269120897</v>
          </cell>
          <cell r="AH53">
            <v>0</v>
          </cell>
          <cell r="AI53">
            <v>93493907</v>
          </cell>
          <cell r="AJ53">
            <v>2804817.21</v>
          </cell>
          <cell r="AK53">
            <v>1</v>
          </cell>
          <cell r="AL53">
            <v>7868778.5515475459</v>
          </cell>
          <cell r="AM53">
            <v>3451464.3699999996</v>
          </cell>
          <cell r="AN53">
            <v>9.5977335241899282E-3</v>
          </cell>
          <cell r="AO53">
            <v>4557234.6715257335</v>
          </cell>
          <cell r="AP53">
            <v>2931270</v>
          </cell>
          <cell r="AQ53">
            <v>0</v>
          </cell>
          <cell r="AR53">
            <v>1625964.6715257335</v>
          </cell>
          <cell r="AT53">
            <v>4417314.1815475458</v>
          </cell>
          <cell r="AU53">
            <v>2.7292412681949318E-2</v>
          </cell>
          <cell r="AV53">
            <v>1304398.3993535927</v>
          </cell>
          <cell r="AW53">
            <v>1969362</v>
          </cell>
        </row>
        <row r="54">
          <cell r="A54" t="str">
            <v>200006260A</v>
          </cell>
          <cell r="B54" t="str">
            <v>TULSA SPINE HOSPITAL</v>
          </cell>
          <cell r="C54" t="str">
            <v>Yes</v>
          </cell>
          <cell r="D54">
            <v>1</v>
          </cell>
          <cell r="E54">
            <v>12</v>
          </cell>
          <cell r="F54">
            <v>370216</v>
          </cell>
          <cell r="G54">
            <v>42370</v>
          </cell>
          <cell r="H54">
            <v>42735</v>
          </cell>
          <cell r="I54">
            <v>1</v>
          </cell>
          <cell r="J54">
            <v>2693700</v>
          </cell>
          <cell r="K54">
            <v>76126880</v>
          </cell>
          <cell r="L54">
            <v>18460</v>
          </cell>
          <cell r="M54">
            <v>158132374</v>
          </cell>
          <cell r="N54">
            <v>15972893</v>
          </cell>
          <cell r="O54">
            <v>252944307</v>
          </cell>
          <cell r="P54">
            <v>59471556</v>
          </cell>
          <cell r="R54">
            <v>2693700</v>
          </cell>
          <cell r="S54">
            <v>76126880</v>
          </cell>
          <cell r="T54">
            <v>18460</v>
          </cell>
          <cell r="U54">
            <v>158132374</v>
          </cell>
          <cell r="V54">
            <v>15972893</v>
          </cell>
          <cell r="X54">
            <v>252944307</v>
          </cell>
          <cell r="Z54">
            <v>252944307</v>
          </cell>
          <cell r="AA54">
            <v>59471556</v>
          </cell>
          <cell r="AC54">
            <v>252944307</v>
          </cell>
          <cell r="AD54">
            <v>18536413.955923665</v>
          </cell>
          <cell r="AE54">
            <v>40935142.044076338</v>
          </cell>
          <cell r="AF54">
            <v>78839040</v>
          </cell>
          <cell r="AG54">
            <v>174105267</v>
          </cell>
          <cell r="AH54">
            <v>0</v>
          </cell>
          <cell r="AI54">
            <v>59471556</v>
          </cell>
          <cell r="AJ54">
            <v>1784146.68</v>
          </cell>
          <cell r="AK54">
            <v>1</v>
          </cell>
          <cell r="AL54">
            <v>4269658.7166275578</v>
          </cell>
          <cell r="AM54">
            <v>423192.61</v>
          </cell>
          <cell r="AN54">
            <v>1.1768019207993256E-3</v>
          </cell>
          <cell r="AO54">
            <v>80938.02190913941</v>
          </cell>
          <cell r="AP54">
            <v>359410</v>
          </cell>
          <cell r="AQ54">
            <v>0</v>
          </cell>
          <cell r="AR54">
            <v>-278471.97809086059</v>
          </cell>
          <cell r="AT54">
            <v>3846466.1066275579</v>
          </cell>
          <cell r="AU54">
            <v>2.3765423068103367E-2</v>
          </cell>
          <cell r="AV54">
            <v>560168.25925286021</v>
          </cell>
          <cell r="AW54">
            <v>1714862</v>
          </cell>
        </row>
        <row r="55">
          <cell r="A55" t="str">
            <v>200028650A</v>
          </cell>
          <cell r="B55" t="str">
            <v>VALIR REHABILITATION HOSPITAL OF OKC</v>
          </cell>
          <cell r="C55" t="str">
            <v>No</v>
          </cell>
          <cell r="D55">
            <v>1</v>
          </cell>
          <cell r="E55">
            <v>12</v>
          </cell>
          <cell r="F55">
            <v>373025</v>
          </cell>
          <cell r="G55">
            <v>42370</v>
          </cell>
          <cell r="H55">
            <v>42735</v>
          </cell>
          <cell r="I55">
            <v>1</v>
          </cell>
          <cell r="J55">
            <v>14396699</v>
          </cell>
          <cell r="K55">
            <v>10753764</v>
          </cell>
          <cell r="L55">
            <v>0</v>
          </cell>
          <cell r="M55">
            <v>0</v>
          </cell>
          <cell r="N55">
            <v>1100015</v>
          </cell>
          <cell r="O55">
            <v>26250478</v>
          </cell>
          <cell r="P55">
            <v>14841226</v>
          </cell>
          <cell r="R55">
            <v>14396699</v>
          </cell>
          <cell r="S55">
            <v>10753764</v>
          </cell>
          <cell r="T55">
            <v>0</v>
          </cell>
          <cell r="U55">
            <v>0</v>
          </cell>
          <cell r="V55">
            <v>1100015</v>
          </cell>
          <cell r="X55">
            <v>26250478</v>
          </cell>
          <cell r="Z55">
            <v>26250478</v>
          </cell>
          <cell r="AA55">
            <v>14841226</v>
          </cell>
          <cell r="AC55">
            <v>26250478</v>
          </cell>
          <cell r="AD55">
            <v>14219310.80217427</v>
          </cell>
          <cell r="AE55">
            <v>621915.19782573101</v>
          </cell>
          <cell r="AF55">
            <v>25150463</v>
          </cell>
          <cell r="AG55">
            <v>1100015</v>
          </cell>
          <cell r="AH55">
            <v>0</v>
          </cell>
          <cell r="AI55">
            <v>14841226</v>
          </cell>
          <cell r="AJ55">
            <v>445236.77999999997</v>
          </cell>
          <cell r="AK55">
            <v>1</v>
          </cell>
          <cell r="AL55">
            <v>1653019.534257537</v>
          </cell>
          <cell r="AM55">
            <v>1645577.83</v>
          </cell>
          <cell r="AN55">
            <v>4.5759758214321987E-3</v>
          </cell>
          <cell r="AO55">
            <v>733643.47021664004</v>
          </cell>
          <cell r="AP55">
            <v>1397561</v>
          </cell>
          <cell r="AQ55">
            <v>0</v>
          </cell>
          <cell r="AR55">
            <v>-663917.52978335996</v>
          </cell>
          <cell r="AT55">
            <v>7441.7042575369169</v>
          </cell>
          <cell r="AU55">
            <v>4.597863210684343E-5</v>
          </cell>
          <cell r="AV55">
            <v>0</v>
          </cell>
          <cell r="AW55">
            <v>3318</v>
          </cell>
        </row>
        <row r="56">
          <cell r="A56" t="str">
            <v>200673510G</v>
          </cell>
          <cell r="B56" t="str">
            <v>WILLOW CREST HOSPITAL</v>
          </cell>
          <cell r="C56" t="str">
            <v>No</v>
          </cell>
          <cell r="D56">
            <v>1</v>
          </cell>
          <cell r="E56">
            <v>12</v>
          </cell>
          <cell r="F56">
            <v>374017</v>
          </cell>
          <cell r="G56">
            <v>42370</v>
          </cell>
          <cell r="H56">
            <v>42735</v>
          </cell>
          <cell r="I56">
            <v>1</v>
          </cell>
          <cell r="J56">
            <v>8552175</v>
          </cell>
          <cell r="K56">
            <v>4265350</v>
          </cell>
          <cell r="L56">
            <v>0</v>
          </cell>
          <cell r="M56">
            <v>0</v>
          </cell>
          <cell r="N56">
            <v>0</v>
          </cell>
          <cell r="O56">
            <v>12817525</v>
          </cell>
          <cell r="P56">
            <v>9999572</v>
          </cell>
          <cell r="R56">
            <v>8552175</v>
          </cell>
          <cell r="S56">
            <v>4265350</v>
          </cell>
          <cell r="T56">
            <v>0</v>
          </cell>
          <cell r="U56">
            <v>0</v>
          </cell>
          <cell r="V56">
            <v>0</v>
          </cell>
          <cell r="X56">
            <v>12817525</v>
          </cell>
          <cell r="Z56">
            <v>12817525</v>
          </cell>
          <cell r="AA56">
            <v>9999572</v>
          </cell>
          <cell r="AC56">
            <v>12817525</v>
          </cell>
          <cell r="AD56">
            <v>9999572</v>
          </cell>
          <cell r="AE56">
            <v>0</v>
          </cell>
          <cell r="AF56">
            <v>12817525</v>
          </cell>
          <cell r="AG56">
            <v>0</v>
          </cell>
          <cell r="AH56">
            <v>0</v>
          </cell>
          <cell r="AI56">
            <v>9999572</v>
          </cell>
          <cell r="AJ56">
            <v>299987.15999999997</v>
          </cell>
          <cell r="AK56">
            <v>1</v>
          </cell>
          <cell r="AL56">
            <v>749537.88999999966</v>
          </cell>
          <cell r="AM56">
            <v>749537.88999999966</v>
          </cell>
          <cell r="AN56">
            <v>2.0842935529140579E-3</v>
          </cell>
          <cell r="AO56">
            <v>48909.887116793194</v>
          </cell>
          <cell r="AP56">
            <v>636570</v>
          </cell>
          <cell r="AQ56">
            <v>0</v>
          </cell>
          <cell r="AR56">
            <v>-587660.11288320681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</row>
        <row r="57">
          <cell r="A57" t="str">
            <v>200019120A</v>
          </cell>
          <cell r="B57" t="str">
            <v>WOODWARD HEALTH SYSTEM LLC</v>
          </cell>
          <cell r="C57" t="str">
            <v>Yes</v>
          </cell>
          <cell r="D57">
            <v>1</v>
          </cell>
          <cell r="E57">
            <v>12</v>
          </cell>
          <cell r="F57">
            <v>370002</v>
          </cell>
          <cell r="G57">
            <v>42156</v>
          </cell>
          <cell r="H57">
            <v>42521</v>
          </cell>
          <cell r="I57">
            <v>1</v>
          </cell>
          <cell r="J57">
            <v>5914461</v>
          </cell>
          <cell r="K57">
            <v>34349121</v>
          </cell>
          <cell r="L57">
            <v>2948248</v>
          </cell>
          <cell r="M57">
            <v>103835244</v>
          </cell>
          <cell r="N57">
            <v>21752683</v>
          </cell>
          <cell r="O57">
            <v>173176253</v>
          </cell>
          <cell r="P57">
            <v>48396857</v>
          </cell>
          <cell r="R57">
            <v>5914461</v>
          </cell>
          <cell r="S57">
            <v>34349121</v>
          </cell>
          <cell r="T57">
            <v>2948248</v>
          </cell>
          <cell r="U57">
            <v>103835244</v>
          </cell>
          <cell r="V57">
            <v>21752683</v>
          </cell>
          <cell r="X57">
            <v>168799757</v>
          </cell>
          <cell r="Z57">
            <v>173176253</v>
          </cell>
          <cell r="AA57">
            <v>48396857</v>
          </cell>
          <cell r="AC57">
            <v>168799757</v>
          </cell>
          <cell r="AD57">
            <v>12076232.86097032</v>
          </cell>
          <cell r="AE57">
            <v>35097542.755734757</v>
          </cell>
          <cell r="AF57">
            <v>43211830</v>
          </cell>
          <cell r="AG57">
            <v>125587927</v>
          </cell>
          <cell r="AH57">
            <v>0</v>
          </cell>
          <cell r="AI57">
            <v>47173775.616705075</v>
          </cell>
          <cell r="AJ57">
            <v>1415213.2685011523</v>
          </cell>
          <cell r="AK57">
            <v>1</v>
          </cell>
          <cell r="AL57">
            <v>2709944.8491764897</v>
          </cell>
          <cell r="AM57">
            <v>1216528.5699999998</v>
          </cell>
          <cell r="AN57">
            <v>3.3828878956162693E-3</v>
          </cell>
          <cell r="AO57">
            <v>1382010.0858999416</v>
          </cell>
          <cell r="AP57">
            <v>1033177</v>
          </cell>
          <cell r="AQ57">
            <v>0</v>
          </cell>
          <cell r="AR57">
            <v>348833.08589994162</v>
          </cell>
          <cell r="AT57">
            <v>1493416.2791764897</v>
          </cell>
          <cell r="AU57">
            <v>9.227084993747638E-3</v>
          </cell>
          <cell r="AV57">
            <v>873353.32555318158</v>
          </cell>
          <cell r="AW57">
            <v>665807</v>
          </cell>
        </row>
        <row r="59">
          <cell r="B59" t="str">
            <v>Private Taxed (Included above)</v>
          </cell>
        </row>
        <row r="60">
          <cell r="A60" t="str">
            <v>200285100B</v>
          </cell>
          <cell r="B60" t="str">
            <v>INTEGRIS BASS BEHAVIORAL</v>
          </cell>
          <cell r="C60" t="str">
            <v>No</v>
          </cell>
          <cell r="D60">
            <v>1</v>
          </cell>
          <cell r="E60">
            <v>12</v>
          </cell>
          <cell r="F60">
            <v>370016</v>
          </cell>
          <cell r="G60">
            <v>42186</v>
          </cell>
          <cell r="H60">
            <v>42551</v>
          </cell>
          <cell r="I60">
            <v>1</v>
          </cell>
          <cell r="J60">
            <v>38990767</v>
          </cell>
          <cell r="K60">
            <v>147924972</v>
          </cell>
          <cell r="L60">
            <v>0</v>
          </cell>
          <cell r="M60">
            <v>204720251</v>
          </cell>
          <cell r="N60">
            <v>0</v>
          </cell>
          <cell r="O60">
            <v>403284002</v>
          </cell>
          <cell r="P60">
            <v>101380649</v>
          </cell>
          <cell r="R60">
            <v>38990767</v>
          </cell>
          <cell r="S60">
            <v>147924972</v>
          </cell>
          <cell r="T60">
            <v>0</v>
          </cell>
          <cell r="U60">
            <v>204720251</v>
          </cell>
          <cell r="V60">
            <v>0</v>
          </cell>
          <cell r="X60">
            <v>391635990</v>
          </cell>
          <cell r="Z60">
            <v>403284002</v>
          </cell>
          <cell r="AA60">
            <v>101380649</v>
          </cell>
          <cell r="AC60">
            <v>391635990</v>
          </cell>
          <cell r="AD60">
            <v>46988322.953943044</v>
          </cell>
          <cell r="AE60">
            <v>51464158.773704335</v>
          </cell>
          <cell r="AF60">
            <v>186915739</v>
          </cell>
          <cell r="AG60">
            <v>204720251</v>
          </cell>
          <cell r="AH60">
            <v>0</v>
          </cell>
          <cell r="AI60">
            <v>0</v>
          </cell>
          <cell r="AJ60">
            <v>0</v>
          </cell>
          <cell r="AK60">
            <v>1</v>
          </cell>
          <cell r="AL60">
            <v>2801255.22</v>
          </cell>
          <cell r="AM60">
            <v>2801255.22</v>
          </cell>
          <cell r="AN60">
            <v>7.7896504940035173E-3</v>
          </cell>
          <cell r="AO60">
            <v>243067.13583334535</v>
          </cell>
          <cell r="AP60">
            <v>2379058</v>
          </cell>
          <cell r="AQ60">
            <v>0</v>
          </cell>
          <cell r="AR60">
            <v>-2135990.8641666546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</row>
        <row r="61">
          <cell r="A61" t="str">
            <v>200285100C</v>
          </cell>
          <cell r="B61" t="str">
            <v>INTEGRIS BASS BEHAVIORAL</v>
          </cell>
          <cell r="C61" t="str">
            <v>No</v>
          </cell>
          <cell r="D61">
            <v>1</v>
          </cell>
          <cell r="E61">
            <v>12</v>
          </cell>
          <cell r="F61">
            <v>370016</v>
          </cell>
          <cell r="G61">
            <v>42186</v>
          </cell>
          <cell r="H61">
            <v>42551</v>
          </cell>
          <cell r="I61">
            <v>1</v>
          </cell>
          <cell r="J61">
            <v>38990767</v>
          </cell>
          <cell r="K61">
            <v>147924972</v>
          </cell>
          <cell r="L61">
            <v>0</v>
          </cell>
          <cell r="M61">
            <v>204720251</v>
          </cell>
          <cell r="N61">
            <v>0</v>
          </cell>
          <cell r="O61">
            <v>403284002</v>
          </cell>
          <cell r="P61">
            <v>101380649</v>
          </cell>
          <cell r="R61">
            <v>38990767</v>
          </cell>
          <cell r="S61">
            <v>147924972</v>
          </cell>
          <cell r="T61">
            <v>0</v>
          </cell>
          <cell r="U61">
            <v>204720251</v>
          </cell>
          <cell r="V61">
            <v>0</v>
          </cell>
          <cell r="X61">
            <v>391635990</v>
          </cell>
          <cell r="Z61">
            <v>403284002</v>
          </cell>
          <cell r="AA61">
            <v>101380649</v>
          </cell>
          <cell r="AC61">
            <v>391635990</v>
          </cell>
          <cell r="AD61">
            <v>46988322.953943044</v>
          </cell>
          <cell r="AE61">
            <v>51464158.773704335</v>
          </cell>
          <cell r="AF61">
            <v>186915739</v>
          </cell>
          <cell r="AG61">
            <v>204720251</v>
          </cell>
          <cell r="AH61">
            <v>0</v>
          </cell>
          <cell r="AI61">
            <v>0</v>
          </cell>
          <cell r="AJ61">
            <v>0</v>
          </cell>
          <cell r="AK61">
            <v>1</v>
          </cell>
          <cell r="AL61">
            <v>212687.01</v>
          </cell>
          <cell r="AM61">
            <v>212687.01</v>
          </cell>
          <cell r="AN61">
            <v>5.9143396170614933E-4</v>
          </cell>
          <cell r="AO61">
            <v>85913.808575173956</v>
          </cell>
          <cell r="AP61">
            <v>180631</v>
          </cell>
          <cell r="AQ61">
            <v>0</v>
          </cell>
          <cell r="AR61">
            <v>-94717.191424826044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</row>
        <row r="62">
          <cell r="A62" t="str">
            <v>100697950L</v>
          </cell>
          <cell r="B62" t="str">
            <v>SOUTHWESTERN MEDICAL CENTE</v>
          </cell>
          <cell r="C62" t="str">
            <v>No</v>
          </cell>
          <cell r="D62">
            <v>1</v>
          </cell>
          <cell r="E62">
            <v>12</v>
          </cell>
          <cell r="F62">
            <v>370097</v>
          </cell>
          <cell r="G62">
            <v>42309</v>
          </cell>
          <cell r="H62">
            <v>42674</v>
          </cell>
          <cell r="I62">
            <v>1</v>
          </cell>
          <cell r="J62">
            <v>44651079</v>
          </cell>
          <cell r="K62">
            <v>123269192</v>
          </cell>
          <cell r="L62">
            <v>2762561</v>
          </cell>
          <cell r="M62">
            <v>18304804</v>
          </cell>
          <cell r="N62">
            <v>170285110</v>
          </cell>
          <cell r="O62">
            <v>359272746</v>
          </cell>
          <cell r="P62">
            <v>83191889</v>
          </cell>
          <cell r="R62">
            <v>44651079</v>
          </cell>
          <cell r="S62">
            <v>123269192</v>
          </cell>
          <cell r="T62">
            <v>2762561</v>
          </cell>
          <cell r="U62">
            <v>18304804</v>
          </cell>
          <cell r="V62">
            <v>170285110</v>
          </cell>
          <cell r="X62">
            <v>359272746</v>
          </cell>
          <cell r="Z62">
            <v>359272746</v>
          </cell>
          <cell r="AA62">
            <v>83191889</v>
          </cell>
          <cell r="AC62">
            <v>359272746</v>
          </cell>
          <cell r="AD62">
            <v>39522695.144678876</v>
          </cell>
          <cell r="AE62">
            <v>43669193.855321117</v>
          </cell>
          <cell r="AF62">
            <v>170682832</v>
          </cell>
          <cell r="AG62">
            <v>188589914</v>
          </cell>
          <cell r="AH62">
            <v>0</v>
          </cell>
          <cell r="AI62">
            <v>0</v>
          </cell>
          <cell r="AJ62">
            <v>0</v>
          </cell>
          <cell r="AK62">
            <v>1</v>
          </cell>
          <cell r="AL62">
            <v>3323317.1</v>
          </cell>
          <cell r="AM62">
            <v>3323317.1</v>
          </cell>
          <cell r="AN62">
            <v>9.2413852564798907E-3</v>
          </cell>
          <cell r="AO62">
            <v>499046.92380088009</v>
          </cell>
          <cell r="AP62">
            <v>2822436</v>
          </cell>
          <cell r="AQ62">
            <v>0</v>
          </cell>
          <cell r="AR62">
            <v>-2323389.0761991199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</row>
        <row r="63">
          <cell r="A63" t="str">
            <v>100738360O</v>
          </cell>
          <cell r="B63" t="str">
            <v xml:space="preserve">PARKSIDE INC RTC </v>
          </cell>
          <cell r="C63" t="str">
            <v>No</v>
          </cell>
          <cell r="D63">
            <v>1</v>
          </cell>
          <cell r="E63">
            <v>12</v>
          </cell>
          <cell r="F63">
            <v>374021</v>
          </cell>
          <cell r="G63">
            <v>42370</v>
          </cell>
          <cell r="H63">
            <v>42735</v>
          </cell>
          <cell r="I63">
            <v>1</v>
          </cell>
          <cell r="J63">
            <v>23113587</v>
          </cell>
          <cell r="K63">
            <v>0</v>
          </cell>
          <cell r="L63">
            <v>0</v>
          </cell>
          <cell r="M63">
            <v>1424555</v>
          </cell>
          <cell r="N63">
            <v>148586</v>
          </cell>
          <cell r="O63">
            <v>24686728</v>
          </cell>
          <cell r="P63">
            <v>10417319</v>
          </cell>
          <cell r="R63">
            <v>23113587</v>
          </cell>
          <cell r="S63">
            <v>0</v>
          </cell>
          <cell r="T63">
            <v>0</v>
          </cell>
          <cell r="U63">
            <v>1424555</v>
          </cell>
          <cell r="V63">
            <v>148586</v>
          </cell>
          <cell r="X63">
            <v>24686728</v>
          </cell>
          <cell r="Z63">
            <v>24686728</v>
          </cell>
          <cell r="AA63">
            <v>10417319</v>
          </cell>
          <cell r="AC63">
            <v>24686728</v>
          </cell>
          <cell r="AD63">
            <v>9753484.0993611235</v>
          </cell>
          <cell r="AE63">
            <v>663834.90063887765</v>
          </cell>
          <cell r="AF63">
            <v>23113587</v>
          </cell>
          <cell r="AG63">
            <v>1573141</v>
          </cell>
          <cell r="AH63">
            <v>0</v>
          </cell>
          <cell r="AI63">
            <v>0</v>
          </cell>
          <cell r="AJ63">
            <v>0</v>
          </cell>
          <cell r="AK63">
            <v>1</v>
          </cell>
          <cell r="AL63">
            <v>1718097.0549999999</v>
          </cell>
          <cell r="AM63">
            <v>1718097.0549999999</v>
          </cell>
          <cell r="AN63">
            <v>4.7776352106991297E-3</v>
          </cell>
          <cell r="AO63">
            <v>1669983.4076801748</v>
          </cell>
          <cell r="AP63">
            <v>1459151</v>
          </cell>
          <cell r="AQ63">
            <v>0</v>
          </cell>
          <cell r="AR63">
            <v>210832.4076801748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</row>
        <row r="64">
          <cell r="A64" t="str">
            <v>100699540P</v>
          </cell>
          <cell r="B64" t="str">
            <v xml:space="preserve">POSITIVE OUTCOMES RTC </v>
          </cell>
          <cell r="C64" t="str">
            <v>No</v>
          </cell>
          <cell r="D64">
            <v>1</v>
          </cell>
          <cell r="E64">
            <v>12</v>
          </cell>
          <cell r="F64">
            <v>370037</v>
          </cell>
          <cell r="G64">
            <v>42370</v>
          </cell>
          <cell r="H64">
            <v>42735</v>
          </cell>
          <cell r="I64">
            <v>1</v>
          </cell>
          <cell r="J64">
            <v>221014454</v>
          </cell>
          <cell r="K64">
            <v>739250550</v>
          </cell>
          <cell r="L64">
            <v>35928902</v>
          </cell>
          <cell r="M64">
            <v>759601615</v>
          </cell>
          <cell r="N64">
            <v>399442009</v>
          </cell>
          <cell r="O64">
            <v>2155237530</v>
          </cell>
          <cell r="P64">
            <v>454480464</v>
          </cell>
          <cell r="R64">
            <v>221014454</v>
          </cell>
          <cell r="S64">
            <v>739250550</v>
          </cell>
          <cell r="T64">
            <v>35928902</v>
          </cell>
          <cell r="U64">
            <v>759601615</v>
          </cell>
          <cell r="V64">
            <v>399442009</v>
          </cell>
          <cell r="X64">
            <v>2155237530</v>
          </cell>
          <cell r="Z64">
            <v>2155237530</v>
          </cell>
          <cell r="AA64">
            <v>454480464</v>
          </cell>
          <cell r="AC64">
            <v>2155237530</v>
          </cell>
          <cell r="AD64">
            <v>210069963.2085807</v>
          </cell>
          <cell r="AE64">
            <v>244410500.79141927</v>
          </cell>
          <cell r="AF64">
            <v>996193906</v>
          </cell>
          <cell r="AG64">
            <v>1159043624</v>
          </cell>
          <cell r="AH64">
            <v>0</v>
          </cell>
          <cell r="AI64">
            <v>0</v>
          </cell>
          <cell r="AJ64">
            <v>0</v>
          </cell>
          <cell r="AK64">
            <v>1</v>
          </cell>
          <cell r="AL64">
            <v>2658449.84</v>
          </cell>
          <cell r="AM64">
            <v>2658449.84</v>
          </cell>
          <cell r="AN64">
            <v>7.3925413727348871E-3</v>
          </cell>
          <cell r="AO64">
            <v>36098.733897209633</v>
          </cell>
          <cell r="AP64">
            <v>2257776</v>
          </cell>
          <cell r="AQ64">
            <v>0</v>
          </cell>
          <cell r="AR64">
            <v>-2221677.2661027904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</row>
        <row r="65">
          <cell r="A65" t="str">
            <v>100699540I</v>
          </cell>
          <cell r="B65" t="str">
            <v>ST ANTHONY HOSPITAL</v>
          </cell>
          <cell r="C65" t="str">
            <v>No</v>
          </cell>
          <cell r="D65">
            <v>1</v>
          </cell>
          <cell r="E65">
            <v>12</v>
          </cell>
          <cell r="F65">
            <v>370037</v>
          </cell>
          <cell r="G65">
            <v>42370</v>
          </cell>
          <cell r="H65">
            <v>42735</v>
          </cell>
          <cell r="I65">
            <v>1</v>
          </cell>
          <cell r="J65">
            <v>221014454</v>
          </cell>
          <cell r="K65">
            <v>739250550</v>
          </cell>
          <cell r="L65">
            <v>35928902</v>
          </cell>
          <cell r="M65">
            <v>759601615</v>
          </cell>
          <cell r="N65">
            <v>399442009</v>
          </cell>
          <cell r="O65">
            <v>2155237530</v>
          </cell>
          <cell r="P65">
            <v>454480464</v>
          </cell>
          <cell r="R65">
            <v>221014454</v>
          </cell>
          <cell r="S65">
            <v>739250550</v>
          </cell>
          <cell r="T65">
            <v>35928902</v>
          </cell>
          <cell r="U65">
            <v>759601615</v>
          </cell>
          <cell r="V65">
            <v>399442009</v>
          </cell>
          <cell r="X65">
            <v>2155237530</v>
          </cell>
          <cell r="Z65">
            <v>2155237530</v>
          </cell>
          <cell r="AA65">
            <v>454480464</v>
          </cell>
          <cell r="AC65">
            <v>2155237530</v>
          </cell>
          <cell r="AD65">
            <v>210069963.2085807</v>
          </cell>
          <cell r="AE65">
            <v>244410500.79141927</v>
          </cell>
          <cell r="AF65">
            <v>996193906</v>
          </cell>
          <cell r="AG65">
            <v>1159043624</v>
          </cell>
          <cell r="AH65">
            <v>0</v>
          </cell>
          <cell r="AI65">
            <v>0</v>
          </cell>
          <cell r="AJ65">
            <v>0</v>
          </cell>
          <cell r="AK65">
            <v>1</v>
          </cell>
          <cell r="AL65">
            <v>3555416.86</v>
          </cell>
          <cell r="AM65">
            <v>3555416.86</v>
          </cell>
          <cell r="AN65">
            <v>9.8868016388336897E-3</v>
          </cell>
          <cell r="AO65">
            <v>-220017.89195257844</v>
          </cell>
          <cell r="AP65">
            <v>3019555</v>
          </cell>
          <cell r="AQ65">
            <v>0</v>
          </cell>
          <cell r="AR65">
            <v>-3239572.8919525784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</row>
        <row r="66">
          <cell r="A66" t="str">
            <v>100699540H</v>
          </cell>
          <cell r="B66" t="str">
            <v>ST ANTHONY HOSPITAL RTC</v>
          </cell>
          <cell r="C66" t="str">
            <v>No</v>
          </cell>
          <cell r="D66">
            <v>1</v>
          </cell>
          <cell r="E66">
            <v>12</v>
          </cell>
          <cell r="F66">
            <v>370037</v>
          </cell>
          <cell r="G66">
            <v>42370</v>
          </cell>
          <cell r="H66">
            <v>42735</v>
          </cell>
          <cell r="I66">
            <v>1</v>
          </cell>
          <cell r="J66">
            <v>221014454</v>
          </cell>
          <cell r="K66">
            <v>739250550</v>
          </cell>
          <cell r="L66">
            <v>35928902</v>
          </cell>
          <cell r="M66">
            <v>759601615</v>
          </cell>
          <cell r="N66">
            <v>399442009</v>
          </cell>
          <cell r="O66">
            <v>2155237530</v>
          </cell>
          <cell r="P66">
            <v>454480464</v>
          </cell>
          <cell r="R66">
            <v>221014454</v>
          </cell>
          <cell r="S66">
            <v>739250550</v>
          </cell>
          <cell r="T66">
            <v>35928902</v>
          </cell>
          <cell r="U66">
            <v>759601615</v>
          </cell>
          <cell r="V66">
            <v>399442009</v>
          </cell>
          <cell r="X66">
            <v>2155237530</v>
          </cell>
          <cell r="Z66">
            <v>2155237530</v>
          </cell>
          <cell r="AA66">
            <v>454480464</v>
          </cell>
          <cell r="AC66">
            <v>2155237530</v>
          </cell>
          <cell r="AD66">
            <v>210069963.2085807</v>
          </cell>
          <cell r="AE66">
            <v>244410500.79141927</v>
          </cell>
          <cell r="AF66">
            <v>996193906</v>
          </cell>
          <cell r="AG66">
            <v>1159043624</v>
          </cell>
          <cell r="AH66">
            <v>0</v>
          </cell>
          <cell r="AI66">
            <v>0</v>
          </cell>
          <cell r="AJ66">
            <v>0</v>
          </cell>
          <cell r="AK66">
            <v>1</v>
          </cell>
          <cell r="AL66">
            <v>7192329.459999999</v>
          </cell>
          <cell r="AM66">
            <v>7192329.459999999</v>
          </cell>
          <cell r="AN66">
            <v>2.0000224303419606E-2</v>
          </cell>
          <cell r="AO66">
            <v>-1007080.1691152956</v>
          </cell>
          <cell r="AP66">
            <v>6108323</v>
          </cell>
          <cell r="AQ66">
            <v>0</v>
          </cell>
          <cell r="AR66">
            <v>-7115403.1691152956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</row>
        <row r="67">
          <cell r="A67" t="str">
            <v>200673510E</v>
          </cell>
          <cell r="B67" t="str">
            <v>WILLOW CREST HOSPITAL-RTC</v>
          </cell>
          <cell r="C67" t="str">
            <v>No</v>
          </cell>
          <cell r="D67">
            <v>1</v>
          </cell>
          <cell r="E67">
            <v>12</v>
          </cell>
          <cell r="F67">
            <v>374017</v>
          </cell>
          <cell r="G67">
            <v>42370</v>
          </cell>
          <cell r="H67">
            <v>42735</v>
          </cell>
          <cell r="I67">
            <v>1</v>
          </cell>
          <cell r="J67">
            <v>8552175</v>
          </cell>
          <cell r="K67">
            <v>4265350</v>
          </cell>
          <cell r="L67">
            <v>0</v>
          </cell>
          <cell r="M67">
            <v>0</v>
          </cell>
          <cell r="N67">
            <v>0</v>
          </cell>
          <cell r="O67">
            <v>12817525</v>
          </cell>
          <cell r="P67">
            <v>9999572</v>
          </cell>
          <cell r="R67">
            <v>8552175</v>
          </cell>
          <cell r="S67">
            <v>4265350</v>
          </cell>
          <cell r="T67">
            <v>0</v>
          </cell>
          <cell r="U67">
            <v>0</v>
          </cell>
          <cell r="V67">
            <v>0</v>
          </cell>
          <cell r="X67">
            <v>12817525</v>
          </cell>
          <cell r="Z67">
            <v>12817525</v>
          </cell>
          <cell r="AA67">
            <v>9999572</v>
          </cell>
          <cell r="AC67">
            <v>12817525</v>
          </cell>
          <cell r="AD67">
            <v>9999572</v>
          </cell>
          <cell r="AE67">
            <v>0</v>
          </cell>
          <cell r="AF67">
            <v>12817525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1</v>
          </cell>
          <cell r="AL67">
            <v>3842652.3400000003</v>
          </cell>
          <cell r="AM67">
            <v>3842652.3400000003</v>
          </cell>
          <cell r="AN67">
            <v>1.068553785633455E-2</v>
          </cell>
          <cell r="AO67">
            <v>1836703.2804933917</v>
          </cell>
          <cell r="AP67">
            <v>3263499</v>
          </cell>
          <cell r="AQ67">
            <v>0</v>
          </cell>
          <cell r="AR67">
            <v>-1426795.7195066083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</row>
        <row r="68">
          <cell r="A68" t="str">
            <v>100806400X</v>
          </cell>
          <cell r="B68" t="str">
            <v>WILLOW VIEW HOSP</v>
          </cell>
          <cell r="C68" t="str">
            <v>Yes</v>
          </cell>
          <cell r="D68">
            <v>1</v>
          </cell>
          <cell r="E68">
            <v>12</v>
          </cell>
          <cell r="F68">
            <v>370028</v>
          </cell>
          <cell r="G68">
            <v>42186</v>
          </cell>
          <cell r="H68">
            <v>42551</v>
          </cell>
          <cell r="I68">
            <v>1</v>
          </cell>
          <cell r="J68">
            <v>304163014</v>
          </cell>
          <cell r="K68">
            <v>1378055917</v>
          </cell>
          <cell r="L68">
            <v>0</v>
          </cell>
          <cell r="M68">
            <v>1105149578</v>
          </cell>
          <cell r="N68">
            <v>110576</v>
          </cell>
          <cell r="O68">
            <v>2874439970</v>
          </cell>
          <cell r="P68">
            <v>701369428</v>
          </cell>
          <cell r="R68">
            <v>304163014</v>
          </cell>
          <cell r="S68">
            <v>1378055917</v>
          </cell>
          <cell r="T68">
            <v>0</v>
          </cell>
          <cell r="U68">
            <v>1105149578</v>
          </cell>
          <cell r="V68">
            <v>110576</v>
          </cell>
          <cell r="X68">
            <v>2787479085</v>
          </cell>
          <cell r="Z68">
            <v>2874439970</v>
          </cell>
          <cell r="AA68">
            <v>701369428</v>
          </cell>
          <cell r="AC68">
            <v>2787479085</v>
          </cell>
          <cell r="AD68">
            <v>410464974.64556253</v>
          </cell>
          <cell r="AE68">
            <v>269685813.61682492</v>
          </cell>
          <cell r="AF68">
            <v>1682218931</v>
          </cell>
          <cell r="AG68">
            <v>1105260154</v>
          </cell>
          <cell r="AH68">
            <v>0</v>
          </cell>
          <cell r="AI68">
            <v>0</v>
          </cell>
          <cell r="AJ68">
            <v>0</v>
          </cell>
          <cell r="AK68">
            <v>1</v>
          </cell>
          <cell r="AL68">
            <v>592296.97</v>
          </cell>
          <cell r="AM68">
            <v>592296.97</v>
          </cell>
          <cell r="AN68">
            <v>1.6470424943848157E-3</v>
          </cell>
          <cell r="AO68">
            <v>3020181.5031685289</v>
          </cell>
          <cell r="AP68">
            <v>503028</v>
          </cell>
          <cell r="AQ68">
            <v>0</v>
          </cell>
          <cell r="AR68">
            <v>2517153.5031685289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</row>
        <row r="69">
          <cell r="A69" t="str">
            <v>100689250A</v>
          </cell>
          <cell r="B69" t="str">
            <v>WILLOW VIEW HOSP RTC</v>
          </cell>
          <cell r="C69" t="str">
            <v>No</v>
          </cell>
          <cell r="D69">
            <v>1</v>
          </cell>
          <cell r="E69">
            <v>12</v>
          </cell>
          <cell r="F69">
            <v>370028</v>
          </cell>
          <cell r="G69">
            <v>42186</v>
          </cell>
          <cell r="H69">
            <v>42551</v>
          </cell>
          <cell r="I69">
            <v>1</v>
          </cell>
          <cell r="J69">
            <v>304163014</v>
          </cell>
          <cell r="K69">
            <v>1378055917</v>
          </cell>
          <cell r="L69">
            <v>0</v>
          </cell>
          <cell r="M69">
            <v>1105149578</v>
          </cell>
          <cell r="N69">
            <v>110576</v>
          </cell>
          <cell r="O69">
            <v>2874439970</v>
          </cell>
          <cell r="P69">
            <v>701369428</v>
          </cell>
          <cell r="R69">
            <v>304163014</v>
          </cell>
          <cell r="S69">
            <v>1378055917</v>
          </cell>
          <cell r="T69">
            <v>0</v>
          </cell>
          <cell r="U69">
            <v>1105149578</v>
          </cell>
          <cell r="V69">
            <v>110576</v>
          </cell>
          <cell r="X69">
            <v>2787479085</v>
          </cell>
          <cell r="Z69">
            <v>2874439970</v>
          </cell>
          <cell r="AA69">
            <v>701369428</v>
          </cell>
          <cell r="AC69">
            <v>2787479085</v>
          </cell>
          <cell r="AD69">
            <v>410464974.64556253</v>
          </cell>
          <cell r="AE69">
            <v>269685813.61682492</v>
          </cell>
          <cell r="AF69">
            <v>1682218931</v>
          </cell>
          <cell r="AG69">
            <v>1105260154</v>
          </cell>
          <cell r="AH69">
            <v>0</v>
          </cell>
          <cell r="AI69">
            <v>0</v>
          </cell>
          <cell r="AJ69">
            <v>0</v>
          </cell>
          <cell r="AK69">
            <v>1</v>
          </cell>
          <cell r="AL69">
            <v>4117479.73</v>
          </cell>
          <cell r="AM69">
            <v>4117479.73</v>
          </cell>
          <cell r="AN69">
            <v>1.1449770011617851E-2</v>
          </cell>
          <cell r="AO69">
            <v>-1754025.7642582548</v>
          </cell>
          <cell r="AP69">
            <v>3496905</v>
          </cell>
          <cell r="AQ69">
            <v>0</v>
          </cell>
          <cell r="AR69">
            <v>-5250930.7642582543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</row>
        <row r="70">
          <cell r="A70" t="str">
            <v>100689250B</v>
          </cell>
          <cell r="B70" t="str">
            <v>WILLOW VIEW HOSPITAL RTC</v>
          </cell>
          <cell r="C70" t="str">
            <v>No</v>
          </cell>
          <cell r="D70">
            <v>1</v>
          </cell>
          <cell r="E70">
            <v>12</v>
          </cell>
          <cell r="F70">
            <v>370028</v>
          </cell>
          <cell r="G70">
            <v>42186</v>
          </cell>
          <cell r="H70">
            <v>42551</v>
          </cell>
          <cell r="I70">
            <v>1</v>
          </cell>
          <cell r="J70">
            <v>304163014</v>
          </cell>
          <cell r="K70">
            <v>1378055917</v>
          </cell>
          <cell r="L70">
            <v>0</v>
          </cell>
          <cell r="M70">
            <v>1105149578</v>
          </cell>
          <cell r="N70">
            <v>110576</v>
          </cell>
          <cell r="O70">
            <v>2874439970</v>
          </cell>
          <cell r="P70">
            <v>701369428</v>
          </cell>
          <cell r="R70">
            <v>304163014</v>
          </cell>
          <cell r="S70">
            <v>1378055917</v>
          </cell>
          <cell r="T70">
            <v>0</v>
          </cell>
          <cell r="U70">
            <v>1105149578</v>
          </cell>
          <cell r="V70">
            <v>110576</v>
          </cell>
          <cell r="X70">
            <v>2787479085</v>
          </cell>
          <cell r="Z70">
            <v>2874439970</v>
          </cell>
          <cell r="AA70">
            <v>701369428</v>
          </cell>
          <cell r="AC70">
            <v>2787479085</v>
          </cell>
          <cell r="AD70">
            <v>410464974.64556253</v>
          </cell>
          <cell r="AE70">
            <v>269685813.61682492</v>
          </cell>
          <cell r="AF70">
            <v>1682218931</v>
          </cell>
          <cell r="AG70">
            <v>1105260154</v>
          </cell>
          <cell r="AH70">
            <v>0</v>
          </cell>
          <cell r="AI70">
            <v>0</v>
          </cell>
          <cell r="AJ70">
            <v>0</v>
          </cell>
          <cell r="AK70">
            <v>1</v>
          </cell>
          <cell r="AL70">
            <v>4152106.5300000003</v>
          </cell>
          <cell r="AM70">
            <v>4152106.5300000003</v>
          </cell>
          <cell r="AN70">
            <v>1.154605922789489E-2</v>
          </cell>
          <cell r="AO70">
            <v>-1825832.1893053828</v>
          </cell>
          <cell r="AP70">
            <v>3526313</v>
          </cell>
          <cell r="AQ70">
            <v>0</v>
          </cell>
          <cell r="AR70">
            <v>-5352145.1893053828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</row>
        <row r="72">
          <cell r="B72" t="str">
            <v xml:space="preserve">Private CAH Not Taxed </v>
          </cell>
        </row>
        <row r="73">
          <cell r="A73" t="str">
            <v>100700440A</v>
          </cell>
          <cell r="B73" t="str">
            <v>ALLIANCEHEALTH MADILL (MARSHALL COUNTY HMA LLC)</v>
          </cell>
          <cell r="C73" t="str">
            <v>Yes</v>
          </cell>
          <cell r="D73">
            <v>1</v>
          </cell>
          <cell r="E73">
            <v>12</v>
          </cell>
          <cell r="F73">
            <v>371326</v>
          </cell>
          <cell r="G73">
            <v>42095</v>
          </cell>
          <cell r="H73">
            <v>42460</v>
          </cell>
          <cell r="I73">
            <v>1</v>
          </cell>
          <cell r="J73">
            <v>1253990</v>
          </cell>
          <cell r="K73">
            <v>4741631</v>
          </cell>
          <cell r="L73">
            <v>185639</v>
          </cell>
          <cell r="M73">
            <v>16962020</v>
          </cell>
          <cell r="N73">
            <v>7394142</v>
          </cell>
          <cell r="O73">
            <v>30537422</v>
          </cell>
          <cell r="P73">
            <v>8861450</v>
          </cell>
          <cell r="R73">
            <v>1253990</v>
          </cell>
          <cell r="S73">
            <v>4741631</v>
          </cell>
          <cell r="T73">
            <v>185639</v>
          </cell>
          <cell r="U73">
            <v>16962020</v>
          </cell>
          <cell r="V73">
            <v>7394142</v>
          </cell>
          <cell r="X73">
            <v>30537422</v>
          </cell>
          <cell r="Z73">
            <v>30537422</v>
          </cell>
          <cell r="AA73">
            <v>8861450</v>
          </cell>
          <cell r="AC73">
            <v>30537422</v>
          </cell>
          <cell r="AD73">
            <v>1793698.4473345522</v>
          </cell>
          <cell r="AE73">
            <v>7067751.5526654478</v>
          </cell>
          <cell r="AF73">
            <v>6181260</v>
          </cell>
          <cell r="AG73">
            <v>24356162</v>
          </cell>
          <cell r="AH73">
            <v>0</v>
          </cell>
          <cell r="AI73">
            <v>8861450</v>
          </cell>
          <cell r="AJ73">
            <v>0</v>
          </cell>
          <cell r="AK73">
            <v>0</v>
          </cell>
          <cell r="AL73">
            <v>708407.89371324249</v>
          </cell>
          <cell r="AM73">
            <v>44719.58</v>
          </cell>
          <cell r="AN73">
            <v>0</v>
          </cell>
          <cell r="AO73">
            <v>2764.6815914308027</v>
          </cell>
          <cell r="AP73">
            <v>0</v>
          </cell>
          <cell r="AQ73">
            <v>38168</v>
          </cell>
          <cell r="AR73">
            <v>-35403.318408569197</v>
          </cell>
          <cell r="AT73">
            <v>663688.31371324253</v>
          </cell>
          <cell r="AU73">
            <v>0</v>
          </cell>
          <cell r="AV73">
            <v>321232.56254157831</v>
          </cell>
          <cell r="AW73">
            <v>0</v>
          </cell>
        </row>
        <row r="74">
          <cell r="A74" t="str">
            <v>100699690A</v>
          </cell>
          <cell r="B74" t="str">
            <v xml:space="preserve">CARNEGIE TRI-COUNTY MUNICIPAL HOSPITAL </v>
          </cell>
          <cell r="C74" t="str">
            <v>No</v>
          </cell>
          <cell r="D74">
            <v>1</v>
          </cell>
          <cell r="E74">
            <v>12</v>
          </cell>
          <cell r="F74">
            <v>371334</v>
          </cell>
          <cell r="G74">
            <v>42125</v>
          </cell>
          <cell r="H74">
            <v>42490</v>
          </cell>
          <cell r="I74">
            <v>1</v>
          </cell>
          <cell r="J74">
            <v>1186561</v>
          </cell>
          <cell r="K74">
            <v>1149213</v>
          </cell>
          <cell r="L74">
            <v>0</v>
          </cell>
          <cell r="M74">
            <v>0</v>
          </cell>
          <cell r="N74">
            <v>3619698</v>
          </cell>
          <cell r="O74">
            <v>6069986</v>
          </cell>
          <cell r="P74">
            <v>3537942</v>
          </cell>
          <cell r="R74">
            <v>1186561</v>
          </cell>
          <cell r="S74">
            <v>1149213</v>
          </cell>
          <cell r="T74">
            <v>0</v>
          </cell>
          <cell r="U74">
            <v>0</v>
          </cell>
          <cell r="V74">
            <v>3619698</v>
          </cell>
          <cell r="X74">
            <v>5955472</v>
          </cell>
          <cell r="Z74">
            <v>6069986</v>
          </cell>
          <cell r="AA74">
            <v>3537942</v>
          </cell>
          <cell r="AC74">
            <v>5955472</v>
          </cell>
          <cell r="AD74">
            <v>1361425.3701916281</v>
          </cell>
          <cell r="AE74">
            <v>2109771.1891783606</v>
          </cell>
          <cell r="AF74">
            <v>2335774</v>
          </cell>
          <cell r="AG74">
            <v>3619698</v>
          </cell>
          <cell r="AH74">
            <v>0</v>
          </cell>
          <cell r="AI74">
            <v>3471196.5593699887</v>
          </cell>
          <cell r="AJ74">
            <v>0</v>
          </cell>
          <cell r="AK74">
            <v>0</v>
          </cell>
          <cell r="AL74">
            <v>241916.30728373365</v>
          </cell>
          <cell r="AM74">
            <v>103682.91</v>
          </cell>
          <cell r="AN74">
            <v>0</v>
          </cell>
          <cell r="AO74">
            <v>124810.04626643205</v>
          </cell>
          <cell r="AP74">
            <v>0</v>
          </cell>
          <cell r="AQ74">
            <v>67434</v>
          </cell>
          <cell r="AR74">
            <v>57376.046266432051</v>
          </cell>
          <cell r="AT74">
            <v>138233.39728373365</v>
          </cell>
          <cell r="AU74">
            <v>0</v>
          </cell>
          <cell r="AV74">
            <v>174336.91017309224</v>
          </cell>
          <cell r="AW74">
            <v>0</v>
          </cell>
        </row>
        <row r="75">
          <cell r="A75" t="str">
            <v>200259440A</v>
          </cell>
          <cell r="B75" t="str">
            <v>DRUMRIGHT REGIONAL HOSPITAL (CAH ACQUISITION CO #4 LLC)</v>
          </cell>
          <cell r="C75" t="str">
            <v>No</v>
          </cell>
          <cell r="D75">
            <v>1</v>
          </cell>
          <cell r="E75">
            <v>12</v>
          </cell>
          <cell r="F75">
            <v>371331</v>
          </cell>
          <cell r="G75">
            <v>42278</v>
          </cell>
          <cell r="H75">
            <v>42643</v>
          </cell>
          <cell r="I75">
            <v>1</v>
          </cell>
          <cell r="J75">
            <v>3331876</v>
          </cell>
          <cell r="K75">
            <v>5047147</v>
          </cell>
          <cell r="L75">
            <v>67198</v>
          </cell>
          <cell r="M75">
            <v>14128622</v>
          </cell>
          <cell r="N75">
            <v>2271627</v>
          </cell>
          <cell r="O75">
            <v>26052391</v>
          </cell>
          <cell r="P75">
            <v>8579261</v>
          </cell>
          <cell r="R75">
            <v>3331876</v>
          </cell>
          <cell r="S75">
            <v>5047147</v>
          </cell>
          <cell r="T75">
            <v>67198</v>
          </cell>
          <cell r="U75">
            <v>14128622</v>
          </cell>
          <cell r="V75">
            <v>2271627</v>
          </cell>
          <cell r="X75">
            <v>24846470</v>
          </cell>
          <cell r="Z75">
            <v>26052391</v>
          </cell>
          <cell r="AA75">
            <v>8579261</v>
          </cell>
          <cell r="AC75">
            <v>24846470</v>
          </cell>
          <cell r="AD75">
            <v>2781408.2178745512</v>
          </cell>
          <cell r="AE75">
            <v>5400733.3390623918</v>
          </cell>
          <cell r="AF75">
            <v>8446221</v>
          </cell>
          <cell r="AG75">
            <v>16400249</v>
          </cell>
          <cell r="AH75">
            <v>0</v>
          </cell>
          <cell r="AI75">
            <v>8182141.556936943</v>
          </cell>
          <cell r="AJ75">
            <v>0</v>
          </cell>
          <cell r="AK75">
            <v>0</v>
          </cell>
          <cell r="AL75">
            <v>417922.50076198345</v>
          </cell>
          <cell r="AM75">
            <v>132988.65</v>
          </cell>
          <cell r="AN75">
            <v>0</v>
          </cell>
          <cell r="AO75">
            <v>17184.285251568188</v>
          </cell>
          <cell r="AP75">
            <v>0</v>
          </cell>
          <cell r="AQ75">
            <v>80363</v>
          </cell>
          <cell r="AR75">
            <v>-63178.714748431812</v>
          </cell>
          <cell r="AT75">
            <v>284933.85076198349</v>
          </cell>
          <cell r="AU75">
            <v>0</v>
          </cell>
          <cell r="AV75">
            <v>366523.4505564415</v>
          </cell>
          <cell r="AW75">
            <v>0</v>
          </cell>
        </row>
        <row r="76">
          <cell r="A76" t="str">
            <v>200311270A</v>
          </cell>
          <cell r="B76" t="str">
            <v>FAIRFAX MEMORIAL HOSPITAL (CAH Acquisition #12)</v>
          </cell>
          <cell r="C76" t="str">
            <v>No</v>
          </cell>
          <cell r="D76">
            <v>1</v>
          </cell>
          <cell r="E76">
            <v>12</v>
          </cell>
          <cell r="F76">
            <v>371318</v>
          </cell>
          <cell r="G76">
            <v>42278</v>
          </cell>
          <cell r="H76">
            <v>42643</v>
          </cell>
          <cell r="I76">
            <v>1</v>
          </cell>
          <cell r="J76">
            <v>1590987</v>
          </cell>
          <cell r="K76">
            <v>2704562</v>
          </cell>
          <cell r="L76">
            <v>14467</v>
          </cell>
          <cell r="M76">
            <v>5744069</v>
          </cell>
          <cell r="N76">
            <v>1392198</v>
          </cell>
          <cell r="O76">
            <v>12694838</v>
          </cell>
          <cell r="P76">
            <v>4235788</v>
          </cell>
          <cell r="R76">
            <v>1590987</v>
          </cell>
          <cell r="S76">
            <v>2704562</v>
          </cell>
          <cell r="T76">
            <v>14467</v>
          </cell>
          <cell r="U76">
            <v>5744069</v>
          </cell>
          <cell r="V76">
            <v>1392198</v>
          </cell>
          <cell r="X76">
            <v>11446283</v>
          </cell>
          <cell r="Z76">
            <v>12694838</v>
          </cell>
          <cell r="AA76">
            <v>4235788</v>
          </cell>
          <cell r="AC76">
            <v>11446283</v>
          </cell>
          <cell r="AD76">
            <v>1438089.5646409981</v>
          </cell>
          <cell r="AE76">
            <v>2381102.7855098266</v>
          </cell>
          <cell r="AF76">
            <v>4310016</v>
          </cell>
          <cell r="AG76">
            <v>7136267</v>
          </cell>
          <cell r="AH76">
            <v>0</v>
          </cell>
          <cell r="AI76">
            <v>3819192.350150825</v>
          </cell>
          <cell r="AJ76">
            <v>0</v>
          </cell>
          <cell r="AK76">
            <v>0</v>
          </cell>
          <cell r="AL76">
            <v>156947.43149006303</v>
          </cell>
          <cell r="AM76">
            <v>22981.42</v>
          </cell>
          <cell r="AN76">
            <v>0</v>
          </cell>
          <cell r="AO76">
            <v>26576.754405306594</v>
          </cell>
          <cell r="AP76">
            <v>0</v>
          </cell>
          <cell r="AQ76">
            <v>32924</v>
          </cell>
          <cell r="AR76">
            <v>-6347.245594693406</v>
          </cell>
          <cell r="AT76">
            <v>133966.01149006301</v>
          </cell>
          <cell r="AU76">
            <v>0</v>
          </cell>
          <cell r="AV76">
            <v>177299.8811486343</v>
          </cell>
          <cell r="AW76">
            <v>0</v>
          </cell>
        </row>
        <row r="77">
          <cell r="A77" t="str">
            <v>200313370A</v>
          </cell>
          <cell r="B77" t="str">
            <v>HASKELL COUNTY HOSPITAL (CAH Acquisition #16)</v>
          </cell>
          <cell r="C77" t="str">
            <v>No</v>
          </cell>
          <cell r="D77">
            <v>1</v>
          </cell>
          <cell r="E77">
            <v>12</v>
          </cell>
          <cell r="F77">
            <v>371335</v>
          </cell>
          <cell r="G77">
            <v>42278</v>
          </cell>
          <cell r="H77">
            <v>42643</v>
          </cell>
          <cell r="I77">
            <v>1</v>
          </cell>
          <cell r="J77">
            <v>2922884</v>
          </cell>
          <cell r="K77">
            <v>4608486</v>
          </cell>
          <cell r="L77">
            <v>6855</v>
          </cell>
          <cell r="M77">
            <v>10009948</v>
          </cell>
          <cell r="N77">
            <v>3925495</v>
          </cell>
          <cell r="O77">
            <v>21473668</v>
          </cell>
          <cell r="P77">
            <v>5830059</v>
          </cell>
          <cell r="R77">
            <v>2922884</v>
          </cell>
          <cell r="S77">
            <v>4608486</v>
          </cell>
          <cell r="T77">
            <v>6855</v>
          </cell>
          <cell r="U77">
            <v>10009948</v>
          </cell>
          <cell r="V77">
            <v>3925495</v>
          </cell>
          <cell r="X77">
            <v>21473668</v>
          </cell>
          <cell r="Z77">
            <v>21473668</v>
          </cell>
          <cell r="AA77">
            <v>5830059</v>
          </cell>
          <cell r="AC77">
            <v>21473668</v>
          </cell>
          <cell r="AD77">
            <v>2046613.3920518376</v>
          </cell>
          <cell r="AE77">
            <v>3783445.6079481621</v>
          </cell>
          <cell r="AF77">
            <v>7538225</v>
          </cell>
          <cell r="AG77">
            <v>13935443</v>
          </cell>
          <cell r="AH77">
            <v>0</v>
          </cell>
          <cell r="AI77">
            <v>5830058.9999999991</v>
          </cell>
          <cell r="AJ77">
            <v>0</v>
          </cell>
          <cell r="AK77">
            <v>0</v>
          </cell>
          <cell r="AL77">
            <v>444278.67482470523</v>
          </cell>
          <cell r="AM77">
            <v>106747.4</v>
          </cell>
          <cell r="AN77">
            <v>0</v>
          </cell>
          <cell r="AO77">
            <v>-22890.605985540678</v>
          </cell>
          <cell r="AP77">
            <v>0</v>
          </cell>
          <cell r="AQ77">
            <v>35928</v>
          </cell>
          <cell r="AR77">
            <v>-58818.605985540678</v>
          </cell>
          <cell r="AT77">
            <v>337531.27482470521</v>
          </cell>
          <cell r="AU77">
            <v>0</v>
          </cell>
          <cell r="AV77">
            <v>200859.64788676996</v>
          </cell>
          <cell r="AW77">
            <v>0</v>
          </cell>
        </row>
        <row r="78">
          <cell r="A78" t="str">
            <v>100700460A</v>
          </cell>
          <cell r="B78" t="str">
            <v>JANE PHILLIPS NOWATA (NOWATA HEALTH CENTER)</v>
          </cell>
          <cell r="C78" t="str">
            <v>No</v>
          </cell>
          <cell r="D78">
            <v>1</v>
          </cell>
          <cell r="E78">
            <v>12</v>
          </cell>
          <cell r="F78">
            <v>371305</v>
          </cell>
          <cell r="G78">
            <v>42278</v>
          </cell>
          <cell r="H78">
            <v>42643</v>
          </cell>
          <cell r="I78">
            <v>1</v>
          </cell>
          <cell r="J78">
            <v>1006629</v>
          </cell>
          <cell r="K78">
            <v>890195</v>
          </cell>
          <cell r="L78">
            <v>24700</v>
          </cell>
          <cell r="M78">
            <v>2486310</v>
          </cell>
          <cell r="N78">
            <v>3867379</v>
          </cell>
          <cell r="O78">
            <v>8303789</v>
          </cell>
          <cell r="P78">
            <v>4552045</v>
          </cell>
          <cell r="R78">
            <v>1006629</v>
          </cell>
          <cell r="S78">
            <v>890195</v>
          </cell>
          <cell r="T78">
            <v>24700</v>
          </cell>
          <cell r="U78">
            <v>2486310</v>
          </cell>
          <cell r="V78">
            <v>3867379</v>
          </cell>
          <cell r="X78">
            <v>8275213</v>
          </cell>
          <cell r="Z78">
            <v>8303789</v>
          </cell>
          <cell r="AA78">
            <v>4552045</v>
          </cell>
          <cell r="AC78">
            <v>8275213</v>
          </cell>
          <cell r="AD78">
            <v>1053358.1376622166</v>
          </cell>
          <cell r="AE78">
            <v>3483021.8161859605</v>
          </cell>
          <cell r="AF78">
            <v>1921524</v>
          </cell>
          <cell r="AG78">
            <v>6353689</v>
          </cell>
          <cell r="AH78">
            <v>0</v>
          </cell>
          <cell r="AI78">
            <v>4536379.9538481766</v>
          </cell>
          <cell r="AJ78">
            <v>0</v>
          </cell>
          <cell r="AK78">
            <v>0</v>
          </cell>
          <cell r="AL78">
            <v>191010.43193495483</v>
          </cell>
          <cell r="AM78">
            <v>16346.050000000003</v>
          </cell>
          <cell r="AN78">
            <v>0</v>
          </cell>
          <cell r="AO78">
            <v>87521.64839069845</v>
          </cell>
          <cell r="AP78">
            <v>0</v>
          </cell>
          <cell r="AQ78">
            <v>11715</v>
          </cell>
          <cell r="AR78">
            <v>75806.64839069845</v>
          </cell>
          <cell r="AT78">
            <v>174664.38193495481</v>
          </cell>
          <cell r="AU78">
            <v>0</v>
          </cell>
          <cell r="AV78">
            <v>231868.14571936277</v>
          </cell>
          <cell r="AW78">
            <v>0</v>
          </cell>
        </row>
        <row r="79">
          <cell r="A79" t="str">
            <v>100774650D</v>
          </cell>
          <cell r="B79" t="str">
            <v>MARY HURLEY HOSPITAL (COAL COUNTY GENERAL HOSPITAL)</v>
          </cell>
          <cell r="C79" t="str">
            <v>No</v>
          </cell>
          <cell r="D79">
            <v>1</v>
          </cell>
          <cell r="E79">
            <v>12</v>
          </cell>
          <cell r="F79">
            <v>371319</v>
          </cell>
          <cell r="G79">
            <v>42186</v>
          </cell>
          <cell r="H79">
            <v>42551</v>
          </cell>
          <cell r="I79">
            <v>1</v>
          </cell>
          <cell r="J79">
            <v>1903353</v>
          </cell>
          <cell r="K79">
            <v>3281906</v>
          </cell>
          <cell r="L79">
            <v>7442</v>
          </cell>
          <cell r="M79">
            <v>3722106</v>
          </cell>
          <cell r="N79">
            <v>691860</v>
          </cell>
          <cell r="O79">
            <v>9606667</v>
          </cell>
          <cell r="P79">
            <v>4896266</v>
          </cell>
          <cell r="R79">
            <v>1903353</v>
          </cell>
          <cell r="S79">
            <v>3281906</v>
          </cell>
          <cell r="T79">
            <v>7442</v>
          </cell>
          <cell r="U79">
            <v>3722106</v>
          </cell>
          <cell r="V79">
            <v>691860</v>
          </cell>
          <cell r="X79">
            <v>9606667</v>
          </cell>
          <cell r="Z79">
            <v>9606667</v>
          </cell>
          <cell r="AA79">
            <v>4896266</v>
          </cell>
          <cell r="AC79">
            <v>9606667</v>
          </cell>
          <cell r="AD79">
            <v>2646583.3940601875</v>
          </cell>
          <cell r="AE79">
            <v>2249682.6059398125</v>
          </cell>
          <cell r="AF79">
            <v>5192701</v>
          </cell>
          <cell r="AG79">
            <v>4413966</v>
          </cell>
          <cell r="AH79">
            <v>0</v>
          </cell>
          <cell r="AI79">
            <v>4896266</v>
          </cell>
          <cell r="AJ79">
            <v>0</v>
          </cell>
          <cell r="AK79">
            <v>0</v>
          </cell>
          <cell r="AL79">
            <v>210875.81203907193</v>
          </cell>
          <cell r="AM79">
            <v>66560.740000000005</v>
          </cell>
          <cell r="AN79">
            <v>0</v>
          </cell>
          <cell r="AO79">
            <v>2004.5072815152816</v>
          </cell>
          <cell r="AP79">
            <v>0</v>
          </cell>
          <cell r="AQ79">
            <v>19112</v>
          </cell>
          <cell r="AR79">
            <v>-17107.492718484718</v>
          </cell>
          <cell r="AT79">
            <v>144315.07203907191</v>
          </cell>
          <cell r="AU79">
            <v>0</v>
          </cell>
          <cell r="AV79">
            <v>23994.002700079596</v>
          </cell>
          <cell r="AW79">
            <v>0</v>
          </cell>
        </row>
        <row r="80">
          <cell r="A80" t="str">
            <v>200226190A</v>
          </cell>
          <cell r="B80" t="str">
            <v>MERCY HOSPITAL HEALDTON INC</v>
          </cell>
          <cell r="C80" t="str">
            <v>No</v>
          </cell>
          <cell r="D80">
            <v>1</v>
          </cell>
          <cell r="E80">
            <v>12</v>
          </cell>
          <cell r="F80">
            <v>371310</v>
          </cell>
          <cell r="G80">
            <v>42186</v>
          </cell>
          <cell r="H80">
            <v>42551</v>
          </cell>
          <cell r="I80">
            <v>1</v>
          </cell>
          <cell r="J80">
            <v>1465173</v>
          </cell>
          <cell r="K80">
            <v>2362733</v>
          </cell>
          <cell r="L80">
            <v>0</v>
          </cell>
          <cell r="M80">
            <v>7872857</v>
          </cell>
          <cell r="N80">
            <v>0</v>
          </cell>
          <cell r="O80">
            <v>11913505</v>
          </cell>
          <cell r="P80">
            <v>6025526</v>
          </cell>
          <cell r="R80">
            <v>1465173</v>
          </cell>
          <cell r="S80">
            <v>2362733</v>
          </cell>
          <cell r="T80">
            <v>0</v>
          </cell>
          <cell r="U80">
            <v>7872857</v>
          </cell>
          <cell r="V80">
            <v>0</v>
          </cell>
          <cell r="X80">
            <v>11700763</v>
          </cell>
          <cell r="Z80">
            <v>11913505</v>
          </cell>
          <cell r="AA80">
            <v>6025526</v>
          </cell>
          <cell r="AC80">
            <v>11700763</v>
          </cell>
          <cell r="AD80">
            <v>1936050.4846018027</v>
          </cell>
          <cell r="AE80">
            <v>3981876.4123389376</v>
          </cell>
          <cell r="AF80">
            <v>3827906</v>
          </cell>
          <cell r="AG80">
            <v>7872857</v>
          </cell>
          <cell r="AH80">
            <v>0</v>
          </cell>
          <cell r="AI80">
            <v>5917926.8969407398</v>
          </cell>
          <cell r="AJ80">
            <v>0</v>
          </cell>
          <cell r="AK80">
            <v>0</v>
          </cell>
          <cell r="AL80">
            <v>290591.34178626299</v>
          </cell>
          <cell r="AM80">
            <v>11151.730000000003</v>
          </cell>
          <cell r="AN80">
            <v>0</v>
          </cell>
          <cell r="AO80">
            <v>43761.623626922563</v>
          </cell>
          <cell r="AP80">
            <v>0</v>
          </cell>
          <cell r="AQ80">
            <v>3729</v>
          </cell>
          <cell r="AR80">
            <v>40032.623626922563</v>
          </cell>
          <cell r="AT80">
            <v>279439.61178626301</v>
          </cell>
          <cell r="AU80">
            <v>0</v>
          </cell>
          <cell r="AV80">
            <v>345907.44215589832</v>
          </cell>
          <cell r="AW80">
            <v>0</v>
          </cell>
        </row>
        <row r="81">
          <cell r="A81" t="str">
            <v>200521810B</v>
          </cell>
          <cell r="B81" t="str">
            <v>MERCY HOSPITAL KINGFISHER, INC</v>
          </cell>
          <cell r="C81" t="str">
            <v>No</v>
          </cell>
          <cell r="D81">
            <v>1</v>
          </cell>
          <cell r="E81">
            <v>12</v>
          </cell>
          <cell r="F81">
            <v>371313</v>
          </cell>
          <cell r="G81">
            <v>42186</v>
          </cell>
          <cell r="H81">
            <v>42551</v>
          </cell>
          <cell r="I81">
            <v>1</v>
          </cell>
          <cell r="J81">
            <v>2138863</v>
          </cell>
          <cell r="K81">
            <v>3756808</v>
          </cell>
          <cell r="L81">
            <v>0</v>
          </cell>
          <cell r="M81">
            <v>22882724</v>
          </cell>
          <cell r="N81">
            <v>0</v>
          </cell>
          <cell r="O81">
            <v>28778395</v>
          </cell>
          <cell r="P81">
            <v>11832973</v>
          </cell>
          <cell r="R81">
            <v>2138863</v>
          </cell>
          <cell r="S81">
            <v>3756808</v>
          </cell>
          <cell r="T81">
            <v>0</v>
          </cell>
          <cell r="U81">
            <v>22882724</v>
          </cell>
          <cell r="V81">
            <v>0</v>
          </cell>
          <cell r="X81">
            <v>28778395</v>
          </cell>
          <cell r="Z81">
            <v>28778395</v>
          </cell>
          <cell r="AA81">
            <v>11832973</v>
          </cell>
          <cell r="AC81">
            <v>28778395</v>
          </cell>
          <cell r="AD81">
            <v>2424155.8905520272</v>
          </cell>
          <cell r="AE81">
            <v>9408817.1094479728</v>
          </cell>
          <cell r="AF81">
            <v>5895671</v>
          </cell>
          <cell r="AG81">
            <v>22882724</v>
          </cell>
          <cell r="AH81">
            <v>0</v>
          </cell>
          <cell r="AI81">
            <v>11832973</v>
          </cell>
          <cell r="AJ81">
            <v>0</v>
          </cell>
          <cell r="AK81">
            <v>0</v>
          </cell>
          <cell r="AL81">
            <v>344344.88274039782</v>
          </cell>
          <cell r="AM81">
            <v>56003.23000000001</v>
          </cell>
          <cell r="AN81">
            <v>0</v>
          </cell>
          <cell r="AO81">
            <v>34726.152344115399</v>
          </cell>
          <cell r="AP81">
            <v>0</v>
          </cell>
          <cell r="AQ81">
            <v>51613</v>
          </cell>
          <cell r="AR81">
            <v>-16886.847655884601</v>
          </cell>
          <cell r="AT81">
            <v>288341.65274039784</v>
          </cell>
          <cell r="AU81">
            <v>0</v>
          </cell>
          <cell r="AV81">
            <v>286346.7867394003</v>
          </cell>
          <cell r="AW81">
            <v>0</v>
          </cell>
        </row>
        <row r="82">
          <cell r="A82" t="str">
            <v>200425410C</v>
          </cell>
          <cell r="B82" t="str">
            <v>MERCY HOSPITAL LOGAN COUNTY (LOGAN MEDICAL CENTER)</v>
          </cell>
          <cell r="C82" t="str">
            <v>No</v>
          </cell>
          <cell r="D82">
            <v>1</v>
          </cell>
          <cell r="E82">
            <v>12</v>
          </cell>
          <cell r="F82">
            <v>371317</v>
          </cell>
          <cell r="G82">
            <v>42186</v>
          </cell>
          <cell r="H82">
            <v>42551</v>
          </cell>
          <cell r="I82">
            <v>1</v>
          </cell>
          <cell r="J82">
            <v>5556743</v>
          </cell>
          <cell r="K82">
            <v>7881300</v>
          </cell>
          <cell r="L82">
            <v>841198</v>
          </cell>
          <cell r="M82">
            <v>17729962</v>
          </cell>
          <cell r="N82">
            <v>7436964</v>
          </cell>
          <cell r="O82">
            <v>44826591</v>
          </cell>
          <cell r="P82">
            <v>18468947</v>
          </cell>
          <cell r="R82">
            <v>5556743</v>
          </cell>
          <cell r="S82">
            <v>7881300</v>
          </cell>
          <cell r="T82">
            <v>841198</v>
          </cell>
          <cell r="U82">
            <v>17729962</v>
          </cell>
          <cell r="V82">
            <v>7436964</v>
          </cell>
          <cell r="X82">
            <v>39446167</v>
          </cell>
          <cell r="Z82">
            <v>44826591</v>
          </cell>
          <cell r="AA82">
            <v>18468947</v>
          </cell>
          <cell r="AC82">
            <v>39446167</v>
          </cell>
          <cell r="AD82">
            <v>5883172.0045190807</v>
          </cell>
          <cell r="AE82">
            <v>10368993.315751404</v>
          </cell>
          <cell r="AF82">
            <v>14279241</v>
          </cell>
          <cell r="AG82">
            <v>25166926</v>
          </cell>
          <cell r="AH82">
            <v>0</v>
          </cell>
          <cell r="AI82">
            <v>16252165.320270484</v>
          </cell>
          <cell r="AJ82">
            <v>0</v>
          </cell>
          <cell r="AK82">
            <v>0</v>
          </cell>
          <cell r="AL82">
            <v>932504.70959627896</v>
          </cell>
          <cell r="AM82">
            <v>337188.37</v>
          </cell>
          <cell r="AN82">
            <v>0</v>
          </cell>
          <cell r="AO82">
            <v>97826.065063398739</v>
          </cell>
          <cell r="AP82">
            <v>0</v>
          </cell>
          <cell r="AQ82">
            <v>99261</v>
          </cell>
          <cell r="AR82">
            <v>-1434.9349366012611</v>
          </cell>
          <cell r="AT82">
            <v>595316.33959627897</v>
          </cell>
          <cell r="AU82">
            <v>0</v>
          </cell>
          <cell r="AV82">
            <v>502143.39663703658</v>
          </cell>
          <cell r="AW82">
            <v>0</v>
          </cell>
        </row>
        <row r="83">
          <cell r="A83" t="str">
            <v>200318440B</v>
          </cell>
          <cell r="B83" t="str">
            <v>MERCY HOSPITAL TISHOMINGO (JOHNSTON MEMORIAL HOSPITAL)</v>
          </cell>
          <cell r="C83" t="str">
            <v>No</v>
          </cell>
          <cell r="D83">
            <v>1</v>
          </cell>
          <cell r="E83">
            <v>12</v>
          </cell>
          <cell r="F83">
            <v>371304</v>
          </cell>
          <cell r="G83">
            <v>42186</v>
          </cell>
          <cell r="H83">
            <v>42551</v>
          </cell>
          <cell r="I83">
            <v>1</v>
          </cell>
          <cell r="J83">
            <v>2780988</v>
          </cell>
          <cell r="K83">
            <v>1965531</v>
          </cell>
          <cell r="L83">
            <v>0</v>
          </cell>
          <cell r="M83">
            <v>7791091</v>
          </cell>
          <cell r="N83">
            <v>0</v>
          </cell>
          <cell r="O83">
            <v>12537610</v>
          </cell>
          <cell r="P83">
            <v>6406067</v>
          </cell>
          <cell r="R83">
            <v>2780988</v>
          </cell>
          <cell r="S83">
            <v>1965531</v>
          </cell>
          <cell r="T83">
            <v>0</v>
          </cell>
          <cell r="U83">
            <v>7791091</v>
          </cell>
          <cell r="V83">
            <v>0</v>
          </cell>
          <cell r="X83">
            <v>12537610</v>
          </cell>
          <cell r="Z83">
            <v>12537610</v>
          </cell>
          <cell r="AA83">
            <v>6406067</v>
          </cell>
          <cell r="AC83">
            <v>12537610</v>
          </cell>
          <cell r="AD83">
            <v>2425224.4830372771</v>
          </cell>
          <cell r="AE83">
            <v>3980842.5169627229</v>
          </cell>
          <cell r="AF83">
            <v>4746519</v>
          </cell>
          <cell r="AG83">
            <v>7791091</v>
          </cell>
          <cell r="AH83">
            <v>0</v>
          </cell>
          <cell r="AI83">
            <v>6406067.0000000009</v>
          </cell>
          <cell r="AJ83">
            <v>0</v>
          </cell>
          <cell r="AK83">
            <v>0</v>
          </cell>
          <cell r="AL83">
            <v>621625.26511525549</v>
          </cell>
          <cell r="AM83">
            <v>154364.26999999999</v>
          </cell>
          <cell r="AN83">
            <v>0</v>
          </cell>
          <cell r="AO83">
            <v>86704.624459056373</v>
          </cell>
          <cell r="AP83">
            <v>0</v>
          </cell>
          <cell r="AQ83">
            <v>97963</v>
          </cell>
          <cell r="AR83">
            <v>-11258.375540943627</v>
          </cell>
          <cell r="AT83">
            <v>467260.99511525547</v>
          </cell>
          <cell r="AU83">
            <v>0</v>
          </cell>
          <cell r="AV83">
            <v>388234.2934508344</v>
          </cell>
          <cell r="AW83">
            <v>0</v>
          </cell>
        </row>
        <row r="84">
          <cell r="A84" t="str">
            <v>200490030A</v>
          </cell>
          <cell r="B84" t="str">
            <v>MERCY HOSPITAL WATONGA INC</v>
          </cell>
          <cell r="C84" t="str">
            <v>No</v>
          </cell>
          <cell r="D84">
            <v>1</v>
          </cell>
          <cell r="E84">
            <v>12</v>
          </cell>
          <cell r="F84">
            <v>371302</v>
          </cell>
          <cell r="G84">
            <v>42186</v>
          </cell>
          <cell r="H84">
            <v>42551</v>
          </cell>
          <cell r="I84">
            <v>1</v>
          </cell>
          <cell r="J84">
            <v>1548041</v>
          </cell>
          <cell r="K84">
            <v>1561814</v>
          </cell>
          <cell r="L84">
            <v>373295</v>
          </cell>
          <cell r="M84">
            <v>5107028</v>
          </cell>
          <cell r="N84">
            <v>5261392</v>
          </cell>
          <cell r="O84">
            <v>13851570</v>
          </cell>
          <cell r="P84">
            <v>6654548</v>
          </cell>
          <cell r="R84">
            <v>1548041</v>
          </cell>
          <cell r="S84">
            <v>1561814</v>
          </cell>
          <cell r="T84">
            <v>373295</v>
          </cell>
          <cell r="U84">
            <v>5107028</v>
          </cell>
          <cell r="V84">
            <v>5261392</v>
          </cell>
          <cell r="X84">
            <v>13851570</v>
          </cell>
          <cell r="Z84">
            <v>13851570</v>
          </cell>
          <cell r="AA84">
            <v>6654548</v>
          </cell>
          <cell r="AC84">
            <v>13851570</v>
          </cell>
          <cell r="AD84">
            <v>1673369.0741338346</v>
          </cell>
          <cell r="AE84">
            <v>4981178.9258661652</v>
          </cell>
          <cell r="AF84">
            <v>3483150</v>
          </cell>
          <cell r="AG84">
            <v>10368420</v>
          </cell>
          <cell r="AH84">
            <v>0</v>
          </cell>
          <cell r="AI84">
            <v>6654548</v>
          </cell>
          <cell r="AJ84">
            <v>0</v>
          </cell>
          <cell r="AK84">
            <v>0</v>
          </cell>
          <cell r="AL84">
            <v>481078.99222937884</v>
          </cell>
          <cell r="AM84">
            <v>104612.97999999998</v>
          </cell>
          <cell r="AN84">
            <v>0</v>
          </cell>
          <cell r="AO84">
            <v>168058.49997606367</v>
          </cell>
          <cell r="AP84">
            <v>0</v>
          </cell>
          <cell r="AQ84">
            <v>23837</v>
          </cell>
          <cell r="AR84">
            <v>144221.49997606367</v>
          </cell>
          <cell r="AT84">
            <v>376466.01222937886</v>
          </cell>
          <cell r="AU84">
            <v>0</v>
          </cell>
          <cell r="AV84">
            <v>365241.80350285728</v>
          </cell>
          <cell r="AW84">
            <v>0</v>
          </cell>
        </row>
        <row r="85">
          <cell r="A85" t="str">
            <v>100699360A</v>
          </cell>
          <cell r="B85" t="str">
            <v>NEWMAN MEMORIAL HSP</v>
          </cell>
          <cell r="C85" t="str">
            <v>Yes</v>
          </cell>
          <cell r="D85">
            <v>1</v>
          </cell>
          <cell r="E85">
            <v>12</v>
          </cell>
          <cell r="F85">
            <v>370007</v>
          </cell>
          <cell r="G85">
            <v>42370</v>
          </cell>
          <cell r="H85">
            <v>42735</v>
          </cell>
          <cell r="I85">
            <v>1</v>
          </cell>
          <cell r="J85">
            <v>582044</v>
          </cell>
          <cell r="K85">
            <v>443932</v>
          </cell>
          <cell r="L85">
            <v>0</v>
          </cell>
          <cell r="M85">
            <v>3887333</v>
          </cell>
          <cell r="N85">
            <v>1624215</v>
          </cell>
          <cell r="O85">
            <v>6537524</v>
          </cell>
          <cell r="P85">
            <v>2949912</v>
          </cell>
          <cell r="R85">
            <v>582044</v>
          </cell>
          <cell r="S85">
            <v>443932</v>
          </cell>
          <cell r="T85">
            <v>0</v>
          </cell>
          <cell r="U85">
            <v>3887333</v>
          </cell>
          <cell r="V85">
            <v>1624215</v>
          </cell>
          <cell r="X85">
            <v>6537524</v>
          </cell>
          <cell r="Z85">
            <v>6537524</v>
          </cell>
          <cell r="AA85">
            <v>2949912</v>
          </cell>
          <cell r="AC85">
            <v>6537524</v>
          </cell>
          <cell r="AD85">
            <v>462948.80357028136</v>
          </cell>
          <cell r="AE85">
            <v>2486963.1964297188</v>
          </cell>
          <cell r="AF85">
            <v>1025976</v>
          </cell>
          <cell r="AG85">
            <v>5511548</v>
          </cell>
          <cell r="AH85">
            <v>0</v>
          </cell>
          <cell r="AI85">
            <v>2949912</v>
          </cell>
          <cell r="AJ85">
            <v>0</v>
          </cell>
          <cell r="AK85">
            <v>0</v>
          </cell>
          <cell r="AL85">
            <v>40243.86</v>
          </cell>
          <cell r="AM85">
            <v>4608.54</v>
          </cell>
          <cell r="AN85">
            <v>0</v>
          </cell>
          <cell r="AO85">
            <v>4965.3872785913563</v>
          </cell>
          <cell r="AP85">
            <v>0</v>
          </cell>
          <cell r="AQ85">
            <v>0</v>
          </cell>
          <cell r="AR85">
            <v>4965.3872785913563</v>
          </cell>
          <cell r="AT85">
            <v>35635.32</v>
          </cell>
          <cell r="AU85">
            <v>0</v>
          </cell>
          <cell r="AV85">
            <v>44910.104252281904</v>
          </cell>
          <cell r="AW85">
            <v>0</v>
          </cell>
        </row>
        <row r="86">
          <cell r="A86" t="str">
            <v>200231400B</v>
          </cell>
          <cell r="B86" t="str">
            <v xml:space="preserve">PRAGUE COMMUNITY HOSPITAL (CAH ACQUISITION COMPANY #7 LLC) </v>
          </cell>
          <cell r="C86" t="str">
            <v>No</v>
          </cell>
          <cell r="D86">
            <v>1</v>
          </cell>
          <cell r="E86">
            <v>12</v>
          </cell>
          <cell r="F86">
            <v>371301</v>
          </cell>
          <cell r="G86">
            <v>42278</v>
          </cell>
          <cell r="H86">
            <v>42643</v>
          </cell>
          <cell r="I86">
            <v>1</v>
          </cell>
          <cell r="J86">
            <v>721530</v>
          </cell>
          <cell r="K86">
            <v>971879</v>
          </cell>
          <cell r="L86">
            <v>36526</v>
          </cell>
          <cell r="M86">
            <v>7004480</v>
          </cell>
          <cell r="N86">
            <v>2529180</v>
          </cell>
          <cell r="O86">
            <v>12743985</v>
          </cell>
          <cell r="P86">
            <v>4497072</v>
          </cell>
          <cell r="R86">
            <v>721530</v>
          </cell>
          <cell r="S86">
            <v>971879</v>
          </cell>
          <cell r="T86">
            <v>36526</v>
          </cell>
          <cell r="U86">
            <v>7004480</v>
          </cell>
          <cell r="V86">
            <v>2529180</v>
          </cell>
          <cell r="X86">
            <v>11263595</v>
          </cell>
          <cell r="Z86">
            <v>12743985</v>
          </cell>
          <cell r="AA86">
            <v>4497072</v>
          </cell>
          <cell r="AC86">
            <v>11263595</v>
          </cell>
          <cell r="AD86">
            <v>610456.01123353478</v>
          </cell>
          <cell r="AE86">
            <v>3364218.9192407238</v>
          </cell>
          <cell r="AF86">
            <v>1729935</v>
          </cell>
          <cell r="AG86">
            <v>9533660</v>
          </cell>
          <cell r="AH86">
            <v>0</v>
          </cell>
          <cell r="AI86">
            <v>3974674.930474259</v>
          </cell>
          <cell r="AJ86">
            <v>0</v>
          </cell>
          <cell r="AK86">
            <v>0</v>
          </cell>
          <cell r="AL86">
            <v>227276.30894088067</v>
          </cell>
          <cell r="AM86">
            <v>24013.4</v>
          </cell>
          <cell r="AN86">
            <v>0</v>
          </cell>
          <cell r="AO86">
            <v>45011.347005490177</v>
          </cell>
          <cell r="AP86">
            <v>0</v>
          </cell>
          <cell r="AQ86">
            <v>9077</v>
          </cell>
          <cell r="AR86">
            <v>35934.347005490177</v>
          </cell>
          <cell r="AT86">
            <v>203262.90894088068</v>
          </cell>
          <cell r="AU86">
            <v>0</v>
          </cell>
          <cell r="AV86">
            <v>241654.33439354241</v>
          </cell>
          <cell r="AW86">
            <v>0</v>
          </cell>
        </row>
        <row r="87">
          <cell r="A87" t="str">
            <v>200740630B</v>
          </cell>
          <cell r="B87" t="str">
            <v>QUARTZ MOUNTAIN MEDICAL CENTER (MANGUM CITY HOSPITAL)</v>
          </cell>
          <cell r="C87" t="str">
            <v>No</v>
          </cell>
          <cell r="D87">
            <v>1</v>
          </cell>
          <cell r="E87">
            <v>12</v>
          </cell>
          <cell r="F87">
            <v>371330</v>
          </cell>
          <cell r="G87">
            <v>42370</v>
          </cell>
          <cell r="H87">
            <v>42735</v>
          </cell>
          <cell r="I87">
            <v>1</v>
          </cell>
          <cell r="J87">
            <v>595718</v>
          </cell>
          <cell r="K87">
            <v>1664818</v>
          </cell>
          <cell r="L87">
            <v>8035</v>
          </cell>
          <cell r="M87">
            <v>75586132</v>
          </cell>
          <cell r="N87">
            <v>5885481</v>
          </cell>
          <cell r="O87">
            <v>85425479</v>
          </cell>
          <cell r="P87">
            <v>18051843</v>
          </cell>
          <cell r="R87">
            <v>595718</v>
          </cell>
          <cell r="S87">
            <v>1664818</v>
          </cell>
          <cell r="T87">
            <v>8035</v>
          </cell>
          <cell r="U87">
            <v>75586132</v>
          </cell>
          <cell r="V87">
            <v>5885481</v>
          </cell>
          <cell r="X87">
            <v>83740184</v>
          </cell>
          <cell r="Z87">
            <v>85425479</v>
          </cell>
          <cell r="AA87">
            <v>18051843</v>
          </cell>
          <cell r="AC87">
            <v>83740184</v>
          </cell>
          <cell r="AD87">
            <v>479387.27421537781</v>
          </cell>
          <cell r="AE87">
            <v>17216324.497668419</v>
          </cell>
          <cell r="AF87">
            <v>2268571</v>
          </cell>
          <cell r="AG87">
            <v>81471613</v>
          </cell>
          <cell r="AH87">
            <v>0</v>
          </cell>
          <cell r="AI87">
            <v>17695711.771883797</v>
          </cell>
          <cell r="AJ87">
            <v>0</v>
          </cell>
          <cell r="AK87">
            <v>0</v>
          </cell>
          <cell r="AL87">
            <v>332768.4272022685</v>
          </cell>
          <cell r="AM87">
            <v>83492.03</v>
          </cell>
          <cell r="AN87">
            <v>0</v>
          </cell>
          <cell r="AO87">
            <v>122544.73367658633</v>
          </cell>
          <cell r="AP87">
            <v>0</v>
          </cell>
          <cell r="AQ87">
            <v>0</v>
          </cell>
          <cell r="AR87">
            <v>122544.73367658633</v>
          </cell>
          <cell r="AT87">
            <v>249276.39720226853</v>
          </cell>
          <cell r="AU87">
            <v>0</v>
          </cell>
          <cell r="AV87">
            <v>300570.37090148893</v>
          </cell>
          <cell r="AW87">
            <v>0</v>
          </cell>
        </row>
        <row r="88">
          <cell r="A88" t="str">
            <v>100699550A</v>
          </cell>
          <cell r="B88" t="str">
            <v>ST JOHN SAPULPA INC</v>
          </cell>
          <cell r="C88" t="str">
            <v>No</v>
          </cell>
          <cell r="D88">
            <v>1</v>
          </cell>
          <cell r="E88">
            <v>12</v>
          </cell>
          <cell r="F88">
            <v>371312</v>
          </cell>
          <cell r="G88">
            <v>42278</v>
          </cell>
          <cell r="H88">
            <v>42643</v>
          </cell>
          <cell r="I88">
            <v>1</v>
          </cell>
          <cell r="J88">
            <v>8671815</v>
          </cell>
          <cell r="K88">
            <v>6642033</v>
          </cell>
          <cell r="L88">
            <v>217564</v>
          </cell>
          <cell r="M88">
            <v>29196747</v>
          </cell>
          <cell r="N88">
            <v>30273183</v>
          </cell>
          <cell r="O88">
            <v>75002579</v>
          </cell>
          <cell r="P88">
            <v>20056254</v>
          </cell>
          <cell r="R88">
            <v>8671815</v>
          </cell>
          <cell r="S88">
            <v>6642033</v>
          </cell>
          <cell r="T88">
            <v>217564</v>
          </cell>
          <cell r="U88">
            <v>29196747</v>
          </cell>
          <cell r="V88">
            <v>30273183</v>
          </cell>
          <cell r="X88">
            <v>75001342</v>
          </cell>
          <cell r="Z88">
            <v>75002579</v>
          </cell>
          <cell r="AA88">
            <v>20056254</v>
          </cell>
          <cell r="AC88">
            <v>75001342</v>
          </cell>
          <cell r="AD88">
            <v>4153216.4387393668</v>
          </cell>
          <cell r="AE88">
            <v>15902706.778152522</v>
          </cell>
          <cell r="AF88">
            <v>15531412</v>
          </cell>
          <cell r="AG88">
            <v>59469930</v>
          </cell>
          <cell r="AH88">
            <v>0</v>
          </cell>
          <cell r="AI88">
            <v>20055923.216891889</v>
          </cell>
          <cell r="AJ88">
            <v>0</v>
          </cell>
          <cell r="AK88">
            <v>0</v>
          </cell>
          <cell r="AL88">
            <v>1853387.7261949119</v>
          </cell>
          <cell r="AM88">
            <v>106850.14</v>
          </cell>
          <cell r="AN88">
            <v>0</v>
          </cell>
          <cell r="AO88">
            <v>141895.78055137605</v>
          </cell>
          <cell r="AP88">
            <v>0</v>
          </cell>
          <cell r="AQ88">
            <v>3896</v>
          </cell>
          <cell r="AR88">
            <v>137999.78055137605</v>
          </cell>
          <cell r="AT88">
            <v>1746537.586194912</v>
          </cell>
          <cell r="AU88">
            <v>0</v>
          </cell>
          <cell r="AV88">
            <v>1018633.0501739262</v>
          </cell>
          <cell r="AW88">
            <v>0</v>
          </cell>
        </row>
        <row r="89">
          <cell r="A89" t="str">
            <v>200125010B</v>
          </cell>
          <cell r="B89" t="str">
            <v>STROUD REGIONAL MEDICAL CENTER</v>
          </cell>
          <cell r="C89" t="str">
            <v>No</v>
          </cell>
          <cell r="D89">
            <v>1</v>
          </cell>
          <cell r="E89">
            <v>12</v>
          </cell>
          <cell r="F89">
            <v>371316</v>
          </cell>
          <cell r="G89">
            <v>42278</v>
          </cell>
          <cell r="H89">
            <v>42643</v>
          </cell>
          <cell r="I89">
            <v>1</v>
          </cell>
          <cell r="J89">
            <v>1315547</v>
          </cell>
          <cell r="K89">
            <v>1754869</v>
          </cell>
          <cell r="L89">
            <v>131011</v>
          </cell>
          <cell r="M89">
            <v>6216238</v>
          </cell>
          <cell r="N89">
            <v>2645681</v>
          </cell>
          <cell r="O89">
            <v>13060924</v>
          </cell>
          <cell r="P89">
            <v>12171924</v>
          </cell>
          <cell r="R89">
            <v>1315547</v>
          </cell>
          <cell r="S89">
            <v>1754869</v>
          </cell>
          <cell r="T89">
            <v>131011</v>
          </cell>
          <cell r="U89">
            <v>6216238</v>
          </cell>
          <cell r="V89">
            <v>2645681</v>
          </cell>
          <cell r="X89">
            <v>12063346</v>
          </cell>
          <cell r="Z89">
            <v>13060924</v>
          </cell>
          <cell r="AA89">
            <v>12171924</v>
          </cell>
          <cell r="AC89">
            <v>12063346</v>
          </cell>
          <cell r="AD89">
            <v>2983519.8593566581</v>
          </cell>
          <cell r="AE89">
            <v>8258726.9141261373</v>
          </cell>
          <cell r="AF89">
            <v>3201427</v>
          </cell>
          <cell r="AG89">
            <v>8861919</v>
          </cell>
          <cell r="AH89">
            <v>0</v>
          </cell>
          <cell r="AI89">
            <v>11242246.773482794</v>
          </cell>
          <cell r="AJ89">
            <v>0</v>
          </cell>
          <cell r="AK89">
            <v>0</v>
          </cell>
          <cell r="AL89">
            <v>327263.83416234615</v>
          </cell>
          <cell r="AM89">
            <v>41248.260000000009</v>
          </cell>
          <cell r="AN89">
            <v>0</v>
          </cell>
          <cell r="AO89">
            <v>72904.389898281835</v>
          </cell>
          <cell r="AP89">
            <v>0</v>
          </cell>
          <cell r="AQ89">
            <v>94101</v>
          </cell>
          <cell r="AR89">
            <v>-21196.610101718165</v>
          </cell>
          <cell r="AT89">
            <v>286015.57416234614</v>
          </cell>
          <cell r="AU89">
            <v>0</v>
          </cell>
          <cell r="AV89">
            <v>1846380.411416631</v>
          </cell>
          <cell r="AW89">
            <v>0</v>
          </cell>
        </row>
        <row r="90">
          <cell r="A90" t="str">
            <v>200125200B</v>
          </cell>
          <cell r="B90" t="str">
            <v>THE PHYSICIANS HOSPITAL IN ANADARKO</v>
          </cell>
          <cell r="C90" t="str">
            <v>No</v>
          </cell>
          <cell r="D90">
            <v>1</v>
          </cell>
          <cell r="E90">
            <v>12</v>
          </cell>
          <cell r="F90">
            <v>371314</v>
          </cell>
          <cell r="G90">
            <v>42278</v>
          </cell>
          <cell r="H90">
            <v>42643</v>
          </cell>
          <cell r="I90">
            <v>1</v>
          </cell>
          <cell r="J90">
            <v>1716689</v>
          </cell>
          <cell r="K90">
            <v>2723638</v>
          </cell>
          <cell r="L90">
            <v>33298</v>
          </cell>
          <cell r="M90">
            <v>20489496</v>
          </cell>
          <cell r="N90">
            <v>3888442</v>
          </cell>
          <cell r="O90">
            <v>30196407</v>
          </cell>
          <cell r="P90">
            <v>23379989</v>
          </cell>
          <cell r="R90">
            <v>1716689</v>
          </cell>
          <cell r="S90">
            <v>2723638</v>
          </cell>
          <cell r="T90">
            <v>33298</v>
          </cell>
          <cell r="U90">
            <v>20489496</v>
          </cell>
          <cell r="V90">
            <v>3888442</v>
          </cell>
          <cell r="X90">
            <v>28851563</v>
          </cell>
          <cell r="Z90">
            <v>30196407</v>
          </cell>
          <cell r="AA90">
            <v>23379989</v>
          </cell>
          <cell r="AC90">
            <v>28851563</v>
          </cell>
          <cell r="AD90">
            <v>3463766.5100395884</v>
          </cell>
          <cell r="AE90">
            <v>18874958.278403189</v>
          </cell>
          <cell r="AF90">
            <v>4473625</v>
          </cell>
          <cell r="AG90">
            <v>24377938</v>
          </cell>
          <cell r="AH90">
            <v>0</v>
          </cell>
          <cell r="AI90">
            <v>22338724.788442776</v>
          </cell>
          <cell r="AJ90">
            <v>0</v>
          </cell>
          <cell r="AK90">
            <v>0</v>
          </cell>
          <cell r="AL90">
            <v>687001.56768757035</v>
          </cell>
          <cell r="AM90">
            <v>119228.55999999997</v>
          </cell>
          <cell r="AN90">
            <v>0</v>
          </cell>
          <cell r="AO90">
            <v>386433.05010664754</v>
          </cell>
          <cell r="AP90">
            <v>0</v>
          </cell>
          <cell r="AQ90">
            <v>420329</v>
          </cell>
          <cell r="AR90">
            <v>-33895.949893352459</v>
          </cell>
          <cell r="AT90">
            <v>567773.00768757041</v>
          </cell>
          <cell r="AU90">
            <v>0</v>
          </cell>
          <cell r="AV90">
            <v>2740605.2373811016</v>
          </cell>
          <cell r="AW90">
            <v>0</v>
          </cell>
        </row>
        <row r="92">
          <cell r="B92" t="str">
            <v>Private Excluded</v>
          </cell>
        </row>
        <row r="93">
          <cell r="A93" t="str">
            <v>200080160A</v>
          </cell>
          <cell r="B93" t="str">
            <v>CHG CORNERSTONE HOSPITAL OF OKLAHOMA - SHAWNEE (SOLARA HOSPITAL SHAWNEE LLC)</v>
          </cell>
          <cell r="C93" t="str">
            <v>Yes</v>
          </cell>
          <cell r="D93">
            <v>1</v>
          </cell>
          <cell r="E93">
            <v>12</v>
          </cell>
          <cell r="F93">
            <v>372019</v>
          </cell>
          <cell r="G93">
            <v>42248</v>
          </cell>
          <cell r="H93">
            <v>42613</v>
          </cell>
          <cell r="I93">
            <v>1</v>
          </cell>
          <cell r="J93">
            <v>24708689</v>
          </cell>
          <cell r="K93">
            <v>35595269</v>
          </cell>
          <cell r="L93">
            <v>0</v>
          </cell>
          <cell r="M93">
            <v>10400</v>
          </cell>
          <cell r="N93">
            <v>0</v>
          </cell>
          <cell r="O93">
            <v>60314358</v>
          </cell>
          <cell r="P93">
            <v>12730706</v>
          </cell>
          <cell r="R93">
            <v>24708689</v>
          </cell>
          <cell r="S93">
            <v>35595269</v>
          </cell>
          <cell r="T93">
            <v>0</v>
          </cell>
          <cell r="U93">
            <v>10400</v>
          </cell>
          <cell r="V93">
            <v>0</v>
          </cell>
          <cell r="X93">
            <v>60314358</v>
          </cell>
          <cell r="Z93">
            <v>60314358</v>
          </cell>
          <cell r="AA93">
            <v>12730706</v>
          </cell>
          <cell r="AC93">
            <v>60314358</v>
          </cell>
          <cell r="AD93">
            <v>12728510.845367001</v>
          </cell>
          <cell r="AE93">
            <v>2195.1546329980001</v>
          </cell>
          <cell r="AF93">
            <v>60303958</v>
          </cell>
          <cell r="AG93">
            <v>10400</v>
          </cell>
          <cell r="AH93">
            <v>0</v>
          </cell>
          <cell r="AI93">
            <v>12730706</v>
          </cell>
          <cell r="AJ93">
            <v>0</v>
          </cell>
          <cell r="AK93">
            <v>0</v>
          </cell>
          <cell r="AL93">
            <v>738274.48</v>
          </cell>
          <cell r="AM93">
            <v>738274.48</v>
          </cell>
          <cell r="AN93">
            <v>0</v>
          </cell>
          <cell r="AO93">
            <v>-174434.24201797869</v>
          </cell>
          <cell r="AP93">
            <v>0</v>
          </cell>
          <cell r="AQ93">
            <v>0</v>
          </cell>
          <cell r="AR93">
            <v>-174434.24201797869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</row>
        <row r="94">
          <cell r="A94" t="str">
            <v>100746230B</v>
          </cell>
          <cell r="B94" t="str">
            <v>COMMUNITY HOSPITAL</v>
          </cell>
          <cell r="C94" t="str">
            <v>Yes</v>
          </cell>
          <cell r="D94">
            <v>1</v>
          </cell>
          <cell r="E94">
            <v>12</v>
          </cell>
          <cell r="F94">
            <v>370203</v>
          </cell>
          <cell r="G94">
            <v>42370</v>
          </cell>
          <cell r="H94">
            <v>42735</v>
          </cell>
          <cell r="I94">
            <v>1</v>
          </cell>
          <cell r="J94">
            <v>11142675</v>
          </cell>
          <cell r="K94">
            <v>161154803</v>
          </cell>
          <cell r="L94">
            <v>0</v>
          </cell>
          <cell r="M94">
            <v>331452164</v>
          </cell>
          <cell r="N94">
            <v>14505591</v>
          </cell>
          <cell r="O94">
            <v>518255233</v>
          </cell>
          <cell r="P94">
            <v>133909553</v>
          </cell>
          <cell r="R94">
            <v>11142675</v>
          </cell>
          <cell r="S94">
            <v>161154803</v>
          </cell>
          <cell r="T94">
            <v>0</v>
          </cell>
          <cell r="U94">
            <v>331452164</v>
          </cell>
          <cell r="V94">
            <v>14505591</v>
          </cell>
          <cell r="X94">
            <v>518255233</v>
          </cell>
          <cell r="Z94">
            <v>518255233</v>
          </cell>
          <cell r="AA94">
            <v>133909553</v>
          </cell>
          <cell r="AC94">
            <v>518255233</v>
          </cell>
          <cell r="AD94">
            <v>44519141.907067508</v>
          </cell>
          <cell r="AE94">
            <v>89390411.092932507</v>
          </cell>
          <cell r="AF94">
            <v>172297478</v>
          </cell>
          <cell r="AG94">
            <v>345957755</v>
          </cell>
          <cell r="AH94">
            <v>0</v>
          </cell>
          <cell r="AI94">
            <v>133909552.99999999</v>
          </cell>
          <cell r="AJ94">
            <v>0</v>
          </cell>
          <cell r="AK94">
            <v>0</v>
          </cell>
          <cell r="AL94">
            <v>2600628.9624174396</v>
          </cell>
          <cell r="AM94">
            <v>916926.09</v>
          </cell>
          <cell r="AN94">
            <v>0</v>
          </cell>
          <cell r="AO94">
            <v>270065.87792383146</v>
          </cell>
          <cell r="AP94">
            <v>0</v>
          </cell>
          <cell r="AQ94">
            <v>0</v>
          </cell>
          <cell r="AR94">
            <v>270065.87792383146</v>
          </cell>
          <cell r="AT94">
            <v>1683702.8724174395</v>
          </cell>
          <cell r="AU94">
            <v>0</v>
          </cell>
          <cell r="AV94">
            <v>576938.28162578866</v>
          </cell>
          <cell r="AW94">
            <v>0</v>
          </cell>
        </row>
        <row r="95">
          <cell r="A95" t="str">
            <v>200119790A</v>
          </cell>
          <cell r="B95" t="str">
            <v>CORNERSTONE HOSPITAL OF OKLAHOMA - MUSKOGEE</v>
          </cell>
          <cell r="C95" t="str">
            <v>Yes</v>
          </cell>
          <cell r="D95">
            <v>1</v>
          </cell>
          <cell r="E95">
            <v>12</v>
          </cell>
          <cell r="F95">
            <v>372022</v>
          </cell>
          <cell r="G95">
            <v>42186</v>
          </cell>
          <cell r="H95">
            <v>42551</v>
          </cell>
          <cell r="I95">
            <v>1</v>
          </cell>
          <cell r="J95">
            <v>60842702</v>
          </cell>
          <cell r="K95">
            <v>93165100</v>
          </cell>
          <cell r="L95">
            <v>0</v>
          </cell>
          <cell r="M95">
            <v>22291</v>
          </cell>
          <cell r="N95">
            <v>0</v>
          </cell>
          <cell r="O95">
            <v>154030093</v>
          </cell>
          <cell r="P95">
            <v>29804273</v>
          </cell>
          <cell r="R95">
            <v>60842702</v>
          </cell>
          <cell r="S95">
            <v>93165100</v>
          </cell>
          <cell r="T95">
            <v>0</v>
          </cell>
          <cell r="U95">
            <v>22291</v>
          </cell>
          <cell r="V95">
            <v>0</v>
          </cell>
          <cell r="X95">
            <v>154030093</v>
          </cell>
          <cell r="Z95">
            <v>154030093</v>
          </cell>
          <cell r="AA95">
            <v>29804273</v>
          </cell>
          <cell r="AC95">
            <v>154030093</v>
          </cell>
          <cell r="AD95">
            <v>29799959.771094508</v>
          </cell>
          <cell r="AE95">
            <v>4313.2289054905659</v>
          </cell>
          <cell r="AF95">
            <v>154007802</v>
          </cell>
          <cell r="AG95">
            <v>22291</v>
          </cell>
          <cell r="AH95">
            <v>0</v>
          </cell>
          <cell r="AI95">
            <v>29804273</v>
          </cell>
          <cell r="AJ95">
            <v>0</v>
          </cell>
          <cell r="AK95">
            <v>0</v>
          </cell>
          <cell r="AL95">
            <v>1137741.2000000002</v>
          </cell>
          <cell r="AM95">
            <v>1137741.2000000002</v>
          </cell>
          <cell r="AN95">
            <v>0</v>
          </cell>
          <cell r="AO95">
            <v>-253285.66002679104</v>
          </cell>
          <cell r="AP95">
            <v>0</v>
          </cell>
          <cell r="AQ95">
            <v>0</v>
          </cell>
          <cell r="AR95">
            <v>-253285.66002679104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</row>
        <row r="96">
          <cell r="A96" t="str">
            <v>100745350B</v>
          </cell>
          <cell r="B96" t="str">
            <v>LAKESIDE WOMEN'S HOSPITAL, L.L.C.</v>
          </cell>
          <cell r="C96" t="str">
            <v>Yes</v>
          </cell>
          <cell r="D96">
            <v>1</v>
          </cell>
          <cell r="E96">
            <v>12</v>
          </cell>
          <cell r="F96">
            <v>370199</v>
          </cell>
          <cell r="G96">
            <v>42186</v>
          </cell>
          <cell r="H96">
            <v>42551</v>
          </cell>
          <cell r="I96">
            <v>1</v>
          </cell>
          <cell r="J96">
            <v>24428400</v>
          </cell>
          <cell r="K96">
            <v>11969207</v>
          </cell>
          <cell r="L96">
            <v>3772</v>
          </cell>
          <cell r="M96">
            <v>40850225</v>
          </cell>
          <cell r="N96">
            <v>33093</v>
          </cell>
          <cell r="O96">
            <v>78989838</v>
          </cell>
          <cell r="P96">
            <v>24305016</v>
          </cell>
          <cell r="R96">
            <v>24428400</v>
          </cell>
          <cell r="S96">
            <v>11969207</v>
          </cell>
          <cell r="T96">
            <v>3772</v>
          </cell>
          <cell r="U96">
            <v>40850225</v>
          </cell>
          <cell r="V96">
            <v>33093</v>
          </cell>
          <cell r="X96">
            <v>77284697</v>
          </cell>
          <cell r="Z96">
            <v>78989838</v>
          </cell>
          <cell r="AA96">
            <v>24305016</v>
          </cell>
          <cell r="AC96">
            <v>77284697</v>
          </cell>
          <cell r="AD96">
            <v>11200631.896688584</v>
          </cell>
          <cell r="AE96">
            <v>12579715.610039458</v>
          </cell>
          <cell r="AF96">
            <v>36401379</v>
          </cell>
          <cell r="AG96">
            <v>40883318</v>
          </cell>
          <cell r="AH96">
            <v>0</v>
          </cell>
          <cell r="AI96">
            <v>23780347.506728042</v>
          </cell>
          <cell r="AJ96">
            <v>0</v>
          </cell>
          <cell r="AK96">
            <v>0</v>
          </cell>
          <cell r="AL96">
            <v>1075556.2473721274</v>
          </cell>
          <cell r="AM96">
            <v>953429.57000000007</v>
          </cell>
          <cell r="AN96">
            <v>0</v>
          </cell>
          <cell r="AO96">
            <v>8191421.5584424343</v>
          </cell>
          <cell r="AP96">
            <v>0</v>
          </cell>
          <cell r="AQ96">
            <v>0</v>
          </cell>
          <cell r="AR96">
            <v>8191421.5584424343</v>
          </cell>
          <cell r="AT96">
            <v>122126.67737212733</v>
          </cell>
          <cell r="AU96">
            <v>0</v>
          </cell>
          <cell r="AV96">
            <v>54552.077520059524</v>
          </cell>
          <cell r="AW96">
            <v>0</v>
          </cell>
        </row>
        <row r="97">
          <cell r="A97" t="str">
            <v>200347120A</v>
          </cell>
          <cell r="B97" t="str">
            <v>LTAC HOSPITAL OF EDMOND, LLC</v>
          </cell>
          <cell r="C97" t="str">
            <v>Yes</v>
          </cell>
          <cell r="D97">
            <v>1</v>
          </cell>
          <cell r="E97">
            <v>12</v>
          </cell>
          <cell r="F97">
            <v>372005</v>
          </cell>
          <cell r="G97">
            <v>42156</v>
          </cell>
          <cell r="H97">
            <v>42521</v>
          </cell>
          <cell r="I97">
            <v>1</v>
          </cell>
          <cell r="J97">
            <v>14160581</v>
          </cell>
          <cell r="K97">
            <v>16123092</v>
          </cell>
          <cell r="L97">
            <v>0</v>
          </cell>
          <cell r="M97">
            <v>0</v>
          </cell>
          <cell r="N97">
            <v>0</v>
          </cell>
          <cell r="O97">
            <v>30283673</v>
          </cell>
          <cell r="P97">
            <v>17150104</v>
          </cell>
          <cell r="R97">
            <v>14160581</v>
          </cell>
          <cell r="S97">
            <v>16123092</v>
          </cell>
          <cell r="T97">
            <v>0</v>
          </cell>
          <cell r="U97">
            <v>0</v>
          </cell>
          <cell r="V97">
            <v>0</v>
          </cell>
          <cell r="X97">
            <v>30283673</v>
          </cell>
          <cell r="Z97">
            <v>30283673</v>
          </cell>
          <cell r="AA97">
            <v>17150104</v>
          </cell>
          <cell r="AC97">
            <v>30283673</v>
          </cell>
          <cell r="AD97">
            <v>17150104</v>
          </cell>
          <cell r="AE97">
            <v>0</v>
          </cell>
          <cell r="AF97">
            <v>30283673</v>
          </cell>
          <cell r="AG97">
            <v>0</v>
          </cell>
          <cell r="AH97">
            <v>0</v>
          </cell>
          <cell r="AI97">
            <v>17150104</v>
          </cell>
          <cell r="AJ97">
            <v>0</v>
          </cell>
          <cell r="AK97">
            <v>0</v>
          </cell>
          <cell r="AL97">
            <v>410497.85</v>
          </cell>
          <cell r="AM97">
            <v>410497.85</v>
          </cell>
          <cell r="AN97">
            <v>0</v>
          </cell>
          <cell r="AO97">
            <v>-174605.91979760281</v>
          </cell>
          <cell r="AP97">
            <v>0</v>
          </cell>
          <cell r="AQ97">
            <v>0</v>
          </cell>
          <cell r="AR97">
            <v>-174605.91979760281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</row>
        <row r="98">
          <cell r="A98" t="str">
            <v>200069370A</v>
          </cell>
          <cell r="B98" t="str">
            <v>MCBRIDE CLINIC ORTHOPEDIC HOSPITAL</v>
          </cell>
          <cell r="C98" t="str">
            <v>Yes</v>
          </cell>
          <cell r="D98">
            <v>1</v>
          </cell>
          <cell r="E98">
            <v>12</v>
          </cell>
          <cell r="F98">
            <v>370222</v>
          </cell>
          <cell r="G98">
            <v>42370</v>
          </cell>
          <cell r="H98">
            <v>42735</v>
          </cell>
          <cell r="I98">
            <v>1</v>
          </cell>
          <cell r="J98">
            <v>12044038</v>
          </cell>
          <cell r="K98">
            <v>127467496</v>
          </cell>
          <cell r="L98">
            <v>284017</v>
          </cell>
          <cell r="M98">
            <v>71640699</v>
          </cell>
          <cell r="N98">
            <v>170160261</v>
          </cell>
          <cell r="O98">
            <v>384497719</v>
          </cell>
          <cell r="P98">
            <v>128121009</v>
          </cell>
          <cell r="R98">
            <v>12044038</v>
          </cell>
          <cell r="S98">
            <v>127467496</v>
          </cell>
          <cell r="T98">
            <v>284017</v>
          </cell>
          <cell r="U98">
            <v>71640699</v>
          </cell>
          <cell r="V98">
            <v>170160261</v>
          </cell>
          <cell r="X98">
            <v>381596511</v>
          </cell>
          <cell r="Z98">
            <v>384497719</v>
          </cell>
          <cell r="AA98">
            <v>128121009</v>
          </cell>
          <cell r="AC98">
            <v>381596511</v>
          </cell>
          <cell r="AD98">
            <v>46582193.242688544</v>
          </cell>
          <cell r="AE98">
            <v>80572085.194525287</v>
          </cell>
          <cell r="AF98">
            <v>139795551</v>
          </cell>
          <cell r="AG98">
            <v>241800960</v>
          </cell>
          <cell r="AH98">
            <v>0</v>
          </cell>
          <cell r="AI98">
            <v>127154278.43721381</v>
          </cell>
          <cell r="AJ98">
            <v>0</v>
          </cell>
          <cell r="AK98">
            <v>0</v>
          </cell>
          <cell r="AL98">
            <v>639137.09573412291</v>
          </cell>
          <cell r="AM98">
            <v>409773.77</v>
          </cell>
          <cell r="AN98">
            <v>0</v>
          </cell>
          <cell r="AO98">
            <v>110712.90704707743</v>
          </cell>
          <cell r="AP98">
            <v>0</v>
          </cell>
          <cell r="AQ98">
            <v>0</v>
          </cell>
          <cell r="AR98">
            <v>110712.90704707743</v>
          </cell>
          <cell r="AT98">
            <v>229363.32573412286</v>
          </cell>
          <cell r="AU98">
            <v>0</v>
          </cell>
          <cell r="AV98">
            <v>130997.11169853096</v>
          </cell>
          <cell r="AW98">
            <v>0</v>
          </cell>
        </row>
        <row r="99">
          <cell r="A99" t="str">
            <v>200265330A</v>
          </cell>
          <cell r="B99" t="str">
            <v>NORTHEAST OKLAHOMA EYE INSTITUTE LLC</v>
          </cell>
          <cell r="C99" t="str">
            <v>Yes</v>
          </cell>
          <cell r="D99">
            <v>1</v>
          </cell>
          <cell r="E99">
            <v>12</v>
          </cell>
          <cell r="F99">
            <v>370210</v>
          </cell>
          <cell r="G99">
            <v>42370</v>
          </cell>
          <cell r="H99">
            <v>42735</v>
          </cell>
          <cell r="I99">
            <v>1</v>
          </cell>
          <cell r="J99">
            <v>5501033</v>
          </cell>
          <cell r="K99">
            <v>116934090</v>
          </cell>
          <cell r="L99">
            <v>0</v>
          </cell>
          <cell r="M99">
            <v>185598899</v>
          </cell>
          <cell r="N99">
            <v>876259</v>
          </cell>
          <cell r="O99">
            <v>308910281</v>
          </cell>
          <cell r="P99">
            <v>120606409</v>
          </cell>
          <cell r="R99">
            <v>5501033</v>
          </cell>
          <cell r="S99">
            <v>116934090</v>
          </cell>
          <cell r="T99">
            <v>0</v>
          </cell>
          <cell r="U99">
            <v>185598899</v>
          </cell>
          <cell r="V99">
            <v>876259</v>
          </cell>
          <cell r="X99">
            <v>308910281</v>
          </cell>
          <cell r="Z99">
            <v>308910281</v>
          </cell>
          <cell r="AA99">
            <v>120606409</v>
          </cell>
          <cell r="AC99">
            <v>308910281</v>
          </cell>
          <cell r="AD99">
            <v>47801777.502197497</v>
          </cell>
          <cell r="AE99">
            <v>72804631.497802496</v>
          </cell>
          <cell r="AF99">
            <v>122435123</v>
          </cell>
          <cell r="AG99">
            <v>186475158</v>
          </cell>
          <cell r="AH99">
            <v>0</v>
          </cell>
          <cell r="AI99">
            <v>120606409</v>
          </cell>
          <cell r="AJ99">
            <v>0</v>
          </cell>
          <cell r="AK99">
            <v>0</v>
          </cell>
          <cell r="AL99">
            <v>76518.92</v>
          </cell>
          <cell r="AM99">
            <v>10062.549999999999</v>
          </cell>
          <cell r="AN99">
            <v>0</v>
          </cell>
          <cell r="AO99">
            <v>-744.17229475686509</v>
          </cell>
          <cell r="AP99">
            <v>0</v>
          </cell>
          <cell r="AQ99">
            <v>0</v>
          </cell>
          <cell r="AR99">
            <v>-744.17229475686509</v>
          </cell>
          <cell r="AT99">
            <v>66456.37</v>
          </cell>
          <cell r="AU99">
            <v>0</v>
          </cell>
          <cell r="AV99">
            <v>0</v>
          </cell>
          <cell r="AW99">
            <v>0</v>
          </cell>
        </row>
        <row r="100">
          <cell r="A100" t="str">
            <v>200035670C</v>
          </cell>
          <cell r="B100" t="str">
            <v>NORTHWEST SURGICAL HOSPITAL</v>
          </cell>
          <cell r="C100" t="str">
            <v>Yes</v>
          </cell>
          <cell r="D100">
            <v>1</v>
          </cell>
          <cell r="E100">
            <v>12</v>
          </cell>
          <cell r="F100">
            <v>370192</v>
          </cell>
          <cell r="G100">
            <v>42370</v>
          </cell>
          <cell r="H100">
            <v>42735</v>
          </cell>
          <cell r="I100">
            <v>1</v>
          </cell>
          <cell r="J100">
            <v>901652</v>
          </cell>
          <cell r="K100">
            <v>16421706</v>
          </cell>
          <cell r="L100">
            <v>0</v>
          </cell>
          <cell r="M100">
            <v>44589383</v>
          </cell>
          <cell r="N100">
            <v>1922116</v>
          </cell>
          <cell r="O100">
            <v>63834857</v>
          </cell>
          <cell r="P100">
            <v>16455649</v>
          </cell>
          <cell r="R100">
            <v>901652</v>
          </cell>
          <cell r="S100">
            <v>16421706</v>
          </cell>
          <cell r="T100">
            <v>0</v>
          </cell>
          <cell r="U100">
            <v>44589383</v>
          </cell>
          <cell r="V100">
            <v>1922116</v>
          </cell>
          <cell r="X100">
            <v>63834857</v>
          </cell>
          <cell r="Z100">
            <v>63834857</v>
          </cell>
          <cell r="AA100">
            <v>16455649</v>
          </cell>
          <cell r="AC100">
            <v>63834857</v>
          </cell>
          <cell r="AD100">
            <v>4465696.5198393408</v>
          </cell>
          <cell r="AE100">
            <v>11989952.480160659</v>
          </cell>
          <cell r="AF100">
            <v>17323358</v>
          </cell>
          <cell r="AG100">
            <v>46511499</v>
          </cell>
          <cell r="AH100">
            <v>0</v>
          </cell>
          <cell r="AI100">
            <v>16455648.999999998</v>
          </cell>
          <cell r="AJ100">
            <v>0</v>
          </cell>
          <cell r="AK100">
            <v>0</v>
          </cell>
          <cell r="AL100">
            <v>336737.03</v>
          </cell>
          <cell r="AM100">
            <v>37924.400000000001</v>
          </cell>
          <cell r="AN100">
            <v>0</v>
          </cell>
          <cell r="AO100">
            <v>22913.362167955602</v>
          </cell>
          <cell r="AP100">
            <v>0</v>
          </cell>
          <cell r="AQ100">
            <v>0</v>
          </cell>
          <cell r="AR100">
            <v>22913.362167955602</v>
          </cell>
          <cell r="AT100">
            <v>298812.63</v>
          </cell>
          <cell r="AU100">
            <v>0</v>
          </cell>
          <cell r="AV100">
            <v>50473.485104305932</v>
          </cell>
          <cell r="AW100">
            <v>0</v>
          </cell>
        </row>
        <row r="101">
          <cell r="A101" t="str">
            <v>200066700A</v>
          </cell>
          <cell r="B101" t="str">
            <v>OKLAHOMA CENTER FOR ORTHOPAEDIC &amp; MULTI SPECIALTY</v>
          </cell>
          <cell r="C101" t="str">
            <v>Yes</v>
          </cell>
          <cell r="D101">
            <v>1</v>
          </cell>
          <cell r="E101">
            <v>12</v>
          </cell>
          <cell r="F101">
            <v>370212</v>
          </cell>
          <cell r="G101">
            <v>42370</v>
          </cell>
          <cell r="H101">
            <v>42735</v>
          </cell>
          <cell r="I101">
            <v>1</v>
          </cell>
          <cell r="J101">
            <v>1500929</v>
          </cell>
          <cell r="K101">
            <v>21596266</v>
          </cell>
          <cell r="L101">
            <v>0</v>
          </cell>
          <cell r="M101">
            <v>187174219</v>
          </cell>
          <cell r="N101">
            <v>12930</v>
          </cell>
          <cell r="O101">
            <v>210284344</v>
          </cell>
          <cell r="P101">
            <v>63138930</v>
          </cell>
          <cell r="R101">
            <v>1500929</v>
          </cell>
          <cell r="S101">
            <v>21596266</v>
          </cell>
          <cell r="T101">
            <v>0</v>
          </cell>
          <cell r="U101">
            <v>187174219</v>
          </cell>
          <cell r="V101">
            <v>12930</v>
          </cell>
          <cell r="X101">
            <v>210284344</v>
          </cell>
          <cell r="Z101">
            <v>210284344</v>
          </cell>
          <cell r="AA101">
            <v>63138930</v>
          </cell>
          <cell r="AC101">
            <v>210284344</v>
          </cell>
          <cell r="AD101">
            <v>6935048.7561801076</v>
          </cell>
          <cell r="AE101">
            <v>56203881.243819885</v>
          </cell>
          <cell r="AF101">
            <v>23097195</v>
          </cell>
          <cell r="AG101">
            <v>187187149</v>
          </cell>
          <cell r="AH101">
            <v>0</v>
          </cell>
          <cell r="AI101">
            <v>63138930.000000007</v>
          </cell>
          <cell r="AJ101">
            <v>0</v>
          </cell>
          <cell r="AK101">
            <v>0</v>
          </cell>
          <cell r="AL101">
            <v>3441718.1787004434</v>
          </cell>
          <cell r="AM101">
            <v>561098.26</v>
          </cell>
          <cell r="AN101">
            <v>0</v>
          </cell>
          <cell r="AO101">
            <v>230657.6086084618</v>
          </cell>
          <cell r="AP101">
            <v>0</v>
          </cell>
          <cell r="AQ101">
            <v>0</v>
          </cell>
          <cell r="AR101">
            <v>230657.6086084618</v>
          </cell>
          <cell r="AT101">
            <v>2880619.9187004431</v>
          </cell>
          <cell r="AU101">
            <v>0</v>
          </cell>
          <cell r="AV101">
            <v>774392.70704727434</v>
          </cell>
          <cell r="AW101">
            <v>0</v>
          </cell>
        </row>
        <row r="102">
          <cell r="A102" t="str">
            <v>200280620A</v>
          </cell>
          <cell r="B102" t="str">
            <v>OKLAHOMA HEART HOSPITAL</v>
          </cell>
          <cell r="C102" t="str">
            <v>Yes</v>
          </cell>
          <cell r="D102">
            <v>1</v>
          </cell>
          <cell r="E102">
            <v>12</v>
          </cell>
          <cell r="F102">
            <v>370234</v>
          </cell>
          <cell r="G102">
            <v>42370</v>
          </cell>
          <cell r="H102">
            <v>42735</v>
          </cell>
          <cell r="I102">
            <v>1</v>
          </cell>
          <cell r="J102">
            <v>46901057</v>
          </cell>
          <cell r="K102">
            <v>190785691</v>
          </cell>
          <cell r="L102">
            <v>4227994</v>
          </cell>
          <cell r="M102">
            <v>282623683</v>
          </cell>
          <cell r="N102">
            <v>29457210</v>
          </cell>
          <cell r="O102">
            <v>554104056</v>
          </cell>
          <cell r="P102">
            <v>133102143</v>
          </cell>
          <cell r="R102">
            <v>46901057</v>
          </cell>
          <cell r="S102">
            <v>190785691</v>
          </cell>
          <cell r="T102">
            <v>4227994</v>
          </cell>
          <cell r="U102">
            <v>282623683</v>
          </cell>
          <cell r="V102">
            <v>29457210</v>
          </cell>
          <cell r="X102">
            <v>553995635</v>
          </cell>
          <cell r="Z102">
            <v>554104056</v>
          </cell>
          <cell r="AA102">
            <v>133102143</v>
          </cell>
          <cell r="AC102">
            <v>553995635</v>
          </cell>
          <cell r="AD102">
            <v>58110692.810904287</v>
          </cell>
          <cell r="AE102">
            <v>74965406.222642228</v>
          </cell>
          <cell r="AF102">
            <v>241914742</v>
          </cell>
          <cell r="AG102">
            <v>312080893</v>
          </cell>
          <cell r="AH102">
            <v>0</v>
          </cell>
          <cell r="AI102">
            <v>133076099.03354652</v>
          </cell>
          <cell r="AJ102">
            <v>0</v>
          </cell>
          <cell r="AK102">
            <v>0</v>
          </cell>
          <cell r="AL102">
            <v>4529139.9601679724</v>
          </cell>
          <cell r="AM102">
            <v>3488018.06</v>
          </cell>
          <cell r="AN102">
            <v>0</v>
          </cell>
          <cell r="AO102">
            <v>323841.17924993718</v>
          </cell>
          <cell r="AP102">
            <v>0</v>
          </cell>
          <cell r="AQ102">
            <v>0</v>
          </cell>
          <cell r="AR102">
            <v>323841.17924993718</v>
          </cell>
          <cell r="AT102">
            <v>1041121.900167972</v>
          </cell>
          <cell r="AU102">
            <v>0</v>
          </cell>
          <cell r="AV102">
            <v>500539.87052736932</v>
          </cell>
          <cell r="AW102">
            <v>0</v>
          </cell>
        </row>
        <row r="103">
          <cell r="A103" t="str">
            <v>200009170A</v>
          </cell>
          <cell r="B103" t="str">
            <v>OKLAHOMA HEART HOSPITAL LLC</v>
          </cell>
          <cell r="C103" t="str">
            <v>Yes</v>
          </cell>
          <cell r="D103">
            <v>1</v>
          </cell>
          <cell r="E103">
            <v>12</v>
          </cell>
          <cell r="F103">
            <v>370215</v>
          </cell>
          <cell r="G103">
            <v>42370</v>
          </cell>
          <cell r="H103">
            <v>42735</v>
          </cell>
          <cell r="I103">
            <v>1</v>
          </cell>
          <cell r="J103">
            <v>64017986</v>
          </cell>
          <cell r="K103">
            <v>287537341</v>
          </cell>
          <cell r="L103">
            <v>5759608</v>
          </cell>
          <cell r="M103">
            <v>535775794</v>
          </cell>
          <cell r="N103">
            <v>55499646</v>
          </cell>
          <cell r="O103">
            <v>1045290661</v>
          </cell>
          <cell r="P103">
            <v>272179767</v>
          </cell>
          <cell r="R103">
            <v>64017986</v>
          </cell>
          <cell r="S103">
            <v>287537341</v>
          </cell>
          <cell r="T103">
            <v>5759608</v>
          </cell>
          <cell r="U103">
            <v>535775794</v>
          </cell>
          <cell r="V103">
            <v>55499646</v>
          </cell>
          <cell r="X103">
            <v>948590375</v>
          </cell>
          <cell r="Z103">
            <v>1045290661</v>
          </cell>
          <cell r="AA103">
            <v>272179767</v>
          </cell>
          <cell r="AC103">
            <v>948590375</v>
          </cell>
          <cell r="AD103">
            <v>93040050.37305136</v>
          </cell>
          <cell r="AE103">
            <v>153960250.00171936</v>
          </cell>
          <cell r="AF103">
            <v>357314935</v>
          </cell>
          <cell r="AG103">
            <v>591275440</v>
          </cell>
          <cell r="AH103">
            <v>0</v>
          </cell>
          <cell r="AI103">
            <v>247000300.3747707</v>
          </cell>
          <cell r="AJ103">
            <v>0</v>
          </cell>
          <cell r="AK103">
            <v>0</v>
          </cell>
          <cell r="AL103">
            <v>4183724.4132607342</v>
          </cell>
          <cell r="AM103">
            <v>3181041.5999999996</v>
          </cell>
          <cell r="AN103">
            <v>0</v>
          </cell>
          <cell r="AO103">
            <v>198542.64385770448</v>
          </cell>
          <cell r="AP103">
            <v>0</v>
          </cell>
          <cell r="AQ103">
            <v>0</v>
          </cell>
          <cell r="AR103">
            <v>198542.64385770448</v>
          </cell>
          <cell r="AT103">
            <v>1002682.8132607347</v>
          </cell>
          <cell r="AU103">
            <v>0</v>
          </cell>
          <cell r="AV103">
            <v>891967.2563029998</v>
          </cell>
          <cell r="AW103">
            <v>0</v>
          </cell>
        </row>
        <row r="104">
          <cell r="A104" t="str">
            <v>100747140B</v>
          </cell>
          <cell r="B104" t="str">
            <v>OKLAHOMA SPINE HOSPITAL</v>
          </cell>
          <cell r="C104" t="str">
            <v>Yes</v>
          </cell>
          <cell r="D104">
            <v>1</v>
          </cell>
          <cell r="E104">
            <v>12</v>
          </cell>
          <cell r="F104">
            <v>370206</v>
          </cell>
          <cell r="G104">
            <v>42370</v>
          </cell>
          <cell r="H104">
            <v>42735</v>
          </cell>
          <cell r="I104">
            <v>1</v>
          </cell>
          <cell r="J104">
            <v>3404145</v>
          </cell>
          <cell r="K104">
            <v>134181122</v>
          </cell>
          <cell r="L104">
            <v>0</v>
          </cell>
          <cell r="M104">
            <v>83929874</v>
          </cell>
          <cell r="N104">
            <v>6150</v>
          </cell>
          <cell r="O104">
            <v>221521291</v>
          </cell>
          <cell r="P104">
            <v>63496947</v>
          </cell>
          <cell r="R104">
            <v>3404145</v>
          </cell>
          <cell r="S104">
            <v>134181122</v>
          </cell>
          <cell r="T104">
            <v>0</v>
          </cell>
          <cell r="U104">
            <v>83929874</v>
          </cell>
          <cell r="V104">
            <v>6150</v>
          </cell>
          <cell r="X104">
            <v>221521291</v>
          </cell>
          <cell r="Z104">
            <v>221521291</v>
          </cell>
          <cell r="AA104">
            <v>63496947</v>
          </cell>
          <cell r="AC104">
            <v>221521291</v>
          </cell>
          <cell r="AD104">
            <v>39437493.196443357</v>
          </cell>
          <cell r="AE104">
            <v>24059453.803556643</v>
          </cell>
          <cell r="AF104">
            <v>137585267</v>
          </cell>
          <cell r="AG104">
            <v>83936024</v>
          </cell>
          <cell r="AH104">
            <v>0</v>
          </cell>
          <cell r="AI104">
            <v>63496946.999999993</v>
          </cell>
          <cell r="AJ104">
            <v>0</v>
          </cell>
          <cell r="AK104">
            <v>0</v>
          </cell>
          <cell r="AL104">
            <v>794706.89428539493</v>
          </cell>
          <cell r="AM104">
            <v>611493.41</v>
          </cell>
          <cell r="AN104">
            <v>0</v>
          </cell>
          <cell r="AO104">
            <v>221220.44295722654</v>
          </cell>
          <cell r="AP104">
            <v>0</v>
          </cell>
          <cell r="AQ104">
            <v>0</v>
          </cell>
          <cell r="AR104">
            <v>221220.44295722654</v>
          </cell>
          <cell r="AT104">
            <v>183213.48428539486</v>
          </cell>
          <cell r="AU104">
            <v>0</v>
          </cell>
          <cell r="AV104">
            <v>139025.43676349538</v>
          </cell>
          <cell r="AW104">
            <v>0</v>
          </cell>
        </row>
        <row r="105">
          <cell r="A105" t="str">
            <v>200108340A</v>
          </cell>
          <cell r="B105" t="str">
            <v>ONECORE HEALTH</v>
          </cell>
          <cell r="C105" t="str">
            <v>Yes</v>
          </cell>
          <cell r="D105">
            <v>1</v>
          </cell>
          <cell r="E105">
            <v>12</v>
          </cell>
          <cell r="F105">
            <v>370220</v>
          </cell>
          <cell r="G105">
            <v>42370</v>
          </cell>
          <cell r="H105">
            <v>42735</v>
          </cell>
          <cell r="I105">
            <v>1</v>
          </cell>
          <cell r="J105">
            <v>776720</v>
          </cell>
          <cell r="K105">
            <v>24962915</v>
          </cell>
          <cell r="L105">
            <v>0</v>
          </cell>
          <cell r="M105">
            <v>58722200</v>
          </cell>
          <cell r="N105">
            <v>386923</v>
          </cell>
          <cell r="O105">
            <v>84848758</v>
          </cell>
          <cell r="P105">
            <v>14114358</v>
          </cell>
          <cell r="R105">
            <v>776720</v>
          </cell>
          <cell r="S105">
            <v>24962915</v>
          </cell>
          <cell r="T105">
            <v>0</v>
          </cell>
          <cell r="U105">
            <v>58722200</v>
          </cell>
          <cell r="V105">
            <v>386923</v>
          </cell>
          <cell r="X105">
            <v>84848758</v>
          </cell>
          <cell r="Z105">
            <v>84848758</v>
          </cell>
          <cell r="AA105">
            <v>14114358</v>
          </cell>
          <cell r="AC105">
            <v>84848758</v>
          </cell>
          <cell r="AD105">
            <v>4281717.6319696987</v>
          </cell>
          <cell r="AE105">
            <v>9832640.3680303022</v>
          </cell>
          <cell r="AF105">
            <v>25739635</v>
          </cell>
          <cell r="AG105">
            <v>59109123</v>
          </cell>
          <cell r="AH105">
            <v>0</v>
          </cell>
          <cell r="AI105">
            <v>14114358</v>
          </cell>
          <cell r="AJ105">
            <v>0</v>
          </cell>
          <cell r="AK105">
            <v>0</v>
          </cell>
          <cell r="AL105">
            <v>344188.14252178383</v>
          </cell>
          <cell r="AM105">
            <v>11020.44</v>
          </cell>
          <cell r="AN105">
            <v>0</v>
          </cell>
          <cell r="AO105">
            <v>25875.8198129628</v>
          </cell>
          <cell r="AP105">
            <v>0</v>
          </cell>
          <cell r="AQ105">
            <v>0</v>
          </cell>
          <cell r="AR105">
            <v>25875.8198129628</v>
          </cell>
          <cell r="AT105">
            <v>333167.70252178382</v>
          </cell>
          <cell r="AU105">
            <v>0</v>
          </cell>
          <cell r="AV105">
            <v>215368.42811053529</v>
          </cell>
          <cell r="AW105">
            <v>0</v>
          </cell>
        </row>
        <row r="106">
          <cell r="A106" t="str">
            <v>100748450B</v>
          </cell>
          <cell r="B106" t="str">
            <v>ORTHOPEDIC HOSPITAL OF OKLAHOMA</v>
          </cell>
          <cell r="C106" t="str">
            <v>Yes</v>
          </cell>
          <cell r="D106">
            <v>1</v>
          </cell>
          <cell r="E106">
            <v>12</v>
          </cell>
          <cell r="F106">
            <v>370210</v>
          </cell>
          <cell r="G106">
            <v>42370</v>
          </cell>
          <cell r="H106">
            <v>42735</v>
          </cell>
          <cell r="I106">
            <v>1</v>
          </cell>
          <cell r="J106">
            <v>5501033</v>
          </cell>
          <cell r="K106">
            <v>116934090</v>
          </cell>
          <cell r="L106">
            <v>0</v>
          </cell>
          <cell r="M106">
            <v>185598899</v>
          </cell>
          <cell r="N106">
            <v>876259</v>
          </cell>
          <cell r="O106">
            <v>308910281</v>
          </cell>
          <cell r="P106">
            <v>120606409</v>
          </cell>
          <cell r="R106">
            <v>5501033</v>
          </cell>
          <cell r="S106">
            <v>116934090</v>
          </cell>
          <cell r="T106">
            <v>0</v>
          </cell>
          <cell r="U106">
            <v>185598899</v>
          </cell>
          <cell r="V106">
            <v>876259</v>
          </cell>
          <cell r="X106">
            <v>308910281</v>
          </cell>
          <cell r="Z106">
            <v>308910281</v>
          </cell>
          <cell r="AA106">
            <v>120606409</v>
          </cell>
          <cell r="AC106">
            <v>308910281</v>
          </cell>
          <cell r="AD106">
            <v>47801777.502197497</v>
          </cell>
          <cell r="AE106">
            <v>72804631.497802496</v>
          </cell>
          <cell r="AF106">
            <v>122435123</v>
          </cell>
          <cell r="AG106">
            <v>186475158</v>
          </cell>
          <cell r="AH106">
            <v>0</v>
          </cell>
          <cell r="AI106">
            <v>120606409</v>
          </cell>
          <cell r="AJ106">
            <v>0</v>
          </cell>
          <cell r="AK106">
            <v>0</v>
          </cell>
          <cell r="AL106">
            <v>4262503.2565389462</v>
          </cell>
          <cell r="AM106">
            <v>755398.70000000007</v>
          </cell>
          <cell r="AN106">
            <v>0</v>
          </cell>
          <cell r="AO106">
            <v>129315.12979470857</v>
          </cell>
          <cell r="AP106">
            <v>0</v>
          </cell>
          <cell r="AQ106">
            <v>0</v>
          </cell>
          <cell r="AR106">
            <v>129315.12979470857</v>
          </cell>
          <cell r="AT106">
            <v>3507104.556538946</v>
          </cell>
          <cell r="AU106">
            <v>0</v>
          </cell>
          <cell r="AV106">
            <v>161198.31439968618</v>
          </cell>
          <cell r="AW106">
            <v>0</v>
          </cell>
        </row>
        <row r="107">
          <cell r="A107" t="str">
            <v>100689210U</v>
          </cell>
          <cell r="B107" t="str">
            <v>OU MEDICAL CENTER</v>
          </cell>
          <cell r="C107" t="str">
            <v>Yes</v>
          </cell>
          <cell r="D107">
            <v>1</v>
          </cell>
          <cell r="E107">
            <v>12</v>
          </cell>
          <cell r="F107">
            <v>370093</v>
          </cell>
          <cell r="G107">
            <v>42248</v>
          </cell>
          <cell r="H107">
            <v>42613</v>
          </cell>
          <cell r="I107">
            <v>1</v>
          </cell>
          <cell r="J107">
            <v>821833236</v>
          </cell>
          <cell r="K107">
            <v>2395426299</v>
          </cell>
          <cell r="L107">
            <v>141762319</v>
          </cell>
          <cell r="M107">
            <v>1355982919</v>
          </cell>
          <cell r="N107">
            <v>287962317</v>
          </cell>
          <cell r="O107">
            <v>5020052083</v>
          </cell>
          <cell r="P107">
            <v>958856512</v>
          </cell>
          <cell r="R107">
            <v>821833236</v>
          </cell>
          <cell r="S107">
            <v>2395426299</v>
          </cell>
          <cell r="T107">
            <v>141762319</v>
          </cell>
          <cell r="U107">
            <v>1355982919</v>
          </cell>
          <cell r="V107">
            <v>287962317</v>
          </cell>
          <cell r="X107">
            <v>5002967090</v>
          </cell>
          <cell r="Z107">
            <v>5020052083</v>
          </cell>
          <cell r="AA107">
            <v>958856512</v>
          </cell>
          <cell r="AC107">
            <v>5002967090</v>
          </cell>
          <cell r="AD107">
            <v>641590948.74040437</v>
          </cell>
          <cell r="AE107">
            <v>314002239.18951261</v>
          </cell>
          <cell r="AF107">
            <v>3359021854</v>
          </cell>
          <cell r="AG107">
            <v>1643945236</v>
          </cell>
          <cell r="AH107">
            <v>0</v>
          </cell>
          <cell r="AI107">
            <v>955593187.92991698</v>
          </cell>
          <cell r="AJ107">
            <v>0</v>
          </cell>
          <cell r="AK107">
            <v>0</v>
          </cell>
          <cell r="AL107">
            <v>142459803.1778231</v>
          </cell>
          <cell r="AM107">
            <v>117700011.95999999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T107">
            <v>24759791.217823092</v>
          </cell>
          <cell r="AU107">
            <v>0</v>
          </cell>
          <cell r="AV107">
            <v>10587913.891942773</v>
          </cell>
          <cell r="AW107">
            <v>0</v>
          </cell>
        </row>
        <row r="108">
          <cell r="A108" t="str">
            <v>200518600A</v>
          </cell>
          <cell r="B108" t="str">
            <v>PAM SPECIALTY HOSPITAL OF TULSA</v>
          </cell>
          <cell r="C108" t="str">
            <v>Yes</v>
          </cell>
          <cell r="D108">
            <v>1</v>
          </cell>
          <cell r="E108">
            <v>12</v>
          </cell>
          <cell r="F108">
            <v>372018</v>
          </cell>
          <cell r="G108">
            <v>42248</v>
          </cell>
          <cell r="H108">
            <v>42613</v>
          </cell>
          <cell r="I108">
            <v>1</v>
          </cell>
          <cell r="J108">
            <v>75589157</v>
          </cell>
          <cell r="K108">
            <v>40706043</v>
          </cell>
          <cell r="L108">
            <v>0</v>
          </cell>
          <cell r="M108">
            <v>0</v>
          </cell>
          <cell r="N108">
            <v>0</v>
          </cell>
          <cell r="O108">
            <v>116295200</v>
          </cell>
          <cell r="P108">
            <v>20049929</v>
          </cell>
          <cell r="R108">
            <v>75589157</v>
          </cell>
          <cell r="S108">
            <v>40706043</v>
          </cell>
          <cell r="T108">
            <v>0</v>
          </cell>
          <cell r="U108">
            <v>0</v>
          </cell>
          <cell r="V108">
            <v>0</v>
          </cell>
          <cell r="X108">
            <v>116295200</v>
          </cell>
          <cell r="Z108">
            <v>116295200</v>
          </cell>
          <cell r="AA108">
            <v>20049929</v>
          </cell>
          <cell r="AC108">
            <v>116295200</v>
          </cell>
          <cell r="AD108">
            <v>20049929</v>
          </cell>
          <cell r="AE108">
            <v>0</v>
          </cell>
          <cell r="AF108">
            <v>116295200</v>
          </cell>
          <cell r="AG108">
            <v>0</v>
          </cell>
          <cell r="AH108">
            <v>0</v>
          </cell>
          <cell r="AI108">
            <v>20049929</v>
          </cell>
          <cell r="AJ108">
            <v>0</v>
          </cell>
          <cell r="AK108">
            <v>0</v>
          </cell>
          <cell r="AL108">
            <v>1002985.82</v>
          </cell>
          <cell r="AM108">
            <v>1002985.82</v>
          </cell>
          <cell r="AN108">
            <v>0</v>
          </cell>
          <cell r="AO108">
            <v>-666885.10409635515</v>
          </cell>
          <cell r="AP108">
            <v>0</v>
          </cell>
          <cell r="AQ108">
            <v>0</v>
          </cell>
          <cell r="AR108">
            <v>-666885.10409635515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</row>
        <row r="109">
          <cell r="A109" t="str">
            <v>100689350A</v>
          </cell>
          <cell r="B109" t="str">
            <v>SELECT SPECIALTY HOSPITAL - OK</v>
          </cell>
          <cell r="C109" t="str">
            <v>Yes</v>
          </cell>
          <cell r="D109">
            <v>1</v>
          </cell>
          <cell r="E109">
            <v>12</v>
          </cell>
          <cell r="F109">
            <v>372009</v>
          </cell>
          <cell r="G109">
            <v>42401</v>
          </cell>
          <cell r="H109">
            <v>42766</v>
          </cell>
          <cell r="I109">
            <v>1</v>
          </cell>
          <cell r="J109">
            <v>27857527</v>
          </cell>
          <cell r="K109">
            <v>73981309</v>
          </cell>
          <cell r="L109">
            <v>0</v>
          </cell>
          <cell r="M109">
            <v>0</v>
          </cell>
          <cell r="N109">
            <v>0</v>
          </cell>
          <cell r="O109">
            <v>101838836</v>
          </cell>
          <cell r="P109">
            <v>30321474</v>
          </cell>
          <cell r="R109">
            <v>27857527</v>
          </cell>
          <cell r="S109">
            <v>73981309</v>
          </cell>
          <cell r="T109">
            <v>0</v>
          </cell>
          <cell r="U109">
            <v>0</v>
          </cell>
          <cell r="V109">
            <v>0</v>
          </cell>
          <cell r="X109">
            <v>101838836</v>
          </cell>
          <cell r="Z109">
            <v>101838836</v>
          </cell>
          <cell r="AA109">
            <v>30321474</v>
          </cell>
          <cell r="AC109">
            <v>101838836</v>
          </cell>
          <cell r="AD109">
            <v>30321474</v>
          </cell>
          <cell r="AE109">
            <v>0</v>
          </cell>
          <cell r="AF109">
            <v>101838836</v>
          </cell>
          <cell r="AG109">
            <v>0</v>
          </cell>
          <cell r="AH109">
            <v>0</v>
          </cell>
          <cell r="AI109">
            <v>30321474</v>
          </cell>
          <cell r="AJ109">
            <v>0</v>
          </cell>
          <cell r="AK109">
            <v>0</v>
          </cell>
          <cell r="AL109">
            <v>364964.54000000004</v>
          </cell>
          <cell r="AM109">
            <v>364964.54000000004</v>
          </cell>
          <cell r="AN109">
            <v>0</v>
          </cell>
          <cell r="AO109">
            <v>-163961.81495494884</v>
          </cell>
          <cell r="AP109">
            <v>0</v>
          </cell>
          <cell r="AQ109">
            <v>0</v>
          </cell>
          <cell r="AR109">
            <v>-163961.81495494884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</row>
        <row r="110">
          <cell r="A110" t="str">
            <v>200224040B</v>
          </cell>
          <cell r="B110" t="str">
            <v>SELECT SPECIALTY HOSPITAL-TULSA MIDTOWN</v>
          </cell>
          <cell r="C110" t="str">
            <v>Yes</v>
          </cell>
          <cell r="D110">
            <v>1</v>
          </cell>
          <cell r="E110">
            <v>12</v>
          </cell>
          <cell r="F110">
            <v>372007</v>
          </cell>
          <cell r="G110">
            <v>42248</v>
          </cell>
          <cell r="H110">
            <v>42613</v>
          </cell>
          <cell r="I110">
            <v>1</v>
          </cell>
          <cell r="J110">
            <v>15529387</v>
          </cell>
          <cell r="K110">
            <v>29644477</v>
          </cell>
          <cell r="L110">
            <v>0</v>
          </cell>
          <cell r="M110">
            <v>0</v>
          </cell>
          <cell r="N110">
            <v>0</v>
          </cell>
          <cell r="O110">
            <v>45173864</v>
          </cell>
          <cell r="P110">
            <v>13784202</v>
          </cell>
          <cell r="R110">
            <v>15529387</v>
          </cell>
          <cell r="S110">
            <v>29644477</v>
          </cell>
          <cell r="T110">
            <v>0</v>
          </cell>
          <cell r="U110">
            <v>0</v>
          </cell>
          <cell r="V110">
            <v>0</v>
          </cell>
          <cell r="X110">
            <v>45173864</v>
          </cell>
          <cell r="Z110">
            <v>45173864</v>
          </cell>
          <cell r="AA110">
            <v>13784202</v>
          </cell>
          <cell r="AC110">
            <v>45173864</v>
          </cell>
          <cell r="AD110">
            <v>13784202</v>
          </cell>
          <cell r="AE110">
            <v>0</v>
          </cell>
          <cell r="AF110">
            <v>45173864</v>
          </cell>
          <cell r="AG110">
            <v>0</v>
          </cell>
          <cell r="AH110">
            <v>0</v>
          </cell>
          <cell r="AI110">
            <v>13784202</v>
          </cell>
          <cell r="AJ110">
            <v>0</v>
          </cell>
          <cell r="AK110">
            <v>0</v>
          </cell>
          <cell r="AL110">
            <v>132002</v>
          </cell>
          <cell r="AM110">
            <v>132002</v>
          </cell>
          <cell r="AN110">
            <v>0</v>
          </cell>
          <cell r="AO110">
            <v>-20800.646017598585</v>
          </cell>
          <cell r="AP110">
            <v>0</v>
          </cell>
          <cell r="AQ110">
            <v>0</v>
          </cell>
          <cell r="AR110">
            <v>-20800.646017598585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</row>
        <row r="111">
          <cell r="A111" t="str">
            <v>100724700C</v>
          </cell>
          <cell r="B111" t="str">
            <v>SPECIALTY HOSPITAL OF MIDWEST CITY</v>
          </cell>
          <cell r="C111" t="str">
            <v>Yes</v>
          </cell>
          <cell r="D111">
            <v>1</v>
          </cell>
          <cell r="E111">
            <v>12</v>
          </cell>
          <cell r="F111">
            <v>372012</v>
          </cell>
          <cell r="G111">
            <v>42370</v>
          </cell>
          <cell r="H111">
            <v>42735</v>
          </cell>
          <cell r="I111">
            <v>1</v>
          </cell>
          <cell r="J111">
            <v>7603500</v>
          </cell>
          <cell r="K111">
            <v>14257772</v>
          </cell>
          <cell r="L111">
            <v>17880</v>
          </cell>
          <cell r="M111">
            <v>9691</v>
          </cell>
          <cell r="N111">
            <v>0</v>
          </cell>
          <cell r="O111">
            <v>21888843</v>
          </cell>
          <cell r="P111">
            <v>6403949</v>
          </cell>
          <cell r="R111">
            <v>7603500</v>
          </cell>
          <cell r="S111">
            <v>14257772</v>
          </cell>
          <cell r="T111">
            <v>17880</v>
          </cell>
          <cell r="U111">
            <v>9691</v>
          </cell>
          <cell r="V111">
            <v>0</v>
          </cell>
          <cell r="X111">
            <v>21888843</v>
          </cell>
          <cell r="Z111">
            <v>21888843</v>
          </cell>
          <cell r="AA111">
            <v>6403949</v>
          </cell>
          <cell r="AC111">
            <v>21888843</v>
          </cell>
          <cell r="AD111">
            <v>6401113.7350314949</v>
          </cell>
          <cell r="AE111">
            <v>2835.2649685047309</v>
          </cell>
          <cell r="AF111">
            <v>21879152</v>
          </cell>
          <cell r="AG111">
            <v>9691</v>
          </cell>
          <cell r="AH111">
            <v>0</v>
          </cell>
          <cell r="AI111">
            <v>6403949</v>
          </cell>
          <cell r="AJ111">
            <v>0</v>
          </cell>
          <cell r="AK111">
            <v>0</v>
          </cell>
          <cell r="AL111">
            <v>133307.97</v>
          </cell>
          <cell r="AM111">
            <v>133307.97</v>
          </cell>
          <cell r="AN111">
            <v>0</v>
          </cell>
          <cell r="AO111">
            <v>-12034.735204090379</v>
          </cell>
          <cell r="AP111">
            <v>0</v>
          </cell>
          <cell r="AQ111">
            <v>0</v>
          </cell>
          <cell r="AR111">
            <v>-12034.735204090379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</row>
        <row r="112">
          <cell r="A112" t="str">
            <v>200292720A</v>
          </cell>
          <cell r="B112" t="str">
            <v>SUMMIT MEDICAL CENTER, LLC</v>
          </cell>
          <cell r="C112" t="str">
            <v>Yes</v>
          </cell>
          <cell r="D112">
            <v>1</v>
          </cell>
          <cell r="E112">
            <v>12</v>
          </cell>
          <cell r="F112">
            <v>370225</v>
          </cell>
          <cell r="G112">
            <v>42370</v>
          </cell>
          <cell r="H112">
            <v>42735</v>
          </cell>
          <cell r="I112">
            <v>1</v>
          </cell>
          <cell r="J112">
            <v>2711680</v>
          </cell>
          <cell r="K112">
            <v>20756218</v>
          </cell>
          <cell r="L112">
            <v>0</v>
          </cell>
          <cell r="M112">
            <v>328741853</v>
          </cell>
          <cell r="N112">
            <v>253172</v>
          </cell>
          <cell r="O112">
            <v>356215186</v>
          </cell>
          <cell r="P112">
            <v>49669155</v>
          </cell>
          <cell r="R112">
            <v>2711680</v>
          </cell>
          <cell r="S112">
            <v>20756218</v>
          </cell>
          <cell r="T112">
            <v>0</v>
          </cell>
          <cell r="U112">
            <v>328741853</v>
          </cell>
          <cell r="V112">
            <v>253172</v>
          </cell>
          <cell r="X112">
            <v>352462923</v>
          </cell>
          <cell r="Z112">
            <v>356215186</v>
          </cell>
          <cell r="AA112">
            <v>49669155</v>
          </cell>
          <cell r="AC112">
            <v>352462923</v>
          </cell>
          <cell r="AD112">
            <v>3272265.4987712679</v>
          </cell>
          <cell r="AE112">
            <v>45873689.649362326</v>
          </cell>
          <cell r="AF112">
            <v>23467898</v>
          </cell>
          <cell r="AG112">
            <v>328995025</v>
          </cell>
          <cell r="AH112">
            <v>0</v>
          </cell>
          <cell r="AI112">
            <v>49145955.148133591</v>
          </cell>
          <cell r="AJ112">
            <v>0</v>
          </cell>
          <cell r="AK112">
            <v>0</v>
          </cell>
          <cell r="AL112">
            <v>5560043.0531516364</v>
          </cell>
          <cell r="AM112">
            <v>105004.14</v>
          </cell>
          <cell r="AN112">
            <v>0</v>
          </cell>
          <cell r="AO112">
            <v>35384.430431159664</v>
          </cell>
          <cell r="AP112">
            <v>0</v>
          </cell>
          <cell r="AQ112">
            <v>0</v>
          </cell>
          <cell r="AR112">
            <v>35384.430431159664</v>
          </cell>
          <cell r="AT112">
            <v>5455038.9131516367</v>
          </cell>
          <cell r="AU112">
            <v>0</v>
          </cell>
          <cell r="AV112">
            <v>284519.25665387511</v>
          </cell>
          <cell r="AW112">
            <v>0</v>
          </cell>
        </row>
        <row r="113">
          <cell r="A113" t="str">
            <v>100700530A</v>
          </cell>
          <cell r="B113" t="str">
            <v>SURGICAL HOSPITAL OF OKLAHOMA LLC</v>
          </cell>
          <cell r="C113" t="str">
            <v>Yes</v>
          </cell>
          <cell r="D113">
            <v>1</v>
          </cell>
          <cell r="E113">
            <v>12</v>
          </cell>
          <cell r="F113">
            <v>370201</v>
          </cell>
          <cell r="G113">
            <v>42370</v>
          </cell>
          <cell r="H113">
            <v>42735</v>
          </cell>
          <cell r="I113">
            <v>1</v>
          </cell>
          <cell r="J113">
            <v>1378844</v>
          </cell>
          <cell r="K113">
            <v>7029197</v>
          </cell>
          <cell r="L113">
            <v>0</v>
          </cell>
          <cell r="M113">
            <v>72862356</v>
          </cell>
          <cell r="N113">
            <v>0</v>
          </cell>
          <cell r="O113">
            <v>81321250</v>
          </cell>
          <cell r="P113">
            <v>15316957</v>
          </cell>
          <cell r="R113">
            <v>1378844</v>
          </cell>
          <cell r="S113">
            <v>7029197</v>
          </cell>
          <cell r="T113">
            <v>0</v>
          </cell>
          <cell r="U113">
            <v>72862356</v>
          </cell>
          <cell r="V113">
            <v>0</v>
          </cell>
          <cell r="X113">
            <v>81270397</v>
          </cell>
          <cell r="Z113">
            <v>81321250</v>
          </cell>
          <cell r="AA113">
            <v>15316957</v>
          </cell>
          <cell r="AC113">
            <v>81270397</v>
          </cell>
          <cell r="AD113">
            <v>1583664.8164069909</v>
          </cell>
          <cell r="AE113">
            <v>13723713.958783122</v>
          </cell>
          <cell r="AF113">
            <v>8408041</v>
          </cell>
          <cell r="AG113">
            <v>72862356</v>
          </cell>
          <cell r="AH113">
            <v>0</v>
          </cell>
          <cell r="AI113">
            <v>15307378.775190113</v>
          </cell>
          <cell r="AJ113">
            <v>0</v>
          </cell>
          <cell r="AK113">
            <v>0</v>
          </cell>
          <cell r="AL113">
            <v>1408678.0875174529</v>
          </cell>
          <cell r="AM113">
            <v>113531.29</v>
          </cell>
          <cell r="AN113">
            <v>0</v>
          </cell>
          <cell r="AO113">
            <v>136748.13154714549</v>
          </cell>
          <cell r="AP113">
            <v>0</v>
          </cell>
          <cell r="AQ113">
            <v>0</v>
          </cell>
          <cell r="AR113">
            <v>136748.13154714549</v>
          </cell>
          <cell r="AT113">
            <v>1295146.7975174529</v>
          </cell>
          <cell r="AU113">
            <v>0</v>
          </cell>
          <cell r="AV113">
            <v>475102.70259050326</v>
          </cell>
          <cell r="AW113">
            <v>0</v>
          </cell>
        </row>
        <row r="114">
          <cell r="A114" t="str">
            <v>100677110F</v>
          </cell>
          <cell r="B114" t="str">
            <v>THE CHILDREN'S CENTER</v>
          </cell>
          <cell r="C114" t="str">
            <v>No</v>
          </cell>
          <cell r="D114">
            <v>1</v>
          </cell>
          <cell r="E114">
            <v>12</v>
          </cell>
          <cell r="F114">
            <v>777777</v>
          </cell>
          <cell r="G114">
            <v>41821</v>
          </cell>
          <cell r="H114">
            <v>42185</v>
          </cell>
          <cell r="I114">
            <v>1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X114">
            <v>0</v>
          </cell>
          <cell r="Z114">
            <v>0</v>
          </cell>
          <cell r="AA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36464841.779999994</v>
          </cell>
          <cell r="AM114">
            <v>36464841.779999994</v>
          </cell>
          <cell r="AN114">
            <v>0</v>
          </cell>
          <cell r="AO114">
            <v>15471621.611114603</v>
          </cell>
          <cell r="AP114">
            <v>0</v>
          </cell>
          <cell r="AQ114">
            <v>0</v>
          </cell>
          <cell r="AR114">
            <v>15471621.611114603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</row>
        <row r="115">
          <cell r="A115" t="str">
            <v>200530140A</v>
          </cell>
          <cell r="B115" t="str">
            <v>TULSA - AMG SPECIALTY HOSPITAL</v>
          </cell>
          <cell r="C115" t="str">
            <v>Yes</v>
          </cell>
          <cell r="D115">
            <v>1</v>
          </cell>
          <cell r="E115">
            <v>12</v>
          </cell>
          <cell r="F115">
            <v>372011</v>
          </cell>
          <cell r="G115">
            <v>42248</v>
          </cell>
          <cell r="H115">
            <v>42613</v>
          </cell>
          <cell r="I115">
            <v>1</v>
          </cell>
          <cell r="J115">
            <v>10795440</v>
          </cell>
          <cell r="K115">
            <v>14976658</v>
          </cell>
          <cell r="L115">
            <v>0</v>
          </cell>
          <cell r="M115">
            <v>0</v>
          </cell>
          <cell r="N115">
            <v>0</v>
          </cell>
          <cell r="O115">
            <v>25835573</v>
          </cell>
          <cell r="P115">
            <v>10422093</v>
          </cell>
          <cell r="R115">
            <v>10795440</v>
          </cell>
          <cell r="S115">
            <v>14976658</v>
          </cell>
          <cell r="T115">
            <v>0</v>
          </cell>
          <cell r="U115">
            <v>0</v>
          </cell>
          <cell r="V115">
            <v>0</v>
          </cell>
          <cell r="X115">
            <v>25772098</v>
          </cell>
          <cell r="Z115">
            <v>25835573</v>
          </cell>
          <cell r="AA115">
            <v>10422093</v>
          </cell>
          <cell r="AC115">
            <v>25772098</v>
          </cell>
          <cell r="AD115">
            <v>10396487.128855783</v>
          </cell>
          <cell r="AE115">
            <v>0</v>
          </cell>
          <cell r="AF115">
            <v>25772098</v>
          </cell>
          <cell r="AG115">
            <v>0</v>
          </cell>
          <cell r="AH115">
            <v>0</v>
          </cell>
          <cell r="AI115">
            <v>10396487.128855783</v>
          </cell>
          <cell r="AJ115">
            <v>0</v>
          </cell>
          <cell r="AK115">
            <v>0</v>
          </cell>
          <cell r="AL115">
            <v>377536.96</v>
          </cell>
          <cell r="AM115">
            <v>377536.96</v>
          </cell>
          <cell r="AN115">
            <v>0</v>
          </cell>
          <cell r="AO115">
            <v>-114347.36862214841</v>
          </cell>
          <cell r="AP115">
            <v>0</v>
          </cell>
          <cell r="AQ115">
            <v>0</v>
          </cell>
          <cell r="AR115">
            <v>-114347.36862214841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</row>
        <row r="117">
          <cell r="AJ117">
            <v>189109253.0451009</v>
          </cell>
          <cell r="AM117">
            <v>359612439.88499999</v>
          </cell>
          <cell r="AN117">
            <v>1.0000000000000002</v>
          </cell>
          <cell r="AO117">
            <v>317660835.67803282</v>
          </cell>
          <cell r="AP117">
            <v>305412709</v>
          </cell>
          <cell r="AQ117">
            <v>1089450</v>
          </cell>
          <cell r="AR117">
            <v>11158676.678032611</v>
          </cell>
          <cell r="AT117">
            <v>161851362.6121839</v>
          </cell>
          <cell r="AU117">
            <v>0.99999999999999933</v>
          </cell>
          <cell r="AV117">
            <v>86246934.849656656</v>
          </cell>
          <cell r="AW117">
            <v>72157855</v>
          </cell>
        </row>
        <row r="118">
          <cell r="AM118">
            <v>530766114.98499995</v>
          </cell>
          <cell r="AT118">
            <v>211682369.49937829</v>
          </cell>
        </row>
        <row r="120">
          <cell r="AN120" t="str">
            <v>Inpatient Private Pool</v>
          </cell>
          <cell r="AP120">
            <v>305412707.36716956</v>
          </cell>
          <cell r="AU120" t="str">
            <v>Outpatient Private Pool</v>
          </cell>
          <cell r="AW120">
            <v>72157853.245948225</v>
          </cell>
        </row>
        <row r="123">
          <cell r="B123" t="str">
            <v>NSGO Taxed</v>
          </cell>
        </row>
        <row r="124">
          <cell r="A124" t="str">
            <v>200668710A</v>
          </cell>
          <cell r="B124" t="str">
            <v xml:space="preserve">BLACKWELL REGIONAL HOSPITAL </v>
          </cell>
          <cell r="C124" t="str">
            <v>Yes</v>
          </cell>
          <cell r="D124">
            <v>2</v>
          </cell>
          <cell r="E124">
            <v>12</v>
          </cell>
          <cell r="F124">
            <v>370030</v>
          </cell>
          <cell r="G124">
            <v>42095</v>
          </cell>
          <cell r="H124">
            <v>42460</v>
          </cell>
          <cell r="I124">
            <v>1</v>
          </cell>
          <cell r="J124">
            <v>1674759</v>
          </cell>
          <cell r="K124">
            <v>8394143</v>
          </cell>
          <cell r="L124">
            <v>735406</v>
          </cell>
          <cell r="M124">
            <v>18315919</v>
          </cell>
          <cell r="N124">
            <v>6333645</v>
          </cell>
          <cell r="O124">
            <v>35434170</v>
          </cell>
          <cell r="P124">
            <v>6993005</v>
          </cell>
          <cell r="R124">
            <v>1674759</v>
          </cell>
          <cell r="S124">
            <v>8394143</v>
          </cell>
          <cell r="T124">
            <v>735406</v>
          </cell>
          <cell r="U124">
            <v>18315919</v>
          </cell>
          <cell r="V124">
            <v>6333645</v>
          </cell>
          <cell r="X124">
            <v>35453872</v>
          </cell>
          <cell r="Z124">
            <v>35434170</v>
          </cell>
          <cell r="AA124">
            <v>6993005</v>
          </cell>
          <cell r="AC124">
            <v>35453872</v>
          </cell>
          <cell r="AD124">
            <v>2132252.0004148539</v>
          </cell>
          <cell r="AE124">
            <v>4864641.2290684395</v>
          </cell>
          <cell r="AF124">
            <v>10804308</v>
          </cell>
          <cell r="AG124">
            <v>24649564</v>
          </cell>
          <cell r="AH124">
            <v>0</v>
          </cell>
          <cell r="AI124">
            <v>6996893.2294832934</v>
          </cell>
          <cell r="AJ124">
            <v>209906.79688449879</v>
          </cell>
          <cell r="AK124">
            <v>1</v>
          </cell>
          <cell r="AL124">
            <v>534426.17191699054</v>
          </cell>
          <cell r="AM124">
            <v>129345.19</v>
          </cell>
          <cell r="AN124">
            <v>3.2311174600490682E-3</v>
          </cell>
          <cell r="AO124">
            <v>73069.179838569049</v>
          </cell>
          <cell r="AP124">
            <v>154901</v>
          </cell>
          <cell r="AQ124">
            <v>0</v>
          </cell>
          <cell r="AR124">
            <v>-81831.820161430951</v>
          </cell>
          <cell r="AT124">
            <v>405080.9819169906</v>
          </cell>
          <cell r="AU124">
            <v>1.308062324345154E-2</v>
          </cell>
          <cell r="AV124">
            <v>357462.14355238207</v>
          </cell>
          <cell r="AW124">
            <v>154131</v>
          </cell>
        </row>
        <row r="125">
          <cell r="A125" t="str">
            <v>100700720A</v>
          </cell>
          <cell r="B125" t="str">
            <v>CHOCTAW MEMORIAL HOSPITAL</v>
          </cell>
          <cell r="C125" t="str">
            <v>Yes</v>
          </cell>
          <cell r="D125">
            <v>2</v>
          </cell>
          <cell r="E125">
            <v>12</v>
          </cell>
          <cell r="F125">
            <v>370100</v>
          </cell>
          <cell r="G125">
            <v>42186</v>
          </cell>
          <cell r="H125">
            <v>42551</v>
          </cell>
          <cell r="I125">
            <v>1</v>
          </cell>
          <cell r="J125">
            <v>2446039</v>
          </cell>
          <cell r="K125">
            <v>5463071</v>
          </cell>
          <cell r="L125">
            <v>0</v>
          </cell>
          <cell r="M125">
            <v>18343773</v>
          </cell>
          <cell r="N125">
            <v>9186015</v>
          </cell>
          <cell r="O125">
            <v>35438898</v>
          </cell>
          <cell r="P125">
            <v>11510344</v>
          </cell>
          <cell r="R125">
            <v>2446039</v>
          </cell>
          <cell r="S125">
            <v>5463071</v>
          </cell>
          <cell r="T125">
            <v>0</v>
          </cell>
          <cell r="U125">
            <v>18343773</v>
          </cell>
          <cell r="V125">
            <v>9186015</v>
          </cell>
          <cell r="X125">
            <v>35438898</v>
          </cell>
          <cell r="Z125">
            <v>35438898</v>
          </cell>
          <cell r="AA125">
            <v>11510344</v>
          </cell>
          <cell r="AC125">
            <v>35438898</v>
          </cell>
          <cell r="AD125">
            <v>2568832.0453373012</v>
          </cell>
          <cell r="AE125">
            <v>8941511.9546626993</v>
          </cell>
          <cell r="AF125">
            <v>7909110</v>
          </cell>
          <cell r="AG125">
            <v>27529788</v>
          </cell>
          <cell r="AH125">
            <v>0</v>
          </cell>
          <cell r="AI125">
            <v>11510344</v>
          </cell>
          <cell r="AJ125">
            <v>345310.32</v>
          </cell>
          <cell r="AK125">
            <v>1</v>
          </cell>
          <cell r="AL125">
            <v>1100903.0154507873</v>
          </cell>
          <cell r="AM125">
            <v>456854.92</v>
          </cell>
          <cell r="AN125">
            <v>1.1412499442161864E-2</v>
          </cell>
          <cell r="AO125">
            <v>254608.96662459866</v>
          </cell>
          <cell r="AP125">
            <v>547120</v>
          </cell>
          <cell r="AQ125">
            <v>0</v>
          </cell>
          <cell r="AR125">
            <v>-292511.03337540134</v>
          </cell>
          <cell r="AT125">
            <v>644048.09545078722</v>
          </cell>
          <cell r="AU125">
            <v>2.0797200716227718E-2</v>
          </cell>
          <cell r="AV125">
            <v>377447.68184675823</v>
          </cell>
          <cell r="AW125">
            <v>245056</v>
          </cell>
        </row>
        <row r="126">
          <cell r="A126" t="str">
            <v>100749570S</v>
          </cell>
          <cell r="B126" t="str">
            <v>COMANCHE COUNTY MEMORIAL HOSPITAL</v>
          </cell>
          <cell r="C126" t="str">
            <v>Yes</v>
          </cell>
          <cell r="D126">
            <v>2</v>
          </cell>
          <cell r="E126">
            <v>12</v>
          </cell>
          <cell r="F126">
            <v>370056</v>
          </cell>
          <cell r="G126">
            <v>42186</v>
          </cell>
          <cell r="H126">
            <v>42551</v>
          </cell>
          <cell r="I126">
            <v>1</v>
          </cell>
          <cell r="J126">
            <v>61525990</v>
          </cell>
          <cell r="K126">
            <v>211421986</v>
          </cell>
          <cell r="L126">
            <v>7076691</v>
          </cell>
          <cell r="M126">
            <v>274037549</v>
          </cell>
          <cell r="N126">
            <v>37755828</v>
          </cell>
          <cell r="O126">
            <v>747114380</v>
          </cell>
          <cell r="P126">
            <v>237133048</v>
          </cell>
          <cell r="R126">
            <v>61525990</v>
          </cell>
          <cell r="S126">
            <v>211421986</v>
          </cell>
          <cell r="T126">
            <v>7076691</v>
          </cell>
          <cell r="U126">
            <v>274037549</v>
          </cell>
          <cell r="V126">
            <v>37755828</v>
          </cell>
          <cell r="X126">
            <v>591818044</v>
          </cell>
          <cell r="Z126">
            <v>747114380</v>
          </cell>
          <cell r="AA126">
            <v>237133048</v>
          </cell>
          <cell r="AC126">
            <v>591818044</v>
          </cell>
          <cell r="AD126">
            <v>88879433.428781033</v>
          </cell>
          <cell r="AE126">
            <v>98962777.070658311</v>
          </cell>
          <cell r="AF126">
            <v>280024667</v>
          </cell>
          <cell r="AG126">
            <v>311793377</v>
          </cell>
          <cell r="AH126">
            <v>0</v>
          </cell>
          <cell r="AI126">
            <v>187842210.49943933</v>
          </cell>
          <cell r="AJ126">
            <v>5635266.3149831798</v>
          </cell>
          <cell r="AK126">
            <v>1</v>
          </cell>
          <cell r="AL126">
            <v>14570458.030816734</v>
          </cell>
          <cell r="AM126">
            <v>9627151.8999999985</v>
          </cell>
          <cell r="AN126">
            <v>0.2404918079646762</v>
          </cell>
          <cell r="AO126">
            <v>8812431.1937890165</v>
          </cell>
          <cell r="AP126">
            <v>11529284</v>
          </cell>
          <cell r="AQ126">
            <v>0</v>
          </cell>
          <cell r="AR126">
            <v>-2716852.8062109835</v>
          </cell>
          <cell r="AT126">
            <v>4943306.1308167344</v>
          </cell>
          <cell r="AU126">
            <v>0.15962616849662015</v>
          </cell>
          <cell r="AV126">
            <v>1425568.5647429721</v>
          </cell>
          <cell r="AW126">
            <v>1880898</v>
          </cell>
        </row>
        <row r="127">
          <cell r="A127" t="str">
            <v>100700880A</v>
          </cell>
          <cell r="B127" t="str">
            <v>ELKVIEW GEN HSP</v>
          </cell>
          <cell r="C127" t="str">
            <v>Yes</v>
          </cell>
          <cell r="D127">
            <v>2</v>
          </cell>
          <cell r="E127">
            <v>12</v>
          </cell>
          <cell r="F127">
            <v>370153</v>
          </cell>
          <cell r="G127">
            <v>42186</v>
          </cell>
          <cell r="H127">
            <v>42551</v>
          </cell>
          <cell r="I127">
            <v>1</v>
          </cell>
          <cell r="J127">
            <v>1749106</v>
          </cell>
          <cell r="K127">
            <v>6554166</v>
          </cell>
          <cell r="L127">
            <v>477534</v>
          </cell>
          <cell r="M127">
            <v>11787258</v>
          </cell>
          <cell r="N127">
            <v>2465603</v>
          </cell>
          <cell r="O127">
            <v>24623210</v>
          </cell>
          <cell r="P127">
            <v>10573621</v>
          </cell>
          <cell r="R127">
            <v>1749106</v>
          </cell>
          <cell r="S127">
            <v>6554166</v>
          </cell>
          <cell r="T127">
            <v>477534</v>
          </cell>
          <cell r="U127">
            <v>11787258</v>
          </cell>
          <cell r="V127">
            <v>2465603</v>
          </cell>
          <cell r="X127">
            <v>23033667</v>
          </cell>
          <cell r="Z127">
            <v>24623210</v>
          </cell>
          <cell r="AA127">
            <v>10573621</v>
          </cell>
          <cell r="AC127">
            <v>23033667</v>
          </cell>
          <cell r="AD127">
            <v>3770625.9548826492</v>
          </cell>
          <cell r="AE127">
            <v>6120418.5148760453</v>
          </cell>
          <cell r="AF127">
            <v>8780806</v>
          </cell>
          <cell r="AG127">
            <v>14252861</v>
          </cell>
          <cell r="AH127">
            <v>0</v>
          </cell>
          <cell r="AI127">
            <v>9891044.469758695</v>
          </cell>
          <cell r="AJ127">
            <v>296731.33409276087</v>
          </cell>
          <cell r="AK127">
            <v>1</v>
          </cell>
          <cell r="AL127">
            <v>872336.67527700681</v>
          </cell>
          <cell r="AM127">
            <v>459124.06</v>
          </cell>
          <cell r="AN127">
            <v>1.1469183868334154E-2</v>
          </cell>
          <cell r="AO127">
            <v>254743.79772848898</v>
          </cell>
          <cell r="AP127">
            <v>549838</v>
          </cell>
          <cell r="AQ127">
            <v>0</v>
          </cell>
          <cell r="AR127">
            <v>-295094.20227151102</v>
          </cell>
          <cell r="AT127">
            <v>413212.61527700676</v>
          </cell>
          <cell r="AU127">
            <v>1.3343204892762467E-2</v>
          </cell>
          <cell r="AV127">
            <v>260416.34248393646</v>
          </cell>
          <cell r="AW127">
            <v>157225</v>
          </cell>
        </row>
        <row r="128">
          <cell r="A128" t="str">
            <v>100700820A</v>
          </cell>
          <cell r="B128" t="str">
            <v>GRADY MEMORIAL HOSPITAL</v>
          </cell>
          <cell r="C128" t="str">
            <v>Yes</v>
          </cell>
          <cell r="D128">
            <v>2</v>
          </cell>
          <cell r="E128">
            <v>12</v>
          </cell>
          <cell r="F128">
            <v>370054</v>
          </cell>
          <cell r="G128">
            <v>42370</v>
          </cell>
          <cell r="H128">
            <v>42735</v>
          </cell>
          <cell r="I128">
            <v>1</v>
          </cell>
          <cell r="J128">
            <v>6136003</v>
          </cell>
          <cell r="K128">
            <v>6688942</v>
          </cell>
          <cell r="L128">
            <v>1748136</v>
          </cell>
          <cell r="M128">
            <v>32299247</v>
          </cell>
          <cell r="N128">
            <v>18225933</v>
          </cell>
          <cell r="O128">
            <v>79145130</v>
          </cell>
          <cell r="P128">
            <v>28758297</v>
          </cell>
          <cell r="R128">
            <v>6136003</v>
          </cell>
          <cell r="S128">
            <v>6688942</v>
          </cell>
          <cell r="T128">
            <v>1748136</v>
          </cell>
          <cell r="U128">
            <v>32299247</v>
          </cell>
          <cell r="V128">
            <v>18225933</v>
          </cell>
          <cell r="X128">
            <v>65098261</v>
          </cell>
          <cell r="Z128">
            <v>79145130</v>
          </cell>
          <cell r="AA128">
            <v>28758297</v>
          </cell>
          <cell r="AC128">
            <v>65098261</v>
          </cell>
          <cell r="AD128">
            <v>5295297.2798586218</v>
          </cell>
          <cell r="AE128">
            <v>18358907.647488356</v>
          </cell>
          <cell r="AF128">
            <v>14573081</v>
          </cell>
          <cell r="AG128">
            <v>50525180</v>
          </cell>
          <cell r="AH128">
            <v>0</v>
          </cell>
          <cell r="AI128">
            <v>23654204.927346978</v>
          </cell>
          <cell r="AJ128">
            <v>709626.14782040927</v>
          </cell>
          <cell r="AK128">
            <v>1</v>
          </cell>
          <cell r="AL128">
            <v>1614214.6799348067</v>
          </cell>
          <cell r="AM128">
            <v>617252.15</v>
          </cell>
          <cell r="AN128">
            <v>1.5419314774038574E-2</v>
          </cell>
          <cell r="AO128">
            <v>700135.06184699654</v>
          </cell>
          <cell r="AP128">
            <v>739209</v>
          </cell>
          <cell r="AQ128">
            <v>0</v>
          </cell>
          <cell r="AR128">
            <v>-39073.938153003459</v>
          </cell>
          <cell r="AT128">
            <v>996962.52993480675</v>
          </cell>
          <cell r="AU128">
            <v>3.2193294240083166E-2</v>
          </cell>
          <cell r="AV128">
            <v>1505061.9786170775</v>
          </cell>
          <cell r="AW128">
            <v>379338</v>
          </cell>
        </row>
        <row r="129">
          <cell r="A129" t="str">
            <v>100699350A</v>
          </cell>
          <cell r="B129" t="str">
            <v>JACKSON CO MEM HSP</v>
          </cell>
          <cell r="C129" t="str">
            <v>Yes</v>
          </cell>
          <cell r="D129">
            <v>2</v>
          </cell>
          <cell r="E129">
            <v>12</v>
          </cell>
          <cell r="F129">
            <v>370022</v>
          </cell>
          <cell r="G129">
            <v>42186</v>
          </cell>
          <cell r="H129">
            <v>42551</v>
          </cell>
          <cell r="I129">
            <v>1</v>
          </cell>
          <cell r="J129">
            <v>13753956</v>
          </cell>
          <cell r="K129">
            <v>40862245</v>
          </cell>
          <cell r="L129">
            <v>2000801</v>
          </cell>
          <cell r="M129">
            <v>74868073</v>
          </cell>
          <cell r="N129">
            <v>17803749</v>
          </cell>
          <cell r="O129">
            <v>169775002</v>
          </cell>
          <cell r="P129">
            <v>62378503</v>
          </cell>
          <cell r="R129">
            <v>13753956</v>
          </cell>
          <cell r="S129">
            <v>40862245</v>
          </cell>
          <cell r="T129">
            <v>2000801</v>
          </cell>
          <cell r="U129">
            <v>74868073</v>
          </cell>
          <cell r="V129">
            <v>17803749</v>
          </cell>
          <cell r="X129">
            <v>149288824</v>
          </cell>
          <cell r="Z129">
            <v>169775002</v>
          </cell>
          <cell r="AA129">
            <v>62378503</v>
          </cell>
          <cell r="AC129">
            <v>149288824</v>
          </cell>
          <cell r="AD129">
            <v>20802142.762501664</v>
          </cell>
          <cell r="AE129">
            <v>34049356.257068202</v>
          </cell>
          <cell r="AF129">
            <v>56617002</v>
          </cell>
          <cell r="AG129">
            <v>92671822</v>
          </cell>
          <cell r="AH129">
            <v>0</v>
          </cell>
          <cell r="AI129">
            <v>54851499.019569866</v>
          </cell>
          <cell r="AJ129">
            <v>1645544.9705870959</v>
          </cell>
          <cell r="AK129">
            <v>1</v>
          </cell>
          <cell r="AL129">
            <v>3515670.0659940336</v>
          </cell>
          <cell r="AM129">
            <v>1922818.36</v>
          </cell>
          <cell r="AN129">
            <v>4.8033111826569781E-2</v>
          </cell>
          <cell r="AO129">
            <v>2527930.3620811244</v>
          </cell>
          <cell r="AP129">
            <v>2302729</v>
          </cell>
          <cell r="AQ129">
            <v>0</v>
          </cell>
          <cell r="AR129">
            <v>225201.36208112445</v>
          </cell>
          <cell r="AT129">
            <v>1592851.7059940337</v>
          </cell>
          <cell r="AU129">
            <v>5.1435377070026496E-2</v>
          </cell>
          <cell r="AV129">
            <v>825340.97473806585</v>
          </cell>
          <cell r="AW129">
            <v>606070</v>
          </cell>
        </row>
        <row r="130">
          <cell r="A130" t="str">
            <v>100700860A</v>
          </cell>
          <cell r="B130" t="str">
            <v>LATIMER CO GEN HSP</v>
          </cell>
          <cell r="C130" t="str">
            <v>Yes</v>
          </cell>
          <cell r="D130">
            <v>2</v>
          </cell>
          <cell r="E130">
            <v>12</v>
          </cell>
          <cell r="F130">
            <v>370072</v>
          </cell>
          <cell r="G130">
            <v>42186</v>
          </cell>
          <cell r="H130">
            <v>42551</v>
          </cell>
          <cell r="I130">
            <v>1</v>
          </cell>
          <cell r="J130">
            <v>2795759</v>
          </cell>
          <cell r="K130">
            <v>1120930</v>
          </cell>
          <cell r="L130">
            <v>149737</v>
          </cell>
          <cell r="M130">
            <v>3170746</v>
          </cell>
          <cell r="N130">
            <v>2752816</v>
          </cell>
          <cell r="O130">
            <v>10231209</v>
          </cell>
          <cell r="P130">
            <v>2612692</v>
          </cell>
          <cell r="R130">
            <v>2795759</v>
          </cell>
          <cell r="S130">
            <v>1120930</v>
          </cell>
          <cell r="T130">
            <v>149737</v>
          </cell>
          <cell r="U130">
            <v>3170746</v>
          </cell>
          <cell r="V130">
            <v>2752816</v>
          </cell>
          <cell r="X130">
            <v>9989988</v>
          </cell>
          <cell r="Z130">
            <v>10231209</v>
          </cell>
          <cell r="AA130">
            <v>2612692</v>
          </cell>
          <cell r="AC130">
            <v>9989988</v>
          </cell>
          <cell r="AD130">
            <v>1038422.6027238815</v>
          </cell>
          <cell r="AE130">
            <v>1512670.0127916457</v>
          </cell>
          <cell r="AF130">
            <v>4066426</v>
          </cell>
          <cell r="AG130">
            <v>5923562</v>
          </cell>
          <cell r="AH130">
            <v>0</v>
          </cell>
          <cell r="AI130">
            <v>2551092.6155155273</v>
          </cell>
          <cell r="AJ130">
            <v>76532.778465465817</v>
          </cell>
          <cell r="AK130">
            <v>1</v>
          </cell>
          <cell r="AL130">
            <v>156489.01999999999</v>
          </cell>
          <cell r="AM130">
            <v>16265.44</v>
          </cell>
          <cell r="AN130">
            <v>4.0632007405440063E-4</v>
          </cell>
          <cell r="AO130">
            <v>10764.07059679257</v>
          </cell>
          <cell r="AP130">
            <v>19479</v>
          </cell>
          <cell r="AQ130">
            <v>0</v>
          </cell>
          <cell r="AR130">
            <v>-8714.9294032074304</v>
          </cell>
          <cell r="AT130">
            <v>140223.57999999999</v>
          </cell>
          <cell r="AU130">
            <v>4.5280126732877672E-3</v>
          </cell>
          <cell r="AV130">
            <v>216115.04762957126</v>
          </cell>
          <cell r="AW130">
            <v>53354</v>
          </cell>
        </row>
        <row r="131">
          <cell r="A131" t="str">
            <v>100710530D</v>
          </cell>
          <cell r="B131" t="str">
            <v>MCALESTER REGIONAL</v>
          </cell>
          <cell r="C131" t="str">
            <v>Yes</v>
          </cell>
          <cell r="D131">
            <v>2</v>
          </cell>
          <cell r="E131">
            <v>12</v>
          </cell>
          <cell r="F131">
            <v>370034</v>
          </cell>
          <cell r="G131">
            <v>42186</v>
          </cell>
          <cell r="H131">
            <v>42551</v>
          </cell>
          <cell r="I131">
            <v>1</v>
          </cell>
          <cell r="J131">
            <v>24250160</v>
          </cell>
          <cell r="K131">
            <v>86344398</v>
          </cell>
          <cell r="L131">
            <v>1769446</v>
          </cell>
          <cell r="M131">
            <v>114479745</v>
          </cell>
          <cell r="N131">
            <v>9950308</v>
          </cell>
          <cell r="O131">
            <v>238392121</v>
          </cell>
          <cell r="P131">
            <v>57727640</v>
          </cell>
          <cell r="R131">
            <v>24250160</v>
          </cell>
          <cell r="S131">
            <v>86344398</v>
          </cell>
          <cell r="T131">
            <v>1769446</v>
          </cell>
          <cell r="U131">
            <v>114479745</v>
          </cell>
          <cell r="V131">
            <v>9950308</v>
          </cell>
          <cell r="X131">
            <v>236794057</v>
          </cell>
          <cell r="Z131">
            <v>238392121</v>
          </cell>
          <cell r="AA131">
            <v>57727640</v>
          </cell>
          <cell r="AC131">
            <v>236794057</v>
          </cell>
          <cell r="AD131">
            <v>27209409.206399739</v>
          </cell>
          <cell r="AE131">
            <v>30131252.973603602</v>
          </cell>
          <cell r="AF131">
            <v>112364004</v>
          </cell>
          <cell r="AG131">
            <v>124430053</v>
          </cell>
          <cell r="AH131">
            <v>0</v>
          </cell>
          <cell r="AI131">
            <v>57340662.180003338</v>
          </cell>
          <cell r="AJ131">
            <v>1720219.8654001001</v>
          </cell>
          <cell r="AK131">
            <v>1</v>
          </cell>
          <cell r="AL131">
            <v>7336822.0372620039</v>
          </cell>
          <cell r="AM131">
            <v>4345911.4800000004</v>
          </cell>
          <cell r="AN131">
            <v>0.10856337574559741</v>
          </cell>
          <cell r="AO131">
            <v>4110143.4013395645</v>
          </cell>
          <cell r="AP131">
            <v>5204577</v>
          </cell>
          <cell r="AQ131">
            <v>0</v>
          </cell>
          <cell r="AR131">
            <v>-1094433.5986604355</v>
          </cell>
          <cell r="AT131">
            <v>2990910.5572620034</v>
          </cell>
          <cell r="AU131">
            <v>9.6580624371111701E-2</v>
          </cell>
          <cell r="AV131">
            <v>901771.15512991045</v>
          </cell>
          <cell r="AW131">
            <v>1138023</v>
          </cell>
        </row>
        <row r="132">
          <cell r="A132" t="str">
            <v>100700690A</v>
          </cell>
          <cell r="B132" t="str">
            <v>NORMAN REGIONAL HOSPITAL</v>
          </cell>
          <cell r="C132" t="str">
            <v>Yes</v>
          </cell>
          <cell r="D132">
            <v>2</v>
          </cell>
          <cell r="E132">
            <v>12</v>
          </cell>
          <cell r="F132">
            <v>370008</v>
          </cell>
          <cell r="G132">
            <v>42186</v>
          </cell>
          <cell r="H132">
            <v>42551</v>
          </cell>
          <cell r="I132">
            <v>1</v>
          </cell>
          <cell r="J132">
            <v>121304646</v>
          </cell>
          <cell r="K132">
            <v>585195101</v>
          </cell>
          <cell r="L132">
            <v>0</v>
          </cell>
          <cell r="M132">
            <v>653298943</v>
          </cell>
          <cell r="N132">
            <v>237573430</v>
          </cell>
          <cell r="O132">
            <v>1597372120</v>
          </cell>
          <cell r="P132">
            <v>368693259</v>
          </cell>
          <cell r="R132">
            <v>121304646</v>
          </cell>
          <cell r="S132">
            <v>585195101</v>
          </cell>
          <cell r="T132">
            <v>0</v>
          </cell>
          <cell r="U132">
            <v>653298943</v>
          </cell>
          <cell r="V132">
            <v>237573430</v>
          </cell>
          <cell r="X132">
            <v>1597372120</v>
          </cell>
          <cell r="Z132">
            <v>1597372120</v>
          </cell>
          <cell r="AA132">
            <v>368693259</v>
          </cell>
          <cell r="AC132">
            <v>1597372120</v>
          </cell>
          <cell r="AD132">
            <v>163068887.29478106</v>
          </cell>
          <cell r="AE132">
            <v>205624371.70521897</v>
          </cell>
          <cell r="AF132">
            <v>706499747</v>
          </cell>
          <cell r="AG132">
            <v>890872373</v>
          </cell>
          <cell r="AH132">
            <v>0</v>
          </cell>
          <cell r="AI132">
            <v>368693259</v>
          </cell>
          <cell r="AJ132">
            <v>11060797.77</v>
          </cell>
          <cell r="AK132">
            <v>1</v>
          </cell>
          <cell r="AL132">
            <v>21423958.072860617</v>
          </cell>
          <cell r="AM132">
            <v>13380658.409999996</v>
          </cell>
          <cell r="AN132">
            <v>0.33425656582593749</v>
          </cell>
          <cell r="AO132">
            <v>15039314.408397704</v>
          </cell>
          <cell r="AP132">
            <v>16024409</v>
          </cell>
          <cell r="AQ132">
            <v>0</v>
          </cell>
          <cell r="AR132">
            <v>-985094.59160229564</v>
          </cell>
          <cell r="AT132">
            <v>8043299.6628606208</v>
          </cell>
          <cell r="AU132">
            <v>0.25972923247633617</v>
          </cell>
          <cell r="AV132">
            <v>3055149.2719616834</v>
          </cell>
          <cell r="AW132">
            <v>3060426</v>
          </cell>
        </row>
        <row r="133">
          <cell r="A133" t="str">
            <v>100700680A</v>
          </cell>
          <cell r="B133" t="str">
            <v>NORTHEASTERN HEALTH SYSTEM</v>
          </cell>
          <cell r="C133" t="str">
            <v>Yes</v>
          </cell>
          <cell r="D133">
            <v>2</v>
          </cell>
          <cell r="E133">
            <v>12</v>
          </cell>
          <cell r="F133">
            <v>370089</v>
          </cell>
          <cell r="G133">
            <v>42186</v>
          </cell>
          <cell r="H133">
            <v>42551</v>
          </cell>
          <cell r="I133">
            <v>1</v>
          </cell>
          <cell r="J133">
            <v>23115794</v>
          </cell>
          <cell r="K133">
            <v>47206565</v>
          </cell>
          <cell r="L133">
            <v>4026754</v>
          </cell>
          <cell r="M133">
            <v>109731453</v>
          </cell>
          <cell r="N133">
            <v>47446894</v>
          </cell>
          <cell r="O133">
            <v>234956647</v>
          </cell>
          <cell r="P133">
            <v>86943805</v>
          </cell>
          <cell r="R133">
            <v>23115794</v>
          </cell>
          <cell r="S133">
            <v>47206565</v>
          </cell>
          <cell r="T133">
            <v>4026754</v>
          </cell>
          <cell r="U133">
            <v>109731453</v>
          </cell>
          <cell r="V133">
            <v>47446894</v>
          </cell>
          <cell r="X133">
            <v>231527460</v>
          </cell>
          <cell r="Z133">
            <v>234956647</v>
          </cell>
          <cell r="AA133">
            <v>86943805</v>
          </cell>
          <cell r="AC133">
            <v>231527460</v>
          </cell>
          <cell r="AD133">
            <v>27512287.331011172</v>
          </cell>
          <cell r="AE133">
            <v>58162574.78253141</v>
          </cell>
          <cell r="AF133">
            <v>74349113</v>
          </cell>
          <cell r="AG133">
            <v>157178347</v>
          </cell>
          <cell r="AH133">
            <v>0</v>
          </cell>
          <cell r="AI133">
            <v>85674862.113542587</v>
          </cell>
          <cell r="AJ133">
            <v>2570245.8634062777</v>
          </cell>
          <cell r="AK133">
            <v>1</v>
          </cell>
          <cell r="AL133">
            <v>6801790.9309506239</v>
          </cell>
          <cell r="AM133">
            <v>3541287.9699999997</v>
          </cell>
          <cell r="AN133">
            <v>8.8463416312030779E-2</v>
          </cell>
          <cell r="AO133">
            <v>2825680.422087701</v>
          </cell>
          <cell r="AP133">
            <v>4240976</v>
          </cell>
          <cell r="AQ133">
            <v>0</v>
          </cell>
          <cell r="AR133">
            <v>-1415295.577912299</v>
          </cell>
          <cell r="AT133">
            <v>3260502.9609506242</v>
          </cell>
          <cell r="AU133">
            <v>0.10528613467490075</v>
          </cell>
          <cell r="AV133">
            <v>1059717.0210739234</v>
          </cell>
          <cell r="AW133">
            <v>1240601</v>
          </cell>
        </row>
        <row r="134">
          <cell r="A134" t="str">
            <v>100699890A</v>
          </cell>
          <cell r="B134" t="str">
            <v>PAULS VALLEY GENERAL HOSPITAL</v>
          </cell>
          <cell r="C134" t="str">
            <v>Yes</v>
          </cell>
          <cell r="D134">
            <v>2</v>
          </cell>
          <cell r="E134">
            <v>12</v>
          </cell>
          <cell r="F134">
            <v>370156</v>
          </cell>
          <cell r="G134">
            <v>42186</v>
          </cell>
          <cell r="H134">
            <v>42551</v>
          </cell>
          <cell r="I134">
            <v>1</v>
          </cell>
          <cell r="J134">
            <v>1498524</v>
          </cell>
          <cell r="K134">
            <v>3705964</v>
          </cell>
          <cell r="L134">
            <v>972713</v>
          </cell>
          <cell r="M134">
            <v>21883910</v>
          </cell>
          <cell r="N134">
            <v>10852794</v>
          </cell>
          <cell r="O134">
            <v>41716722</v>
          </cell>
          <cell r="P134">
            <v>9845210</v>
          </cell>
          <cell r="R134">
            <v>1498524</v>
          </cell>
          <cell r="S134">
            <v>3705964</v>
          </cell>
          <cell r="T134">
            <v>972713</v>
          </cell>
          <cell r="U134">
            <v>21883910</v>
          </cell>
          <cell r="V134">
            <v>10852794</v>
          </cell>
          <cell r="X134">
            <v>38913905</v>
          </cell>
          <cell r="Z134">
            <v>41716722</v>
          </cell>
          <cell r="AA134">
            <v>9845210</v>
          </cell>
          <cell r="AC134">
            <v>38913905</v>
          </cell>
          <cell r="AD134">
            <v>1457828.8547506202</v>
          </cell>
          <cell r="AE134">
            <v>7725912.0596253946</v>
          </cell>
          <cell r="AF134">
            <v>6177201</v>
          </cell>
          <cell r="AG134">
            <v>32736704</v>
          </cell>
          <cell r="AH134">
            <v>0</v>
          </cell>
          <cell r="AI134">
            <v>9183740.9143760148</v>
          </cell>
          <cell r="AJ134">
            <v>275512.22743128042</v>
          </cell>
          <cell r="AK134">
            <v>1</v>
          </cell>
          <cell r="AL134">
            <v>635126.69790547644</v>
          </cell>
          <cell r="AM134">
            <v>91245.62</v>
          </cell>
          <cell r="AN134">
            <v>2.2793682233951062E-3</v>
          </cell>
          <cell r="AO134">
            <v>-53580.358495173772</v>
          </cell>
          <cell r="AP134">
            <v>109274</v>
          </cell>
          <cell r="AQ134">
            <v>0</v>
          </cell>
          <cell r="AR134">
            <v>-162854.35849517377</v>
          </cell>
          <cell r="AT134">
            <v>543881.07790547644</v>
          </cell>
          <cell r="AU134">
            <v>1.7562669655969483E-2</v>
          </cell>
          <cell r="AV134">
            <v>562169.78784849227</v>
          </cell>
          <cell r="AW134">
            <v>206943</v>
          </cell>
        </row>
        <row r="135">
          <cell r="A135" t="str">
            <v>100700900A</v>
          </cell>
          <cell r="B135" t="str">
            <v>PERRY MEM HSP AUTH</v>
          </cell>
          <cell r="C135" t="str">
            <v>Yes</v>
          </cell>
          <cell r="D135">
            <v>2</v>
          </cell>
          <cell r="E135">
            <v>12</v>
          </cell>
          <cell r="F135">
            <v>370139</v>
          </cell>
          <cell r="G135">
            <v>42186</v>
          </cell>
          <cell r="H135">
            <v>42551</v>
          </cell>
          <cell r="I135">
            <v>1</v>
          </cell>
          <cell r="J135">
            <v>1164480</v>
          </cell>
          <cell r="K135">
            <v>2121383</v>
          </cell>
          <cell r="L135">
            <v>228979</v>
          </cell>
          <cell r="M135">
            <v>10105143</v>
          </cell>
          <cell r="N135">
            <v>2305599</v>
          </cell>
          <cell r="O135">
            <v>18007096</v>
          </cell>
          <cell r="P135">
            <v>6884043</v>
          </cell>
          <cell r="R135">
            <v>1164480</v>
          </cell>
          <cell r="S135">
            <v>2121383</v>
          </cell>
          <cell r="T135">
            <v>228979</v>
          </cell>
          <cell r="U135">
            <v>10105143</v>
          </cell>
          <cell r="V135">
            <v>2305599</v>
          </cell>
          <cell r="X135">
            <v>15925584</v>
          </cell>
          <cell r="Z135">
            <v>18007096</v>
          </cell>
          <cell r="AA135">
            <v>6884043</v>
          </cell>
          <cell r="AC135">
            <v>15925584</v>
          </cell>
          <cell r="AD135">
            <v>1343710.4720386898</v>
          </cell>
          <cell r="AE135">
            <v>4744578.5589139974</v>
          </cell>
          <cell r="AF135">
            <v>3514842</v>
          </cell>
          <cell r="AG135">
            <v>12410742</v>
          </cell>
          <cell r="AH135">
            <v>0</v>
          </cell>
          <cell r="AI135">
            <v>6088289.0309526864</v>
          </cell>
          <cell r="AJ135">
            <v>182648.6709285806</v>
          </cell>
          <cell r="AK135">
            <v>1</v>
          </cell>
          <cell r="AL135">
            <v>205052.5981500246</v>
          </cell>
          <cell r="AM135">
            <v>66445.19</v>
          </cell>
          <cell r="AN135">
            <v>1.6598391756607088E-3</v>
          </cell>
          <cell r="AO135">
            <v>53784.906721826017</v>
          </cell>
          <cell r="AP135">
            <v>79573</v>
          </cell>
          <cell r="AQ135">
            <v>0</v>
          </cell>
          <cell r="AR135">
            <v>-25788.093278173983</v>
          </cell>
          <cell r="AT135">
            <v>138607.4081500246</v>
          </cell>
          <cell r="AU135">
            <v>4.4758242566256086E-3</v>
          </cell>
          <cell r="AV135">
            <v>203220.65393371345</v>
          </cell>
          <cell r="AW135">
            <v>52739</v>
          </cell>
        </row>
        <row r="136">
          <cell r="A136" t="str">
            <v>100699900A</v>
          </cell>
          <cell r="B136" t="str">
            <v>PURCELL MUNICIPAL HOSPITAL</v>
          </cell>
          <cell r="C136" t="str">
            <v>Yes</v>
          </cell>
          <cell r="D136">
            <v>2</v>
          </cell>
          <cell r="E136">
            <v>12</v>
          </cell>
          <cell r="F136">
            <v>370158</v>
          </cell>
          <cell r="G136">
            <v>42186</v>
          </cell>
          <cell r="H136">
            <v>42551</v>
          </cell>
          <cell r="I136">
            <v>1</v>
          </cell>
          <cell r="J136">
            <v>1444359</v>
          </cell>
          <cell r="K136">
            <v>3001717</v>
          </cell>
          <cell r="L136">
            <v>0</v>
          </cell>
          <cell r="M136">
            <v>21029330</v>
          </cell>
          <cell r="N136">
            <v>0</v>
          </cell>
          <cell r="O136">
            <v>25475406</v>
          </cell>
          <cell r="P136">
            <v>10058469</v>
          </cell>
          <cell r="R136">
            <v>1444359</v>
          </cell>
          <cell r="S136">
            <v>3001717</v>
          </cell>
          <cell r="T136">
            <v>0</v>
          </cell>
          <cell r="U136">
            <v>21029330</v>
          </cell>
          <cell r="V136">
            <v>0</v>
          </cell>
          <cell r="X136">
            <v>25475406</v>
          </cell>
          <cell r="Z136">
            <v>25475406</v>
          </cell>
          <cell r="AA136">
            <v>10058469</v>
          </cell>
          <cell r="AC136">
            <v>25475406</v>
          </cell>
          <cell r="AD136">
            <v>1755446.7087843074</v>
          </cell>
          <cell r="AE136">
            <v>8303022.2912156926</v>
          </cell>
          <cell r="AF136">
            <v>4446076</v>
          </cell>
          <cell r="AG136">
            <v>21029330</v>
          </cell>
          <cell r="AH136">
            <v>0</v>
          </cell>
          <cell r="AI136">
            <v>10058469</v>
          </cell>
          <cell r="AJ136">
            <v>301754.07</v>
          </cell>
          <cell r="AK136">
            <v>1</v>
          </cell>
          <cell r="AL136">
            <v>763573.76031876705</v>
          </cell>
          <cell r="AM136">
            <v>119619.08</v>
          </cell>
          <cell r="AN136">
            <v>2.9881536216615889E-3</v>
          </cell>
          <cell r="AO136">
            <v>52552.607470851988</v>
          </cell>
          <cell r="AP136">
            <v>143253</v>
          </cell>
          <cell r="AQ136">
            <v>0</v>
          </cell>
          <cell r="AR136">
            <v>-90700.392529148012</v>
          </cell>
          <cell r="AT136">
            <v>643954.68031876709</v>
          </cell>
          <cell r="AU136">
            <v>2.0794184212857426E-2</v>
          </cell>
          <cell r="AV136">
            <v>175845.89700380794</v>
          </cell>
          <cell r="AW136">
            <v>245021</v>
          </cell>
        </row>
        <row r="137">
          <cell r="A137" t="str">
            <v>100700770A</v>
          </cell>
          <cell r="B137" t="str">
            <v>PUSHMATAHA HSP</v>
          </cell>
          <cell r="C137" t="str">
            <v>Yes</v>
          </cell>
          <cell r="D137">
            <v>2</v>
          </cell>
          <cell r="E137">
            <v>12</v>
          </cell>
          <cell r="F137">
            <v>370083</v>
          </cell>
          <cell r="G137">
            <v>42095</v>
          </cell>
          <cell r="H137">
            <v>42460</v>
          </cell>
          <cell r="I137">
            <v>1</v>
          </cell>
          <cell r="J137">
            <v>1995225</v>
          </cell>
          <cell r="K137">
            <v>2326484</v>
          </cell>
          <cell r="L137">
            <v>827009</v>
          </cell>
          <cell r="M137">
            <v>6049816</v>
          </cell>
          <cell r="N137">
            <v>3391623</v>
          </cell>
          <cell r="O137">
            <v>14541220</v>
          </cell>
          <cell r="P137">
            <v>2534592</v>
          </cell>
          <cell r="R137">
            <v>1995225</v>
          </cell>
          <cell r="S137">
            <v>2326484</v>
          </cell>
          <cell r="T137">
            <v>827009</v>
          </cell>
          <cell r="U137">
            <v>6049816</v>
          </cell>
          <cell r="V137">
            <v>3391623</v>
          </cell>
          <cell r="X137">
            <v>14590157</v>
          </cell>
          <cell r="Z137">
            <v>14541220</v>
          </cell>
          <cell r="AA137">
            <v>2534592</v>
          </cell>
          <cell r="AC137">
            <v>14590157</v>
          </cell>
          <cell r="AD137">
            <v>897441.85515768279</v>
          </cell>
          <cell r="AE137">
            <v>1645680.056961383</v>
          </cell>
          <cell r="AF137">
            <v>5148718</v>
          </cell>
          <cell r="AG137">
            <v>9441439</v>
          </cell>
          <cell r="AH137">
            <v>0</v>
          </cell>
          <cell r="AI137">
            <v>2543121.9121190659</v>
          </cell>
          <cell r="AJ137">
            <v>76293.657363571969</v>
          </cell>
          <cell r="AK137">
            <v>1</v>
          </cell>
          <cell r="AL137">
            <v>483425.01307405368</v>
          </cell>
          <cell r="AM137">
            <v>212979.26</v>
          </cell>
          <cell r="AN137">
            <v>5.3203447736582254E-3</v>
          </cell>
          <cell r="AO137">
            <v>107880.81108204968</v>
          </cell>
          <cell r="AP137">
            <v>255060</v>
          </cell>
          <cell r="AQ137">
            <v>0</v>
          </cell>
          <cell r="AR137">
            <v>-147179.18891795032</v>
          </cell>
          <cell r="AT137">
            <v>270445.75307405367</v>
          </cell>
          <cell r="AU137">
            <v>8.7330661316461135E-3</v>
          </cell>
          <cell r="AV137">
            <v>331320.31087862136</v>
          </cell>
          <cell r="AW137">
            <v>102903</v>
          </cell>
        </row>
        <row r="138">
          <cell r="A138" t="str">
            <v>100700190A</v>
          </cell>
          <cell r="B138" t="str">
            <v>SEQUOYAH COUNTY CITY OF SALLISAW HOSPITAL AUTHORIT</v>
          </cell>
          <cell r="C138" t="str">
            <v>Yes</v>
          </cell>
          <cell r="D138">
            <v>2</v>
          </cell>
          <cell r="E138">
            <v>12</v>
          </cell>
          <cell r="F138">
            <v>370112</v>
          </cell>
          <cell r="G138">
            <v>42095</v>
          </cell>
          <cell r="H138">
            <v>42460</v>
          </cell>
          <cell r="I138">
            <v>1</v>
          </cell>
          <cell r="J138">
            <v>1597463</v>
          </cell>
          <cell r="K138">
            <v>4182179</v>
          </cell>
          <cell r="L138">
            <v>940298</v>
          </cell>
          <cell r="M138">
            <v>13934901</v>
          </cell>
          <cell r="N138">
            <v>13019610</v>
          </cell>
          <cell r="O138">
            <v>37937689</v>
          </cell>
          <cell r="P138">
            <v>13356123</v>
          </cell>
          <cell r="R138">
            <v>1597463</v>
          </cell>
          <cell r="S138">
            <v>4182179</v>
          </cell>
          <cell r="T138">
            <v>940298</v>
          </cell>
          <cell r="U138">
            <v>13934901</v>
          </cell>
          <cell r="V138">
            <v>13019610</v>
          </cell>
          <cell r="X138">
            <v>33674451</v>
          </cell>
          <cell r="Z138">
            <v>37937689</v>
          </cell>
          <cell r="AA138">
            <v>13356123</v>
          </cell>
          <cell r="AC138">
            <v>33674451</v>
          </cell>
          <cell r="AD138">
            <v>2365783.1448989948</v>
          </cell>
          <cell r="AE138">
            <v>9489448.9835913051</v>
          </cell>
          <cell r="AF138">
            <v>6719940</v>
          </cell>
          <cell r="AG138">
            <v>26954511</v>
          </cell>
          <cell r="AH138">
            <v>0</v>
          </cell>
          <cell r="AI138">
            <v>11855232.128490299</v>
          </cell>
          <cell r="AJ138">
            <v>355656.96385470894</v>
          </cell>
          <cell r="AK138">
            <v>1</v>
          </cell>
          <cell r="AL138">
            <v>1233824.8878656689</v>
          </cell>
          <cell r="AM138">
            <v>294517.2</v>
          </cell>
          <cell r="AN138">
            <v>7.3572095506973505E-3</v>
          </cell>
          <cell r="AO138">
            <v>111926.74901846651</v>
          </cell>
          <cell r="AP138">
            <v>352708</v>
          </cell>
          <cell r="AQ138">
            <v>0</v>
          </cell>
          <cell r="AR138">
            <v>-240781.25098153349</v>
          </cell>
          <cell r="AT138">
            <v>939307.68786566879</v>
          </cell>
          <cell r="AU138">
            <v>3.0331539921975886E-2</v>
          </cell>
          <cell r="AV138">
            <v>695063.84112258558</v>
          </cell>
          <cell r="AW138">
            <v>357401</v>
          </cell>
        </row>
        <row r="139">
          <cell r="A139" t="str">
            <v>100699830A</v>
          </cell>
          <cell r="B139" t="str">
            <v>SHARE MEMORIAL HOSPITAL</v>
          </cell>
          <cell r="C139" t="str">
            <v>Yes</v>
          </cell>
          <cell r="D139">
            <v>2</v>
          </cell>
          <cell r="E139">
            <v>12</v>
          </cell>
          <cell r="F139">
            <v>370080</v>
          </cell>
          <cell r="G139">
            <v>42186</v>
          </cell>
          <cell r="H139">
            <v>42551</v>
          </cell>
          <cell r="I139">
            <v>1</v>
          </cell>
          <cell r="J139">
            <v>4222023</v>
          </cell>
          <cell r="K139">
            <v>1155502</v>
          </cell>
          <cell r="L139">
            <v>0</v>
          </cell>
          <cell r="M139">
            <v>9736518</v>
          </cell>
          <cell r="N139">
            <v>3957026</v>
          </cell>
          <cell r="O139">
            <v>20039975</v>
          </cell>
          <cell r="P139">
            <v>10421902</v>
          </cell>
          <cell r="R139">
            <v>4222023</v>
          </cell>
          <cell r="S139">
            <v>1155502</v>
          </cell>
          <cell r="T139">
            <v>0</v>
          </cell>
          <cell r="U139">
            <v>9736518</v>
          </cell>
          <cell r="V139">
            <v>3957026</v>
          </cell>
          <cell r="X139">
            <v>19071069</v>
          </cell>
          <cell r="Z139">
            <v>20039975</v>
          </cell>
          <cell r="AA139">
            <v>10421902</v>
          </cell>
          <cell r="AC139">
            <v>19071069</v>
          </cell>
          <cell r="AD139">
            <v>2796612.1989947595</v>
          </cell>
          <cell r="AE139">
            <v>7121404.7722458737</v>
          </cell>
          <cell r="AF139">
            <v>5377525</v>
          </cell>
          <cell r="AG139">
            <v>13693544</v>
          </cell>
          <cell r="AH139">
            <v>0</v>
          </cell>
          <cell r="AI139">
            <v>9918016.9712406341</v>
          </cell>
          <cell r="AJ139">
            <v>297540.50913721899</v>
          </cell>
          <cell r="AK139">
            <v>1</v>
          </cell>
          <cell r="AL139">
            <v>148321.80564459812</v>
          </cell>
          <cell r="AM139">
            <v>15774.96</v>
          </cell>
          <cell r="AN139">
            <v>3.9406760071693155E-4</v>
          </cell>
          <cell r="AO139">
            <v>11632.644212388346</v>
          </cell>
          <cell r="AP139">
            <v>18892</v>
          </cell>
          <cell r="AQ139">
            <v>0</v>
          </cell>
          <cell r="AR139">
            <v>-7259.3557876116538</v>
          </cell>
          <cell r="AT139">
            <v>132546.84564459813</v>
          </cell>
          <cell r="AU139">
            <v>4.2801203398391188E-3</v>
          </cell>
          <cell r="AV139">
            <v>44113.692175130214</v>
          </cell>
          <cell r="AW139">
            <v>50433</v>
          </cell>
        </row>
        <row r="140">
          <cell r="A140" t="str">
            <v>100699950A</v>
          </cell>
          <cell r="B140" t="str">
            <v>STILLWATER MEDICAL CENTER</v>
          </cell>
          <cell r="C140" t="str">
            <v>Yes</v>
          </cell>
          <cell r="D140">
            <v>2</v>
          </cell>
          <cell r="E140">
            <v>12</v>
          </cell>
          <cell r="F140">
            <v>370049</v>
          </cell>
          <cell r="G140">
            <v>42370</v>
          </cell>
          <cell r="H140">
            <v>42735</v>
          </cell>
          <cell r="I140">
            <v>1</v>
          </cell>
          <cell r="J140">
            <v>31063683</v>
          </cell>
          <cell r="K140">
            <v>59916813</v>
          </cell>
          <cell r="L140">
            <v>27361713</v>
          </cell>
          <cell r="M140">
            <v>199122430</v>
          </cell>
          <cell r="N140">
            <v>80942872</v>
          </cell>
          <cell r="O140">
            <v>430999232</v>
          </cell>
          <cell r="P140">
            <v>160477479</v>
          </cell>
          <cell r="R140">
            <v>31063683</v>
          </cell>
          <cell r="S140">
            <v>59916813</v>
          </cell>
          <cell r="T140">
            <v>27361713</v>
          </cell>
          <cell r="U140">
            <v>199122430</v>
          </cell>
          <cell r="V140">
            <v>80942872</v>
          </cell>
          <cell r="X140">
            <v>398407511</v>
          </cell>
          <cell r="Z140">
            <v>430999232</v>
          </cell>
          <cell r="AA140">
            <v>160477479</v>
          </cell>
          <cell r="AC140">
            <v>398407511</v>
          </cell>
          <cell r="AD140">
            <v>44063325.290591493</v>
          </cell>
          <cell r="AE140">
            <v>104279010.9202182</v>
          </cell>
          <cell r="AF140">
            <v>118342209</v>
          </cell>
          <cell r="AG140">
            <v>280065302</v>
          </cell>
          <cell r="AH140">
            <v>0</v>
          </cell>
          <cell r="AI140">
            <v>148342336.21080971</v>
          </cell>
          <cell r="AJ140">
            <v>4450270.0863242913</v>
          </cell>
          <cell r="AK140">
            <v>1</v>
          </cell>
          <cell r="AL140">
            <v>7181355.7342034131</v>
          </cell>
          <cell r="AM140">
            <v>3081581.62</v>
          </cell>
          <cell r="AN140">
            <v>7.6979686503597808E-2</v>
          </cell>
          <cell r="AO140">
            <v>3010942.7061429843</v>
          </cell>
          <cell r="AP140">
            <v>3690440</v>
          </cell>
          <cell r="AQ140">
            <v>0</v>
          </cell>
          <cell r="AR140">
            <v>-679497.29385701567</v>
          </cell>
          <cell r="AT140">
            <v>4099774.114203413</v>
          </cell>
          <cell r="AU140">
            <v>0.13238735701035578</v>
          </cell>
          <cell r="AV140">
            <v>1452555.0254626959</v>
          </cell>
          <cell r="AW140">
            <v>1559939</v>
          </cell>
        </row>
        <row r="141">
          <cell r="A141" t="str">
            <v>200100890B</v>
          </cell>
          <cell r="B141" t="str">
            <v>WAGONER COMMUNITY HOSPITAL</v>
          </cell>
          <cell r="C141" t="str">
            <v>Yes</v>
          </cell>
          <cell r="D141">
            <v>2</v>
          </cell>
          <cell r="E141">
            <v>12</v>
          </cell>
          <cell r="F141">
            <v>370166</v>
          </cell>
          <cell r="G141">
            <v>42278</v>
          </cell>
          <cell r="H141">
            <v>42643</v>
          </cell>
          <cell r="I141">
            <v>1</v>
          </cell>
          <cell r="J141">
            <v>13132647</v>
          </cell>
          <cell r="K141">
            <v>7656172</v>
          </cell>
          <cell r="L141">
            <v>685090</v>
          </cell>
          <cell r="M141">
            <v>16932635</v>
          </cell>
          <cell r="N141">
            <v>3722623</v>
          </cell>
          <cell r="O141">
            <v>46027813</v>
          </cell>
          <cell r="P141">
            <v>17600447</v>
          </cell>
          <cell r="R141">
            <v>13132647</v>
          </cell>
          <cell r="S141">
            <v>7656172</v>
          </cell>
          <cell r="T141">
            <v>685090</v>
          </cell>
          <cell r="U141">
            <v>16932635</v>
          </cell>
          <cell r="V141">
            <v>3722623</v>
          </cell>
          <cell r="X141">
            <v>42129167</v>
          </cell>
          <cell r="Z141">
            <v>46027813</v>
          </cell>
          <cell r="AA141">
            <v>17600447</v>
          </cell>
          <cell r="AC141">
            <v>42129167</v>
          </cell>
          <cell r="AD141">
            <v>8211348.152416518</v>
          </cell>
          <cell r="AE141">
            <v>7898306.4804822691</v>
          </cell>
          <cell r="AF141">
            <v>21473909</v>
          </cell>
          <cell r="AG141">
            <v>20655258</v>
          </cell>
          <cell r="AH141">
            <v>0</v>
          </cell>
          <cell r="AI141">
            <v>16109654.632898787</v>
          </cell>
          <cell r="AJ141">
            <v>483289.6389869636</v>
          </cell>
          <cell r="AK141">
            <v>1</v>
          </cell>
          <cell r="AL141">
            <v>2421370.4405613653</v>
          </cell>
          <cell r="AM141">
            <v>1652268.3800000001</v>
          </cell>
          <cell r="AN141">
            <v>4.1274617257162707E-2</v>
          </cell>
          <cell r="AO141">
            <v>2546358.3699993799</v>
          </cell>
          <cell r="AP141">
            <v>1978724</v>
          </cell>
          <cell r="AQ141">
            <v>0</v>
          </cell>
          <cell r="AR141">
            <v>567634.36999937985</v>
          </cell>
          <cell r="AT141">
            <v>769102.06056136522</v>
          </cell>
          <cell r="AU141">
            <v>2.4835365615922787E-2</v>
          </cell>
          <cell r="AV141">
            <v>877842.56301156955</v>
          </cell>
          <cell r="AW141">
            <v>292639</v>
          </cell>
        </row>
        <row r="143">
          <cell r="B143" t="str">
            <v>NSGO CAH Not Taxed</v>
          </cell>
        </row>
        <row r="144">
          <cell r="A144" t="str">
            <v>100700790A</v>
          </cell>
          <cell r="B144" t="str">
            <v>ARBUCKLE MEM HSP</v>
          </cell>
          <cell r="C144" t="str">
            <v>No</v>
          </cell>
          <cell r="D144">
            <v>2</v>
          </cell>
          <cell r="E144">
            <v>12</v>
          </cell>
          <cell r="F144">
            <v>371328</v>
          </cell>
          <cell r="G144">
            <v>42370</v>
          </cell>
          <cell r="H144">
            <v>42735</v>
          </cell>
          <cell r="I144">
            <v>1</v>
          </cell>
          <cell r="J144">
            <v>1693810</v>
          </cell>
          <cell r="K144">
            <v>4246322</v>
          </cell>
          <cell r="L144">
            <v>19804</v>
          </cell>
          <cell r="M144">
            <v>10651991</v>
          </cell>
          <cell r="N144">
            <v>3532064</v>
          </cell>
          <cell r="O144">
            <v>23224991</v>
          </cell>
          <cell r="P144">
            <v>12245808</v>
          </cell>
          <cell r="R144">
            <v>1693810</v>
          </cell>
          <cell r="S144">
            <v>4246322</v>
          </cell>
          <cell r="T144">
            <v>19804</v>
          </cell>
          <cell r="U144">
            <v>10651991</v>
          </cell>
          <cell r="V144">
            <v>3532064</v>
          </cell>
          <cell r="X144">
            <v>20143991</v>
          </cell>
          <cell r="Z144">
            <v>23224991</v>
          </cell>
          <cell r="AA144">
            <v>12245808</v>
          </cell>
          <cell r="AC144">
            <v>20143991</v>
          </cell>
          <cell r="AD144">
            <v>3142486.9851742028</v>
          </cell>
          <cell r="AE144">
            <v>7478806.5231732484</v>
          </cell>
          <cell r="AF144">
            <v>5959936</v>
          </cell>
          <cell r="AG144">
            <v>14184055</v>
          </cell>
          <cell r="AH144">
            <v>0</v>
          </cell>
          <cell r="AI144">
            <v>10621293.508347452</v>
          </cell>
          <cell r="AJ144">
            <v>0</v>
          </cell>
          <cell r="AK144">
            <v>0</v>
          </cell>
          <cell r="AL144">
            <v>347376.52871539083</v>
          </cell>
          <cell r="AM144">
            <v>30975.410000000003</v>
          </cell>
          <cell r="AN144">
            <v>0</v>
          </cell>
          <cell r="AO144">
            <v>46646.635293937157</v>
          </cell>
          <cell r="AP144">
            <v>0</v>
          </cell>
          <cell r="AQ144">
            <v>795</v>
          </cell>
          <cell r="AR144">
            <v>45851.635293937157</v>
          </cell>
          <cell r="AT144">
            <v>316401.11871539085</v>
          </cell>
          <cell r="AU144">
            <v>0</v>
          </cell>
          <cell r="AV144">
            <v>244776.29046377842</v>
          </cell>
          <cell r="AW144">
            <v>0</v>
          </cell>
        </row>
        <row r="145">
          <cell r="A145" t="str">
            <v>100262850D</v>
          </cell>
          <cell r="B145" t="str">
            <v>ATOKA MEMORIAL HOSPITAL</v>
          </cell>
          <cell r="C145" t="str">
            <v>No</v>
          </cell>
          <cell r="D145">
            <v>2</v>
          </cell>
          <cell r="E145">
            <v>12</v>
          </cell>
          <cell r="F145">
            <v>371300</v>
          </cell>
          <cell r="G145">
            <v>42370</v>
          </cell>
          <cell r="H145">
            <v>42735</v>
          </cell>
          <cell r="I145">
            <v>1</v>
          </cell>
          <cell r="J145">
            <v>2280356</v>
          </cell>
          <cell r="K145">
            <v>2391711</v>
          </cell>
          <cell r="L145">
            <v>87699</v>
          </cell>
          <cell r="M145">
            <v>7246114</v>
          </cell>
          <cell r="N145">
            <v>6315850</v>
          </cell>
          <cell r="O145">
            <v>21030397</v>
          </cell>
          <cell r="P145">
            <v>6425061</v>
          </cell>
          <cell r="R145">
            <v>2280356</v>
          </cell>
          <cell r="S145">
            <v>2391711</v>
          </cell>
          <cell r="T145">
            <v>87699</v>
          </cell>
          <cell r="U145">
            <v>7246114</v>
          </cell>
          <cell r="V145">
            <v>6315850</v>
          </cell>
          <cell r="X145">
            <v>18321730</v>
          </cell>
          <cell r="Z145">
            <v>21030397</v>
          </cell>
          <cell r="AA145">
            <v>6425061</v>
          </cell>
          <cell r="AC145">
            <v>18321730</v>
          </cell>
          <cell r="AD145">
            <v>1454170.6890139068</v>
          </cell>
          <cell r="AE145">
            <v>4143357.1596296541</v>
          </cell>
          <cell r="AF145">
            <v>4759766</v>
          </cell>
          <cell r="AG145">
            <v>13561964</v>
          </cell>
          <cell r="AH145">
            <v>0</v>
          </cell>
          <cell r="AI145">
            <v>5597527.8486435609</v>
          </cell>
          <cell r="AJ145">
            <v>0</v>
          </cell>
          <cell r="AK145">
            <v>0</v>
          </cell>
          <cell r="AL145">
            <v>529254.09896901378</v>
          </cell>
          <cell r="AM145">
            <v>214680.28</v>
          </cell>
          <cell r="AN145">
            <v>0</v>
          </cell>
          <cell r="AO145">
            <v>16432.602290865034</v>
          </cell>
          <cell r="AP145">
            <v>0</v>
          </cell>
          <cell r="AQ145">
            <v>72864</v>
          </cell>
          <cell r="AR145">
            <v>-56431.397709134966</v>
          </cell>
          <cell r="AT145">
            <v>314573.81896901381</v>
          </cell>
          <cell r="AU145">
            <v>0</v>
          </cell>
          <cell r="AV145">
            <v>398195.92838108848</v>
          </cell>
          <cell r="AW145">
            <v>0</v>
          </cell>
        </row>
        <row r="146">
          <cell r="A146" t="str">
            <v>100700760A</v>
          </cell>
          <cell r="B146" t="str">
            <v>BEAVER COUNTY MEMORIAL HOSPITAL</v>
          </cell>
          <cell r="C146" t="str">
            <v>No</v>
          </cell>
          <cell r="D146">
            <v>2</v>
          </cell>
          <cell r="E146">
            <v>12</v>
          </cell>
          <cell r="F146">
            <v>371322</v>
          </cell>
          <cell r="G146">
            <v>42186</v>
          </cell>
          <cell r="H146">
            <v>42551</v>
          </cell>
          <cell r="I146">
            <v>1</v>
          </cell>
          <cell r="J146">
            <v>848219</v>
          </cell>
          <cell r="K146">
            <v>471459</v>
          </cell>
          <cell r="L146">
            <v>30106</v>
          </cell>
          <cell r="M146">
            <v>1917170</v>
          </cell>
          <cell r="N146">
            <v>594268</v>
          </cell>
          <cell r="O146">
            <v>4570316</v>
          </cell>
          <cell r="P146">
            <v>3366307</v>
          </cell>
          <cell r="R146">
            <v>848219</v>
          </cell>
          <cell r="S146">
            <v>471459</v>
          </cell>
          <cell r="T146">
            <v>30106</v>
          </cell>
          <cell r="U146">
            <v>1917170</v>
          </cell>
          <cell r="V146">
            <v>594268</v>
          </cell>
          <cell r="X146">
            <v>3861222</v>
          </cell>
          <cell r="Z146">
            <v>4570316</v>
          </cell>
          <cell r="AA146">
            <v>3366307</v>
          </cell>
          <cell r="AC146">
            <v>3861222</v>
          </cell>
          <cell r="AD146">
            <v>994195.44024702022</v>
          </cell>
          <cell r="AE146">
            <v>1849822.0515749897</v>
          </cell>
          <cell r="AF146">
            <v>1349784</v>
          </cell>
          <cell r="AG146">
            <v>2511438</v>
          </cell>
          <cell r="AH146">
            <v>0</v>
          </cell>
          <cell r="AI146">
            <v>2844017.4918220094</v>
          </cell>
          <cell r="AJ146">
            <v>0</v>
          </cell>
          <cell r="AK146">
            <v>0</v>
          </cell>
          <cell r="AL146">
            <v>43914.230391358549</v>
          </cell>
          <cell r="AM146">
            <v>10785.83</v>
          </cell>
          <cell r="AN146">
            <v>0</v>
          </cell>
          <cell r="AO146">
            <v>0</v>
          </cell>
          <cell r="AP146">
            <v>0</v>
          </cell>
          <cell r="AQ146">
            <v>7866</v>
          </cell>
          <cell r="AR146">
            <v>-7866</v>
          </cell>
          <cell r="AT146">
            <v>33128.400391358547</v>
          </cell>
          <cell r="AU146">
            <v>0</v>
          </cell>
          <cell r="AV146">
            <v>51937.373540528453</v>
          </cell>
          <cell r="AW146">
            <v>0</v>
          </cell>
        </row>
        <row r="147">
          <cell r="A147" t="str">
            <v>100700740A</v>
          </cell>
          <cell r="B147" t="str">
            <v>CIMARRON MEMORIAL HOSPITAL</v>
          </cell>
          <cell r="C147" t="str">
            <v>No</v>
          </cell>
          <cell r="D147">
            <v>2</v>
          </cell>
          <cell r="E147">
            <v>12</v>
          </cell>
          <cell r="F147">
            <v>371307</v>
          </cell>
          <cell r="G147">
            <v>42370</v>
          </cell>
          <cell r="H147">
            <v>42735</v>
          </cell>
          <cell r="I147">
            <v>1</v>
          </cell>
          <cell r="J147">
            <v>641180</v>
          </cell>
          <cell r="K147">
            <v>992767</v>
          </cell>
          <cell r="L147">
            <v>19473</v>
          </cell>
          <cell r="M147">
            <v>1563218</v>
          </cell>
          <cell r="N147">
            <v>617186</v>
          </cell>
          <cell r="O147">
            <v>4508012</v>
          </cell>
          <cell r="P147">
            <v>2485148</v>
          </cell>
          <cell r="R147">
            <v>641180</v>
          </cell>
          <cell r="S147">
            <v>992767</v>
          </cell>
          <cell r="T147">
            <v>19473</v>
          </cell>
          <cell r="U147">
            <v>1563218</v>
          </cell>
          <cell r="V147">
            <v>617186</v>
          </cell>
          <cell r="X147">
            <v>3833824</v>
          </cell>
          <cell r="Z147">
            <v>4508012</v>
          </cell>
          <cell r="AA147">
            <v>2485148</v>
          </cell>
          <cell r="AC147">
            <v>3833824</v>
          </cell>
          <cell r="AD147">
            <v>911486.79421438987</v>
          </cell>
          <cell r="AE147">
            <v>1201999.1605594661</v>
          </cell>
          <cell r="AF147">
            <v>1653420</v>
          </cell>
          <cell r="AG147">
            <v>2180404</v>
          </cell>
          <cell r="AH147">
            <v>0</v>
          </cell>
          <cell r="AI147">
            <v>2113485.9547738559</v>
          </cell>
          <cell r="AJ147">
            <v>0</v>
          </cell>
          <cell r="AK147">
            <v>0</v>
          </cell>
          <cell r="AL147">
            <v>59439.199999999997</v>
          </cell>
          <cell r="AM147">
            <v>21232.85</v>
          </cell>
          <cell r="AN147">
            <v>0</v>
          </cell>
          <cell r="AO147">
            <v>-805.53504490298292</v>
          </cell>
          <cell r="AP147">
            <v>0</v>
          </cell>
          <cell r="AQ147">
            <v>18205</v>
          </cell>
          <cell r="AR147">
            <v>-19010.535044902983</v>
          </cell>
          <cell r="AT147">
            <v>38206.35</v>
          </cell>
          <cell r="AU147">
            <v>0</v>
          </cell>
          <cell r="AV147">
            <v>48051.300165616871</v>
          </cell>
          <cell r="AW147">
            <v>0</v>
          </cell>
        </row>
        <row r="148">
          <cell r="A148" t="str">
            <v>200234090B</v>
          </cell>
          <cell r="B148" t="str">
            <v>CLEVELAND AREA HOSPITAL</v>
          </cell>
          <cell r="C148" t="str">
            <v>No</v>
          </cell>
          <cell r="D148">
            <v>2</v>
          </cell>
          <cell r="E148">
            <v>12</v>
          </cell>
          <cell r="F148">
            <v>371320</v>
          </cell>
          <cell r="G148">
            <v>42370</v>
          </cell>
          <cell r="H148">
            <v>42735</v>
          </cell>
          <cell r="I148">
            <v>1</v>
          </cell>
          <cell r="J148">
            <v>1221379</v>
          </cell>
          <cell r="K148">
            <v>1948419</v>
          </cell>
          <cell r="L148">
            <v>50898</v>
          </cell>
          <cell r="M148">
            <v>11884050</v>
          </cell>
          <cell r="N148">
            <v>6609925</v>
          </cell>
          <cell r="O148">
            <v>21883396</v>
          </cell>
          <cell r="P148">
            <v>8920567</v>
          </cell>
          <cell r="R148">
            <v>1221379</v>
          </cell>
          <cell r="S148">
            <v>1948419</v>
          </cell>
          <cell r="T148">
            <v>50898</v>
          </cell>
          <cell r="U148">
            <v>11884050</v>
          </cell>
          <cell r="V148">
            <v>6609925</v>
          </cell>
          <cell r="X148">
            <v>21714671</v>
          </cell>
          <cell r="Z148">
            <v>21883396</v>
          </cell>
          <cell r="AA148">
            <v>8920567</v>
          </cell>
          <cell r="AC148">
            <v>21714671</v>
          </cell>
          <cell r="AD148">
            <v>1312887.3806712632</v>
          </cell>
          <cell r="AE148">
            <v>7538900.4103305079</v>
          </cell>
          <cell r="AF148">
            <v>3220696</v>
          </cell>
          <cell r="AG148">
            <v>18493975</v>
          </cell>
          <cell r="AH148">
            <v>0</v>
          </cell>
          <cell r="AI148">
            <v>8851787.7910017725</v>
          </cell>
          <cell r="AJ148">
            <v>0</v>
          </cell>
          <cell r="AK148">
            <v>0</v>
          </cell>
          <cell r="AL148">
            <v>507487.52855451655</v>
          </cell>
          <cell r="AM148">
            <v>25396.19</v>
          </cell>
          <cell r="AN148">
            <v>0</v>
          </cell>
          <cell r="AO148">
            <v>31269.666261494916</v>
          </cell>
          <cell r="AP148">
            <v>0</v>
          </cell>
          <cell r="AQ148">
            <v>11943</v>
          </cell>
          <cell r="AR148">
            <v>19326.666261494916</v>
          </cell>
          <cell r="AT148">
            <v>482091.33855451655</v>
          </cell>
          <cell r="AU148">
            <v>0</v>
          </cell>
          <cell r="AV148">
            <v>650451.38702275336</v>
          </cell>
          <cell r="AW148">
            <v>0</v>
          </cell>
        </row>
        <row r="149">
          <cell r="A149" t="str">
            <v>100819200B</v>
          </cell>
          <cell r="B149" t="str">
            <v>CORDELL MEMORIAL HOSPITAL</v>
          </cell>
          <cell r="C149" t="str">
            <v>No</v>
          </cell>
          <cell r="D149">
            <v>2</v>
          </cell>
          <cell r="E149">
            <v>12</v>
          </cell>
          <cell r="F149">
            <v>371325</v>
          </cell>
          <cell r="G149">
            <v>42186</v>
          </cell>
          <cell r="H149">
            <v>42551</v>
          </cell>
          <cell r="I149">
            <v>1</v>
          </cell>
          <cell r="J149">
            <v>529049</v>
          </cell>
          <cell r="K149">
            <v>1075049</v>
          </cell>
          <cell r="L149">
            <v>28189</v>
          </cell>
          <cell r="M149">
            <v>2542137</v>
          </cell>
          <cell r="N149">
            <v>809195</v>
          </cell>
          <cell r="O149">
            <v>5545484</v>
          </cell>
          <cell r="P149">
            <v>3393403</v>
          </cell>
          <cell r="R149">
            <v>529049</v>
          </cell>
          <cell r="S149">
            <v>1075049</v>
          </cell>
          <cell r="T149">
            <v>28189</v>
          </cell>
          <cell r="U149">
            <v>2542137</v>
          </cell>
          <cell r="V149">
            <v>809195</v>
          </cell>
          <cell r="X149">
            <v>4983619</v>
          </cell>
          <cell r="Z149">
            <v>5545484</v>
          </cell>
          <cell r="AA149">
            <v>3393403</v>
          </cell>
          <cell r="AC149">
            <v>4983619</v>
          </cell>
          <cell r="AD149">
            <v>998832.1312731225</v>
          </cell>
          <cell r="AE149">
            <v>2050753.3810927956</v>
          </cell>
          <cell r="AF149">
            <v>1632287</v>
          </cell>
          <cell r="AG149">
            <v>3351332</v>
          </cell>
          <cell r="AH149">
            <v>0</v>
          </cell>
          <cell r="AI149">
            <v>3049585.5123659177</v>
          </cell>
          <cell r="AJ149">
            <v>0</v>
          </cell>
          <cell r="AK149">
            <v>0</v>
          </cell>
          <cell r="AL149">
            <v>129130.97481841606</v>
          </cell>
          <cell r="AM149">
            <v>44414.53</v>
          </cell>
          <cell r="AN149">
            <v>0</v>
          </cell>
          <cell r="AO149">
            <v>29011.837339136473</v>
          </cell>
          <cell r="AP149">
            <v>0</v>
          </cell>
          <cell r="AQ149">
            <v>55197</v>
          </cell>
          <cell r="AR149">
            <v>-26185.162660863527</v>
          </cell>
          <cell r="AT149">
            <v>84716.444818416057</v>
          </cell>
          <cell r="AU149">
            <v>0</v>
          </cell>
          <cell r="AV149">
            <v>98987.65611782996</v>
          </cell>
          <cell r="AW149">
            <v>0</v>
          </cell>
        </row>
        <row r="150">
          <cell r="A150" t="str">
            <v>100700120Q</v>
          </cell>
          <cell r="B150" t="str">
            <v>DUNCAN REGIONAL HOSPITAL INC (JEFFERSON COUNTY HOSPITAL)</v>
          </cell>
          <cell r="C150" t="str">
            <v>No</v>
          </cell>
          <cell r="D150">
            <v>2</v>
          </cell>
          <cell r="E150">
            <v>12</v>
          </cell>
          <cell r="F150">
            <v>371311</v>
          </cell>
          <cell r="G150">
            <v>42278</v>
          </cell>
          <cell r="H150">
            <v>42643</v>
          </cell>
          <cell r="I150">
            <v>1</v>
          </cell>
          <cell r="J150">
            <v>567127</v>
          </cell>
          <cell r="K150">
            <v>666105</v>
          </cell>
          <cell r="L150">
            <v>0</v>
          </cell>
          <cell r="M150">
            <v>1332527</v>
          </cell>
          <cell r="N150">
            <v>586924</v>
          </cell>
          <cell r="O150">
            <v>3790920</v>
          </cell>
          <cell r="P150">
            <v>2878156</v>
          </cell>
          <cell r="R150">
            <v>567127</v>
          </cell>
          <cell r="S150">
            <v>666105</v>
          </cell>
          <cell r="T150">
            <v>0</v>
          </cell>
          <cell r="U150">
            <v>1332527</v>
          </cell>
          <cell r="V150">
            <v>586924</v>
          </cell>
          <cell r="X150">
            <v>3152683</v>
          </cell>
          <cell r="Z150">
            <v>3790920</v>
          </cell>
          <cell r="AA150">
            <v>2878156</v>
          </cell>
          <cell r="AC150">
            <v>3152683</v>
          </cell>
          <cell r="AD150">
            <v>936298.86154073419</v>
          </cell>
          <cell r="AE150">
            <v>1457292.5338324206</v>
          </cell>
          <cell r="AF150">
            <v>1233232</v>
          </cell>
          <cell r="AG150">
            <v>1919451</v>
          </cell>
          <cell r="AH150">
            <v>0</v>
          </cell>
          <cell r="AI150">
            <v>2393591.3953731549</v>
          </cell>
          <cell r="AJ150">
            <v>0</v>
          </cell>
          <cell r="AK150">
            <v>0</v>
          </cell>
          <cell r="AL150">
            <v>52814.226430978029</v>
          </cell>
          <cell r="AM150">
            <v>4991.7299999999996</v>
          </cell>
          <cell r="AN150">
            <v>0</v>
          </cell>
          <cell r="AO150">
            <v>2231.9907734086901</v>
          </cell>
          <cell r="AP150">
            <v>0</v>
          </cell>
          <cell r="AQ150">
            <v>4586</v>
          </cell>
          <cell r="AR150">
            <v>-2354.0092265913099</v>
          </cell>
          <cell r="AT150">
            <v>47822.496430978033</v>
          </cell>
          <cell r="AU150">
            <v>0</v>
          </cell>
          <cell r="AV150">
            <v>113172.6737275004</v>
          </cell>
          <cell r="AW150">
            <v>0</v>
          </cell>
        </row>
        <row r="151">
          <cell r="A151" t="str">
            <v>100700730A</v>
          </cell>
          <cell r="B151" t="str">
            <v>EASTERN OKLAHOMA MEDICAL CENTER</v>
          </cell>
          <cell r="C151" t="str">
            <v>Yes</v>
          </cell>
          <cell r="D151">
            <v>2</v>
          </cell>
          <cell r="E151">
            <v>12</v>
          </cell>
          <cell r="F151">
            <v>370040</v>
          </cell>
          <cell r="G151">
            <v>42186</v>
          </cell>
          <cell r="H151">
            <v>42551</v>
          </cell>
          <cell r="I151">
            <v>1</v>
          </cell>
          <cell r="J151">
            <v>6693901</v>
          </cell>
          <cell r="K151">
            <v>8195972</v>
          </cell>
          <cell r="L151">
            <v>553023</v>
          </cell>
          <cell r="M151">
            <v>23056625</v>
          </cell>
          <cell r="N151">
            <v>5481781</v>
          </cell>
          <cell r="O151">
            <v>48962825</v>
          </cell>
          <cell r="P151">
            <v>16822142</v>
          </cell>
          <cell r="R151">
            <v>6693901</v>
          </cell>
          <cell r="S151">
            <v>8195972</v>
          </cell>
          <cell r="T151">
            <v>553023</v>
          </cell>
          <cell r="U151">
            <v>23056625</v>
          </cell>
          <cell r="V151">
            <v>5481781</v>
          </cell>
          <cell r="X151">
            <v>43981302</v>
          </cell>
          <cell r="Z151">
            <v>48962825</v>
          </cell>
          <cell r="AA151">
            <v>16822142</v>
          </cell>
          <cell r="AC151">
            <v>43981302</v>
          </cell>
          <cell r="AD151">
            <v>5305710.8000453813</v>
          </cell>
          <cell r="AE151">
            <v>9804930.94885052</v>
          </cell>
          <cell r="AF151">
            <v>15442896</v>
          </cell>
          <cell r="AG151">
            <v>28538406</v>
          </cell>
          <cell r="AH151">
            <v>0</v>
          </cell>
          <cell r="AI151">
            <v>15110641.748895902</v>
          </cell>
          <cell r="AJ151">
            <v>0</v>
          </cell>
          <cell r="AK151">
            <v>0</v>
          </cell>
          <cell r="AL151">
            <v>2220069.5512577281</v>
          </cell>
          <cell r="AM151">
            <v>969799.28999999992</v>
          </cell>
          <cell r="AN151">
            <v>0</v>
          </cell>
          <cell r="AO151">
            <v>1267651.9935394712</v>
          </cell>
          <cell r="AP151">
            <v>0</v>
          </cell>
          <cell r="AQ151">
            <v>45291</v>
          </cell>
          <cell r="AR151">
            <v>1222360.9935394712</v>
          </cell>
          <cell r="AT151">
            <v>1250270.2612577283</v>
          </cell>
          <cell r="AU151">
            <v>0</v>
          </cell>
          <cell r="AV151">
            <v>204918.87227503612</v>
          </cell>
          <cell r="AW151">
            <v>0</v>
          </cell>
        </row>
        <row r="152">
          <cell r="A152" t="str">
            <v>100700800A</v>
          </cell>
          <cell r="B152" t="str">
            <v>FAIRVIEW HSP</v>
          </cell>
          <cell r="C152" t="str">
            <v>No</v>
          </cell>
          <cell r="D152">
            <v>2</v>
          </cell>
          <cell r="E152">
            <v>12</v>
          </cell>
          <cell r="F152">
            <v>371329</v>
          </cell>
          <cell r="G152">
            <v>42186</v>
          </cell>
          <cell r="H152">
            <v>42551</v>
          </cell>
          <cell r="I152">
            <v>1</v>
          </cell>
          <cell r="J152">
            <v>969735</v>
          </cell>
          <cell r="K152">
            <v>1054788</v>
          </cell>
          <cell r="L152">
            <v>19223</v>
          </cell>
          <cell r="M152">
            <v>6416802</v>
          </cell>
          <cell r="N152">
            <v>1938687</v>
          </cell>
          <cell r="O152">
            <v>11606008</v>
          </cell>
          <cell r="P152">
            <v>5952995</v>
          </cell>
          <cell r="R152">
            <v>969735</v>
          </cell>
          <cell r="S152">
            <v>1054788</v>
          </cell>
          <cell r="T152">
            <v>19223</v>
          </cell>
          <cell r="U152">
            <v>6416802</v>
          </cell>
          <cell r="V152">
            <v>1938687</v>
          </cell>
          <cell r="X152">
            <v>10399235</v>
          </cell>
          <cell r="Z152">
            <v>11606008</v>
          </cell>
          <cell r="AA152">
            <v>5952995</v>
          </cell>
          <cell r="AC152">
            <v>10399235</v>
          </cell>
          <cell r="AD152">
            <v>1048285.484489585</v>
          </cell>
          <cell r="AE152">
            <v>4285727.2060776623</v>
          </cell>
          <cell r="AF152">
            <v>2043746</v>
          </cell>
          <cell r="AG152">
            <v>8355489</v>
          </cell>
          <cell r="AH152">
            <v>0</v>
          </cell>
          <cell r="AI152">
            <v>5334012.6905672476</v>
          </cell>
          <cell r="AJ152">
            <v>0</v>
          </cell>
          <cell r="AK152">
            <v>0</v>
          </cell>
          <cell r="AL152">
            <v>124034.17087318798</v>
          </cell>
          <cell r="AM152">
            <v>43990.89</v>
          </cell>
          <cell r="AN152">
            <v>0</v>
          </cell>
          <cell r="AO152">
            <v>14659.596166158117</v>
          </cell>
          <cell r="AP152">
            <v>0</v>
          </cell>
          <cell r="AQ152">
            <v>13213</v>
          </cell>
          <cell r="AR152">
            <v>1446.5961661581168</v>
          </cell>
          <cell r="AT152">
            <v>80043.280873187978</v>
          </cell>
          <cell r="AU152">
            <v>0</v>
          </cell>
          <cell r="AV152">
            <v>126462.44995449178</v>
          </cell>
          <cell r="AW152">
            <v>0</v>
          </cell>
        </row>
        <row r="153">
          <cell r="A153" t="str">
            <v>100700780B</v>
          </cell>
          <cell r="B153" t="str">
            <v>HARMON MEMORIAL HOSPITAL</v>
          </cell>
          <cell r="C153" t="str">
            <v>Yes</v>
          </cell>
          <cell r="D153">
            <v>2</v>
          </cell>
          <cell r="E153">
            <v>12</v>
          </cell>
          <cell r="F153">
            <v>371329</v>
          </cell>
          <cell r="G153">
            <v>42186</v>
          </cell>
          <cell r="H153">
            <v>42551</v>
          </cell>
          <cell r="I153">
            <v>1</v>
          </cell>
          <cell r="J153">
            <v>969735</v>
          </cell>
          <cell r="K153">
            <v>1054788</v>
          </cell>
          <cell r="L153">
            <v>19223</v>
          </cell>
          <cell r="M153">
            <v>6416802</v>
          </cell>
          <cell r="N153">
            <v>1938687</v>
          </cell>
          <cell r="O153">
            <v>11606008</v>
          </cell>
          <cell r="P153">
            <v>5952995</v>
          </cell>
          <cell r="R153">
            <v>969735</v>
          </cell>
          <cell r="S153">
            <v>1054788</v>
          </cell>
          <cell r="T153">
            <v>19223</v>
          </cell>
          <cell r="U153">
            <v>6416802</v>
          </cell>
          <cell r="V153">
            <v>1938687</v>
          </cell>
          <cell r="X153">
            <v>10399235</v>
          </cell>
          <cell r="Z153">
            <v>11606008</v>
          </cell>
          <cell r="AA153">
            <v>5952995</v>
          </cell>
          <cell r="AC153">
            <v>10399235</v>
          </cell>
          <cell r="AD153">
            <v>1048285.484489585</v>
          </cell>
          <cell r="AE153">
            <v>4285727.2060776623</v>
          </cell>
          <cell r="AF153">
            <v>2043746</v>
          </cell>
          <cell r="AG153">
            <v>8355489</v>
          </cell>
          <cell r="AH153">
            <v>0</v>
          </cell>
          <cell r="AI153">
            <v>5334012.6905672476</v>
          </cell>
          <cell r="AJ153">
            <v>0</v>
          </cell>
          <cell r="AK153">
            <v>0</v>
          </cell>
          <cell r="AL153">
            <v>269943.35867396614</v>
          </cell>
          <cell r="AM153">
            <v>153313.15000000002</v>
          </cell>
          <cell r="AN153">
            <v>0</v>
          </cell>
          <cell r="AO153">
            <v>99240.181916752219</v>
          </cell>
          <cell r="AP153">
            <v>0</v>
          </cell>
          <cell r="AQ153">
            <v>0</v>
          </cell>
          <cell r="AR153">
            <v>99240.181916752219</v>
          </cell>
          <cell r="AT153">
            <v>116630.2086739661</v>
          </cell>
          <cell r="AU153">
            <v>0</v>
          </cell>
          <cell r="AV153">
            <v>63436.487204532037</v>
          </cell>
          <cell r="AW153">
            <v>0</v>
          </cell>
        </row>
        <row r="154">
          <cell r="A154" t="str">
            <v>100699660A</v>
          </cell>
          <cell r="B154" t="str">
            <v>HARPER CO COM HSP</v>
          </cell>
          <cell r="C154" t="str">
            <v>No</v>
          </cell>
          <cell r="D154">
            <v>2</v>
          </cell>
          <cell r="E154">
            <v>12</v>
          </cell>
          <cell r="F154">
            <v>371324</v>
          </cell>
          <cell r="G154">
            <v>42278</v>
          </cell>
          <cell r="H154">
            <v>42643</v>
          </cell>
          <cell r="I154">
            <v>1</v>
          </cell>
          <cell r="J154">
            <v>348533</v>
          </cell>
          <cell r="K154">
            <v>884264</v>
          </cell>
          <cell r="L154">
            <v>0</v>
          </cell>
          <cell r="M154">
            <v>2228773</v>
          </cell>
          <cell r="N154">
            <v>504673</v>
          </cell>
          <cell r="O154">
            <v>4768084</v>
          </cell>
          <cell r="P154">
            <v>2992124</v>
          </cell>
          <cell r="R154">
            <v>348533</v>
          </cell>
          <cell r="S154">
            <v>884264</v>
          </cell>
          <cell r="T154">
            <v>0</v>
          </cell>
          <cell r="U154">
            <v>2228773</v>
          </cell>
          <cell r="V154">
            <v>504673</v>
          </cell>
          <cell r="X154">
            <v>3966243</v>
          </cell>
          <cell r="Z154">
            <v>4768084</v>
          </cell>
          <cell r="AA154">
            <v>2992124</v>
          </cell>
          <cell r="AC154">
            <v>3966243</v>
          </cell>
          <cell r="AD154">
            <v>773619.23381131701</v>
          </cell>
          <cell r="AE154">
            <v>1715324.0964932663</v>
          </cell>
          <cell r="AF154">
            <v>1232797</v>
          </cell>
          <cell r="AG154">
            <v>2733446</v>
          </cell>
          <cell r="AH154">
            <v>0</v>
          </cell>
          <cell r="AI154">
            <v>2488943.3303045835</v>
          </cell>
          <cell r="AJ154">
            <v>0</v>
          </cell>
          <cell r="AK154">
            <v>0</v>
          </cell>
          <cell r="AL154">
            <v>34196.592433823527</v>
          </cell>
          <cell r="AM154">
            <v>8274.61</v>
          </cell>
          <cell r="AN154">
            <v>0</v>
          </cell>
          <cell r="AO154">
            <v>18008.157321335228</v>
          </cell>
          <cell r="AP154">
            <v>0</v>
          </cell>
          <cell r="AQ154">
            <v>0</v>
          </cell>
          <cell r="AR154">
            <v>18008.157321335228</v>
          </cell>
          <cell r="AT154">
            <v>25921.982433823527</v>
          </cell>
          <cell r="AU154">
            <v>0</v>
          </cell>
          <cell r="AV154">
            <v>19129.539130282155</v>
          </cell>
          <cell r="AW154">
            <v>0</v>
          </cell>
        </row>
        <row r="155">
          <cell r="A155" t="str">
            <v>200539880B</v>
          </cell>
          <cell r="B155" t="str">
            <v>HOLDENVILLE HOSPITAL AUTHORITY</v>
          </cell>
          <cell r="C155" t="str">
            <v>No</v>
          </cell>
          <cell r="D155">
            <v>2</v>
          </cell>
          <cell r="E155">
            <v>12</v>
          </cell>
          <cell r="F155">
            <v>371321</v>
          </cell>
          <cell r="G155">
            <v>42186</v>
          </cell>
          <cell r="H155">
            <v>42551</v>
          </cell>
          <cell r="I155">
            <v>1</v>
          </cell>
          <cell r="J155">
            <v>2873743</v>
          </cell>
          <cell r="K155">
            <v>2387163</v>
          </cell>
          <cell r="L155">
            <v>83643</v>
          </cell>
          <cell r="M155">
            <v>10628166</v>
          </cell>
          <cell r="N155">
            <v>4719181</v>
          </cell>
          <cell r="O155">
            <v>24104625</v>
          </cell>
          <cell r="P155">
            <v>11093070</v>
          </cell>
          <cell r="R155">
            <v>2873743</v>
          </cell>
          <cell r="S155">
            <v>2387163</v>
          </cell>
          <cell r="T155">
            <v>83643</v>
          </cell>
          <cell r="U155">
            <v>10628166</v>
          </cell>
          <cell r="V155">
            <v>4719181</v>
          </cell>
          <cell r="X155">
            <v>20691896</v>
          </cell>
          <cell r="Z155">
            <v>24104625</v>
          </cell>
          <cell r="AA155">
            <v>11093070</v>
          </cell>
          <cell r="AC155">
            <v>20691896</v>
          </cell>
          <cell r="AD155">
            <v>2459588.4057698473</v>
          </cell>
          <cell r="AE155">
            <v>7062926.495860857</v>
          </cell>
          <cell r="AF155">
            <v>5344549</v>
          </cell>
          <cell r="AG155">
            <v>15347347</v>
          </cell>
          <cell r="AH155">
            <v>0</v>
          </cell>
          <cell r="AI155">
            <v>9522514.9016307034</v>
          </cell>
          <cell r="AJ155">
            <v>0</v>
          </cell>
          <cell r="AK155">
            <v>0</v>
          </cell>
          <cell r="AL155">
            <v>521632.85223092197</v>
          </cell>
          <cell r="AM155">
            <v>70654.420000000013</v>
          </cell>
          <cell r="AN155">
            <v>0</v>
          </cell>
          <cell r="AO155">
            <v>5500.5577987856232</v>
          </cell>
          <cell r="AP155">
            <v>0</v>
          </cell>
          <cell r="AQ155">
            <v>7251</v>
          </cell>
          <cell r="AR155">
            <v>-1750.4422012143768</v>
          </cell>
          <cell r="AT155">
            <v>450978.43223092199</v>
          </cell>
          <cell r="AU155">
            <v>0</v>
          </cell>
          <cell r="AV155">
            <v>608868.68647793238</v>
          </cell>
          <cell r="AW155">
            <v>0</v>
          </cell>
        </row>
        <row r="156">
          <cell r="A156" t="str">
            <v>100699630A</v>
          </cell>
          <cell r="B156" t="str">
            <v>MEMORIAL HOSPITAL OF TEXAS COUNTY</v>
          </cell>
          <cell r="C156" t="str">
            <v>Yes</v>
          </cell>
          <cell r="D156">
            <v>2</v>
          </cell>
          <cell r="E156">
            <v>12</v>
          </cell>
          <cell r="F156">
            <v>370138</v>
          </cell>
          <cell r="G156">
            <v>42186</v>
          </cell>
          <cell r="H156">
            <v>42551</v>
          </cell>
          <cell r="I156">
            <v>1</v>
          </cell>
          <cell r="J156">
            <v>1193862</v>
          </cell>
          <cell r="K156">
            <v>5696111</v>
          </cell>
          <cell r="L156">
            <v>258261</v>
          </cell>
          <cell r="M156">
            <v>17774614</v>
          </cell>
          <cell r="N156">
            <v>6707420</v>
          </cell>
          <cell r="O156">
            <v>31630268</v>
          </cell>
          <cell r="P156">
            <v>8125547</v>
          </cell>
          <cell r="R156">
            <v>1193862</v>
          </cell>
          <cell r="S156">
            <v>5696111</v>
          </cell>
          <cell r="T156">
            <v>258261</v>
          </cell>
          <cell r="U156">
            <v>17774614</v>
          </cell>
          <cell r="V156">
            <v>6707420</v>
          </cell>
          <cell r="X156">
            <v>31630268</v>
          </cell>
          <cell r="Z156">
            <v>31630268</v>
          </cell>
          <cell r="AA156">
            <v>8125547</v>
          </cell>
          <cell r="AC156">
            <v>31630268</v>
          </cell>
          <cell r="AD156">
            <v>1836320.5564365753</v>
          </cell>
          <cell r="AE156">
            <v>6289226.443563425</v>
          </cell>
          <cell r="AF156">
            <v>7148234</v>
          </cell>
          <cell r="AG156">
            <v>24482034</v>
          </cell>
          <cell r="AH156">
            <v>0</v>
          </cell>
          <cell r="AI156">
            <v>8125546.9999999991</v>
          </cell>
          <cell r="AJ156">
            <v>0</v>
          </cell>
          <cell r="AK156">
            <v>0</v>
          </cell>
          <cell r="AL156">
            <v>1224697.1051336627</v>
          </cell>
          <cell r="AM156">
            <v>853481.36999999988</v>
          </cell>
          <cell r="AN156">
            <v>0</v>
          </cell>
          <cell r="AO156">
            <v>1379407.2164295947</v>
          </cell>
          <cell r="AP156">
            <v>0</v>
          </cell>
          <cell r="AQ156">
            <v>283736</v>
          </cell>
          <cell r="AR156">
            <v>1095671.2164295947</v>
          </cell>
          <cell r="AT156">
            <v>371215.73513366276</v>
          </cell>
          <cell r="AU156">
            <v>0</v>
          </cell>
          <cell r="AV156">
            <v>335042.07632545545</v>
          </cell>
          <cell r="AW156">
            <v>0</v>
          </cell>
        </row>
        <row r="157">
          <cell r="A157" t="str">
            <v>100699960A</v>
          </cell>
          <cell r="B157" t="str">
            <v>MERCY HEALTH LOVE COUNTY</v>
          </cell>
          <cell r="C157" t="str">
            <v>No</v>
          </cell>
          <cell r="D157">
            <v>2</v>
          </cell>
          <cell r="E157">
            <v>12</v>
          </cell>
          <cell r="F157">
            <v>371306</v>
          </cell>
          <cell r="G157">
            <v>42186</v>
          </cell>
          <cell r="H157">
            <v>42551</v>
          </cell>
          <cell r="I157">
            <v>1</v>
          </cell>
          <cell r="J157">
            <v>1443817</v>
          </cell>
          <cell r="K157">
            <v>3059397</v>
          </cell>
          <cell r="L157">
            <v>0</v>
          </cell>
          <cell r="M157">
            <v>12484573</v>
          </cell>
          <cell r="N157">
            <v>0</v>
          </cell>
          <cell r="O157">
            <v>18776447</v>
          </cell>
          <cell r="P157">
            <v>13154120</v>
          </cell>
          <cell r="R157">
            <v>1443817</v>
          </cell>
          <cell r="S157">
            <v>3059397</v>
          </cell>
          <cell r="T157">
            <v>0</v>
          </cell>
          <cell r="U157">
            <v>12484573</v>
          </cell>
          <cell r="V157">
            <v>0</v>
          </cell>
          <cell r="X157">
            <v>16987787</v>
          </cell>
          <cell r="Z157">
            <v>18776447</v>
          </cell>
          <cell r="AA157">
            <v>13154120</v>
          </cell>
          <cell r="AC157">
            <v>16987787</v>
          </cell>
          <cell r="AD157">
            <v>3154793.7339625545</v>
          </cell>
          <cell r="AE157">
            <v>8746253.8248455636</v>
          </cell>
          <cell r="AF157">
            <v>4503214</v>
          </cell>
          <cell r="AG157">
            <v>12484573</v>
          </cell>
          <cell r="AH157">
            <v>0</v>
          </cell>
          <cell r="AI157">
            <v>11901047.558808116</v>
          </cell>
          <cell r="AJ157">
            <v>0</v>
          </cell>
          <cell r="AK157">
            <v>0</v>
          </cell>
          <cell r="AL157">
            <v>208588.97617309523</v>
          </cell>
          <cell r="AM157">
            <v>1000</v>
          </cell>
          <cell r="AN157">
            <v>0</v>
          </cell>
          <cell r="AO157">
            <v>40259.483319188403</v>
          </cell>
          <cell r="AP157">
            <v>0</v>
          </cell>
          <cell r="AQ157">
            <v>0</v>
          </cell>
          <cell r="AR157">
            <v>40259.483319188403</v>
          </cell>
          <cell r="AT157">
            <v>207588.97617309523</v>
          </cell>
          <cell r="AU157">
            <v>0</v>
          </cell>
          <cell r="AV157">
            <v>623934.64405061607</v>
          </cell>
          <cell r="AW157">
            <v>0</v>
          </cell>
        </row>
        <row r="158">
          <cell r="A158" t="str">
            <v>100700250A</v>
          </cell>
          <cell r="B158" t="str">
            <v>OKEENE MUN HSP</v>
          </cell>
          <cell r="C158" t="str">
            <v>No</v>
          </cell>
          <cell r="D158">
            <v>2</v>
          </cell>
          <cell r="E158">
            <v>12</v>
          </cell>
          <cell r="F158">
            <v>371327</v>
          </cell>
          <cell r="G158">
            <v>42186</v>
          </cell>
          <cell r="H158">
            <v>42551</v>
          </cell>
          <cell r="I158">
            <v>1</v>
          </cell>
          <cell r="J158">
            <v>554073</v>
          </cell>
          <cell r="K158">
            <v>973137</v>
          </cell>
          <cell r="L158">
            <v>17930</v>
          </cell>
          <cell r="M158">
            <v>2304889</v>
          </cell>
          <cell r="N158">
            <v>3238489</v>
          </cell>
          <cell r="O158">
            <v>7088518</v>
          </cell>
          <cell r="P158">
            <v>5511159</v>
          </cell>
          <cell r="R158">
            <v>554073</v>
          </cell>
          <cell r="S158">
            <v>973137</v>
          </cell>
          <cell r="T158">
            <v>17930</v>
          </cell>
          <cell r="U158">
            <v>2304889</v>
          </cell>
          <cell r="V158">
            <v>3238489</v>
          </cell>
          <cell r="X158">
            <v>7088518</v>
          </cell>
          <cell r="Z158">
            <v>7088518</v>
          </cell>
          <cell r="AA158">
            <v>5511159</v>
          </cell>
          <cell r="AC158">
            <v>7088518</v>
          </cell>
          <cell r="AD158">
            <v>1201310.6572149496</v>
          </cell>
          <cell r="AE158">
            <v>4309848.3427850511</v>
          </cell>
          <cell r="AF158">
            <v>1545140</v>
          </cell>
          <cell r="AG158">
            <v>5543378</v>
          </cell>
          <cell r="AH158">
            <v>0</v>
          </cell>
          <cell r="AI158">
            <v>5511159</v>
          </cell>
          <cell r="AJ158">
            <v>0</v>
          </cell>
          <cell r="AK158">
            <v>0</v>
          </cell>
          <cell r="AL158">
            <v>102895.73568512461</v>
          </cell>
          <cell r="AM158">
            <v>36307.660000000003</v>
          </cell>
          <cell r="AN158">
            <v>0</v>
          </cell>
          <cell r="AO158">
            <v>20583.722650050473</v>
          </cell>
          <cell r="AP158">
            <v>0</v>
          </cell>
          <cell r="AQ158">
            <v>22551</v>
          </cell>
          <cell r="AR158">
            <v>-1967.277349949527</v>
          </cell>
          <cell r="AT158">
            <v>66588.075685124611</v>
          </cell>
          <cell r="AU158">
            <v>0</v>
          </cell>
          <cell r="AV158">
            <v>155348.25670456892</v>
          </cell>
          <cell r="AW158">
            <v>0</v>
          </cell>
        </row>
        <row r="159">
          <cell r="A159" t="str">
            <v>100690120A</v>
          </cell>
          <cell r="B159" t="str">
            <v>PAWHUSKA HSP INC</v>
          </cell>
          <cell r="C159" t="str">
            <v>No</v>
          </cell>
          <cell r="D159">
            <v>2</v>
          </cell>
          <cell r="E159">
            <v>12</v>
          </cell>
          <cell r="F159">
            <v>371309</v>
          </cell>
          <cell r="G159">
            <v>42278</v>
          </cell>
          <cell r="H159">
            <v>42643</v>
          </cell>
          <cell r="I159">
            <v>1</v>
          </cell>
          <cell r="J159">
            <v>1187307</v>
          </cell>
          <cell r="K159">
            <v>2789004</v>
          </cell>
          <cell r="L159">
            <v>0</v>
          </cell>
          <cell r="M159">
            <v>3739293</v>
          </cell>
          <cell r="N159">
            <v>3424733</v>
          </cell>
          <cell r="O159">
            <v>11140337</v>
          </cell>
          <cell r="P159">
            <v>9092419</v>
          </cell>
          <cell r="R159">
            <v>1187307</v>
          </cell>
          <cell r="S159">
            <v>2789004</v>
          </cell>
          <cell r="T159">
            <v>0</v>
          </cell>
          <cell r="U159">
            <v>3739293</v>
          </cell>
          <cell r="V159">
            <v>3424733</v>
          </cell>
          <cell r="X159">
            <v>11140337</v>
          </cell>
          <cell r="Z159">
            <v>11140337</v>
          </cell>
          <cell r="AA159">
            <v>9092419</v>
          </cell>
          <cell r="AC159">
            <v>11140337</v>
          </cell>
          <cell r="AD159">
            <v>3245349.3719542776</v>
          </cell>
          <cell r="AE159">
            <v>5847069.6280457219</v>
          </cell>
          <cell r="AF159">
            <v>3976311</v>
          </cell>
          <cell r="AG159">
            <v>7164026</v>
          </cell>
          <cell r="AH159">
            <v>0</v>
          </cell>
          <cell r="AI159">
            <v>9092419</v>
          </cell>
          <cell r="AJ159">
            <v>0</v>
          </cell>
          <cell r="AK159">
            <v>0</v>
          </cell>
          <cell r="AL159">
            <v>139802.14312271914</v>
          </cell>
          <cell r="AM159">
            <v>10896.989999999998</v>
          </cell>
          <cell r="AN159">
            <v>0</v>
          </cell>
          <cell r="AO159">
            <v>18136.143903991797</v>
          </cell>
          <cell r="AP159">
            <v>0</v>
          </cell>
          <cell r="AQ159">
            <v>17282</v>
          </cell>
          <cell r="AR159">
            <v>854.14390399179683</v>
          </cell>
          <cell r="AT159">
            <v>128905.15312271913</v>
          </cell>
          <cell r="AU159">
            <v>0</v>
          </cell>
          <cell r="AV159">
            <v>312471.46053622355</v>
          </cell>
          <cell r="AW159">
            <v>0</v>
          </cell>
        </row>
        <row r="160">
          <cell r="A160" t="str">
            <v>100699820A</v>
          </cell>
          <cell r="B160" t="str">
            <v>ROGER MILLS MEMORIAL HOSPITAL</v>
          </cell>
          <cell r="C160" t="str">
            <v>No</v>
          </cell>
          <cell r="D160">
            <v>2</v>
          </cell>
          <cell r="E160">
            <v>12</v>
          </cell>
          <cell r="F160">
            <v>371303</v>
          </cell>
          <cell r="G160">
            <v>42125</v>
          </cell>
          <cell r="H160">
            <v>42490</v>
          </cell>
          <cell r="I160">
            <v>1</v>
          </cell>
          <cell r="J160">
            <v>108286</v>
          </cell>
          <cell r="K160">
            <v>290616</v>
          </cell>
          <cell r="L160">
            <v>0</v>
          </cell>
          <cell r="M160">
            <v>1628155</v>
          </cell>
          <cell r="N160">
            <v>744612</v>
          </cell>
          <cell r="O160">
            <v>3324505</v>
          </cell>
          <cell r="P160">
            <v>3565440</v>
          </cell>
          <cell r="R160">
            <v>108286</v>
          </cell>
          <cell r="S160">
            <v>290616</v>
          </cell>
          <cell r="T160">
            <v>0</v>
          </cell>
          <cell r="U160">
            <v>1628155</v>
          </cell>
          <cell r="V160">
            <v>744612</v>
          </cell>
          <cell r="X160">
            <v>2771669</v>
          </cell>
          <cell r="Z160">
            <v>3324505</v>
          </cell>
          <cell r="AA160">
            <v>3565440</v>
          </cell>
          <cell r="AC160">
            <v>2771669</v>
          </cell>
          <cell r="AD160">
            <v>427811.40256368992</v>
          </cell>
          <cell r="AE160">
            <v>2544727.2217909135</v>
          </cell>
          <cell r="AF160">
            <v>398902</v>
          </cell>
          <cell r="AG160">
            <v>2372767</v>
          </cell>
          <cell r="AH160">
            <v>0</v>
          </cell>
          <cell r="AI160">
            <v>2972538.6243546032</v>
          </cell>
          <cell r="AJ160">
            <v>0</v>
          </cell>
          <cell r="AK160">
            <v>0</v>
          </cell>
          <cell r="AL160">
            <v>59682.821990311269</v>
          </cell>
          <cell r="AM160">
            <v>15487.37</v>
          </cell>
          <cell r="AN160">
            <v>0</v>
          </cell>
          <cell r="AO160">
            <v>7045.9019049825765</v>
          </cell>
          <cell r="AP160">
            <v>0</v>
          </cell>
          <cell r="AQ160">
            <v>30360</v>
          </cell>
          <cell r="AR160">
            <v>-23314.098095017423</v>
          </cell>
          <cell r="AT160">
            <v>44195.451990311267</v>
          </cell>
          <cell r="AU160">
            <v>0</v>
          </cell>
          <cell r="AV160">
            <v>95493.650726349151</v>
          </cell>
          <cell r="AW160">
            <v>0</v>
          </cell>
        </row>
        <row r="161">
          <cell r="A161" t="str">
            <v>100700450A</v>
          </cell>
          <cell r="B161" t="str">
            <v>SEILING MUNICIPAL HOSPITAL</v>
          </cell>
          <cell r="C161" t="str">
            <v>Yes</v>
          </cell>
          <cell r="D161">
            <v>2</v>
          </cell>
          <cell r="E161">
            <v>12</v>
          </cell>
          <cell r="F161">
            <v>371332</v>
          </cell>
          <cell r="G161">
            <v>42186</v>
          </cell>
          <cell r="H161">
            <v>42551</v>
          </cell>
          <cell r="I161">
            <v>1</v>
          </cell>
          <cell r="J161">
            <v>816374</v>
          </cell>
          <cell r="K161">
            <v>859520</v>
          </cell>
          <cell r="L161">
            <v>0</v>
          </cell>
          <cell r="M161">
            <v>2353088</v>
          </cell>
          <cell r="N161">
            <v>962116</v>
          </cell>
          <cell r="O161">
            <v>5459837</v>
          </cell>
          <cell r="P161">
            <v>2521615</v>
          </cell>
          <cell r="R161">
            <v>816374</v>
          </cell>
          <cell r="S161">
            <v>859520</v>
          </cell>
          <cell r="T161">
            <v>0</v>
          </cell>
          <cell r="U161">
            <v>2353088</v>
          </cell>
          <cell r="V161">
            <v>962116</v>
          </cell>
          <cell r="X161">
            <v>4991098</v>
          </cell>
          <cell r="Z161">
            <v>5459837</v>
          </cell>
          <cell r="AA161">
            <v>2521615</v>
          </cell>
          <cell r="AC161">
            <v>4991098</v>
          </cell>
          <cell r="AD161">
            <v>774008.35387759737</v>
          </cell>
          <cell r="AE161">
            <v>1531120.4591748803</v>
          </cell>
          <cell r="AF161">
            <v>1675894</v>
          </cell>
          <cell r="AG161">
            <v>3315204</v>
          </cell>
          <cell r="AH161">
            <v>0</v>
          </cell>
          <cell r="AI161">
            <v>2305128.8130524778</v>
          </cell>
          <cell r="AJ161">
            <v>0</v>
          </cell>
          <cell r="AK161">
            <v>0</v>
          </cell>
          <cell r="AL161">
            <v>84018.207126733716</v>
          </cell>
          <cell r="AM161">
            <v>32591.94</v>
          </cell>
          <cell r="AN161">
            <v>0</v>
          </cell>
          <cell r="AO161">
            <v>-4555.3875645405024</v>
          </cell>
          <cell r="AP161">
            <v>0</v>
          </cell>
          <cell r="AQ161">
            <v>17210</v>
          </cell>
          <cell r="AR161">
            <v>-21765.387564540502</v>
          </cell>
          <cell r="AT161">
            <v>51426.267126733714</v>
          </cell>
          <cell r="AU161">
            <v>0</v>
          </cell>
          <cell r="AV161">
            <v>53913.992080434771</v>
          </cell>
          <cell r="AW161">
            <v>0</v>
          </cell>
        </row>
        <row r="162">
          <cell r="A162" t="str">
            <v>100699870E</v>
          </cell>
          <cell r="B162" t="str">
            <v>WEATHERFORD HOSPITAL AUTHORITY</v>
          </cell>
          <cell r="C162" t="str">
            <v>No</v>
          </cell>
          <cell r="D162">
            <v>2</v>
          </cell>
          <cell r="E162">
            <v>12</v>
          </cell>
          <cell r="F162">
            <v>371323</v>
          </cell>
          <cell r="G162">
            <v>42278</v>
          </cell>
          <cell r="H162">
            <v>42643</v>
          </cell>
          <cell r="I162">
            <v>1</v>
          </cell>
          <cell r="J162">
            <v>1735664</v>
          </cell>
          <cell r="K162">
            <v>4945960</v>
          </cell>
          <cell r="L162">
            <v>232878</v>
          </cell>
          <cell r="M162">
            <v>21372616</v>
          </cell>
          <cell r="N162">
            <v>8242622</v>
          </cell>
          <cell r="O162">
            <v>36529740</v>
          </cell>
          <cell r="P162">
            <v>16373066</v>
          </cell>
          <cell r="R162">
            <v>1735664</v>
          </cell>
          <cell r="S162">
            <v>4945960</v>
          </cell>
          <cell r="T162">
            <v>232878</v>
          </cell>
          <cell r="U162">
            <v>21372616</v>
          </cell>
          <cell r="V162">
            <v>8242622</v>
          </cell>
          <cell r="X162">
            <v>36529740</v>
          </cell>
          <cell r="Z162">
            <v>36529740</v>
          </cell>
          <cell r="AA162">
            <v>16373066</v>
          </cell>
          <cell r="AC162">
            <v>36529740</v>
          </cell>
          <cell r="AD162">
            <v>3099162.4250030797</v>
          </cell>
          <cell r="AE162">
            <v>13273903.57499692</v>
          </cell>
          <cell r="AF162">
            <v>6914502</v>
          </cell>
          <cell r="AG162">
            <v>29615238</v>
          </cell>
          <cell r="AH162">
            <v>0</v>
          </cell>
          <cell r="AI162">
            <v>16373066</v>
          </cell>
          <cell r="AJ162">
            <v>0</v>
          </cell>
          <cell r="AK162">
            <v>0</v>
          </cell>
          <cell r="AL162">
            <v>1315829.8959848806</v>
          </cell>
          <cell r="AM162">
            <v>657781.32999999996</v>
          </cell>
          <cell r="AN162">
            <v>0</v>
          </cell>
          <cell r="AO162">
            <v>337795.15344900975</v>
          </cell>
          <cell r="AP162">
            <v>0</v>
          </cell>
          <cell r="AQ162">
            <v>0</v>
          </cell>
          <cell r="AR162">
            <v>337795.15344900975</v>
          </cell>
          <cell r="AT162">
            <v>658048.56598488067</v>
          </cell>
          <cell r="AU162">
            <v>0</v>
          </cell>
          <cell r="AV162">
            <v>197798.31937323941</v>
          </cell>
          <cell r="AW162">
            <v>0</v>
          </cell>
        </row>
        <row r="164">
          <cell r="B164" t="str">
            <v>NSGO Excluded</v>
          </cell>
        </row>
        <row r="165">
          <cell r="A165" t="str">
            <v>100689260A</v>
          </cell>
          <cell r="B165" t="str">
            <v>CREEK NATION COMMUNITY HOSPITAL</v>
          </cell>
          <cell r="C165" t="str">
            <v>No</v>
          </cell>
          <cell r="D165">
            <v>2</v>
          </cell>
          <cell r="E165">
            <v>12</v>
          </cell>
          <cell r="F165">
            <v>370100</v>
          </cell>
          <cell r="G165">
            <v>42186</v>
          </cell>
          <cell r="H165">
            <v>42551</v>
          </cell>
          <cell r="I165">
            <v>1</v>
          </cell>
          <cell r="J165">
            <v>2446039</v>
          </cell>
          <cell r="K165">
            <v>5463071</v>
          </cell>
          <cell r="L165">
            <v>0</v>
          </cell>
          <cell r="M165">
            <v>18343773</v>
          </cell>
          <cell r="N165">
            <v>9186015</v>
          </cell>
          <cell r="O165">
            <v>35438898</v>
          </cell>
          <cell r="P165">
            <v>11510344</v>
          </cell>
          <cell r="R165">
            <v>2446039</v>
          </cell>
          <cell r="S165">
            <v>5463071</v>
          </cell>
          <cell r="T165">
            <v>0</v>
          </cell>
          <cell r="U165">
            <v>18343773</v>
          </cell>
          <cell r="V165">
            <v>9186015</v>
          </cell>
          <cell r="X165">
            <v>35438898</v>
          </cell>
          <cell r="Z165">
            <v>35438898</v>
          </cell>
          <cell r="AA165">
            <v>11510344</v>
          </cell>
          <cell r="AC165">
            <v>35438898</v>
          </cell>
          <cell r="AD165">
            <v>2568832.0453373012</v>
          </cell>
          <cell r="AE165">
            <v>8941511.9546626993</v>
          </cell>
          <cell r="AF165">
            <v>7909110</v>
          </cell>
          <cell r="AG165">
            <v>27529788</v>
          </cell>
          <cell r="AH165">
            <v>0</v>
          </cell>
          <cell r="AI165">
            <v>11510344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</row>
        <row r="166">
          <cell r="A166" t="str">
            <v>100818200B</v>
          </cell>
          <cell r="B166" t="str">
            <v>LINDSAY MUNICIPAL HOSPITAL</v>
          </cell>
          <cell r="C166" t="str">
            <v>Yes</v>
          </cell>
          <cell r="D166">
            <v>2</v>
          </cell>
          <cell r="E166">
            <v>12</v>
          </cell>
          <cell r="F166">
            <v>370214</v>
          </cell>
          <cell r="G166">
            <v>42186</v>
          </cell>
          <cell r="H166">
            <v>42551</v>
          </cell>
          <cell r="I166">
            <v>1</v>
          </cell>
          <cell r="J166">
            <v>2479071</v>
          </cell>
          <cell r="K166">
            <v>4638895</v>
          </cell>
          <cell r="L166">
            <v>0</v>
          </cell>
          <cell r="M166">
            <v>2914880</v>
          </cell>
          <cell r="N166">
            <v>1525791</v>
          </cell>
          <cell r="O166">
            <v>11558637</v>
          </cell>
          <cell r="P166">
            <v>11705947</v>
          </cell>
          <cell r="R166">
            <v>2479071</v>
          </cell>
          <cell r="S166">
            <v>4638895</v>
          </cell>
          <cell r="T166">
            <v>0</v>
          </cell>
          <cell r="U166">
            <v>2914880</v>
          </cell>
          <cell r="V166">
            <v>1525791</v>
          </cell>
          <cell r="X166">
            <v>11558637</v>
          </cell>
          <cell r="Z166">
            <v>11558637</v>
          </cell>
          <cell r="AA166">
            <v>11705947</v>
          </cell>
          <cell r="AC166">
            <v>11558637</v>
          </cell>
          <cell r="AD166">
            <v>7208681.5031739473</v>
          </cell>
          <cell r="AE166">
            <v>4497265.4968260527</v>
          </cell>
          <cell r="AF166">
            <v>7117966</v>
          </cell>
          <cell r="AG166">
            <v>4440671</v>
          </cell>
          <cell r="AH166">
            <v>0</v>
          </cell>
          <cell r="AI166">
            <v>11705947</v>
          </cell>
          <cell r="AJ166">
            <v>0</v>
          </cell>
          <cell r="AK166">
            <v>0</v>
          </cell>
          <cell r="AL166">
            <v>1122365.8456851034</v>
          </cell>
          <cell r="AM166">
            <v>986052.97</v>
          </cell>
          <cell r="AN166">
            <v>0</v>
          </cell>
          <cell r="AO166">
            <v>6456393.7520966809</v>
          </cell>
          <cell r="AP166">
            <v>0</v>
          </cell>
          <cell r="AQ166">
            <v>0</v>
          </cell>
          <cell r="AR166">
            <v>6456393.7520966809</v>
          </cell>
          <cell r="AT166">
            <v>136312.87568510341</v>
          </cell>
          <cell r="AU166">
            <v>0</v>
          </cell>
          <cell r="AV166">
            <v>63573.905074541166</v>
          </cell>
          <cell r="AW166">
            <v>0</v>
          </cell>
        </row>
        <row r="167">
          <cell r="A167" t="str">
            <v>100700160A</v>
          </cell>
          <cell r="B167" t="str">
            <v>SAYRE MEMORIAL HOSPITAL</v>
          </cell>
          <cell r="C167" t="str">
            <v>Yes</v>
          </cell>
          <cell r="D167">
            <v>2</v>
          </cell>
          <cell r="E167">
            <v>12</v>
          </cell>
          <cell r="F167">
            <v>370103</v>
          </cell>
          <cell r="G167">
            <v>42186</v>
          </cell>
          <cell r="H167">
            <v>42551</v>
          </cell>
          <cell r="I167">
            <v>1</v>
          </cell>
          <cell r="J167">
            <v>1073716</v>
          </cell>
          <cell r="K167">
            <v>1484547</v>
          </cell>
          <cell r="L167">
            <v>0</v>
          </cell>
          <cell r="M167">
            <v>4912351</v>
          </cell>
          <cell r="N167">
            <v>0</v>
          </cell>
          <cell r="O167">
            <v>7560823</v>
          </cell>
          <cell r="P167">
            <v>1763255</v>
          </cell>
          <cell r="R167">
            <v>1073716</v>
          </cell>
          <cell r="S167">
            <v>1484547</v>
          </cell>
          <cell r="T167">
            <v>0</v>
          </cell>
          <cell r="U167">
            <v>4912351</v>
          </cell>
          <cell r="V167">
            <v>0</v>
          </cell>
          <cell r="X167">
            <v>7470614</v>
          </cell>
          <cell r="Z167">
            <v>7560823</v>
          </cell>
          <cell r="AA167">
            <v>1763255</v>
          </cell>
          <cell r="AC167">
            <v>7470614</v>
          </cell>
          <cell r="AD167">
            <v>596610.98085023277</v>
          </cell>
          <cell r="AE167">
            <v>1145606.4323295229</v>
          </cell>
          <cell r="AF167">
            <v>2558263</v>
          </cell>
          <cell r="AG167">
            <v>4912351</v>
          </cell>
          <cell r="AH167">
            <v>0</v>
          </cell>
          <cell r="AI167">
            <v>1742217.4131797557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T167">
            <v>0</v>
          </cell>
          <cell r="AU167">
            <v>0</v>
          </cell>
          <cell r="AV167">
            <v>174202.49807879329</v>
          </cell>
          <cell r="AW167">
            <v>0</v>
          </cell>
        </row>
      </sheetData>
      <sheetData sheetId="3">
        <row r="14">
          <cell r="D14">
            <v>0.80804454985821828</v>
          </cell>
        </row>
      </sheetData>
      <sheetData sheetId="4"/>
      <sheetData sheetId="5"/>
      <sheetData sheetId="6"/>
      <sheetData sheetId="7"/>
      <sheetData sheetId="8" refreshError="1"/>
      <sheetData sheetId="9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ssment"/>
      <sheetName val="CAH 101% of cost"/>
      <sheetName val="Hosp Pmnts (all hospitals)"/>
      <sheetName val="UPL Gap Summary sfy17"/>
      <sheetName val="DRG UPL SFY17 Combined"/>
      <sheetName val="INPT SHOPP Cost UPL SFY2017"/>
      <sheetName val="OUTPT SHOPP Cost UPL SFY2017"/>
      <sheetName val="Cost UPL SFY17 Combine"/>
      <sheetName val="CCR SHOPP 17"/>
      <sheetName val="HCRIS CR data"/>
      <sheetName val="Sheet1"/>
    </sheetNames>
    <sheetDataSet>
      <sheetData sheetId="0">
        <row r="1">
          <cell r="AJ1">
            <v>0.03</v>
          </cell>
        </row>
      </sheetData>
      <sheetData sheetId="1">
        <row r="3">
          <cell r="A3" t="str">
            <v>100700440A</v>
          </cell>
        </row>
      </sheetData>
      <sheetData sheetId="2">
        <row r="5">
          <cell r="A5" t="str">
            <v>200439230A</v>
          </cell>
          <cell r="B5" t="str">
            <v>AHS SOUTHCREST HOSPITAL LLC (AHS HILLCREST SOUTH)</v>
          </cell>
          <cell r="C5" t="str">
            <v>Yes</v>
          </cell>
          <cell r="D5">
            <v>1</v>
          </cell>
          <cell r="E5">
            <v>12</v>
          </cell>
          <cell r="F5">
            <v>370202</v>
          </cell>
          <cell r="G5">
            <v>42370</v>
          </cell>
          <cell r="H5">
            <v>42735</v>
          </cell>
          <cell r="I5">
            <v>1</v>
          </cell>
          <cell r="J5">
            <v>52540719</v>
          </cell>
          <cell r="K5">
            <v>274922155</v>
          </cell>
          <cell r="L5">
            <v>12536319</v>
          </cell>
          <cell r="M5">
            <v>275082189</v>
          </cell>
          <cell r="N5">
            <v>40073942</v>
          </cell>
          <cell r="O5">
            <v>655155324</v>
          </cell>
          <cell r="P5">
            <v>168528675</v>
          </cell>
          <cell r="R5">
            <v>52540719</v>
          </cell>
          <cell r="S5">
            <v>274922155</v>
          </cell>
          <cell r="T5">
            <v>12536319</v>
          </cell>
          <cell r="U5">
            <v>275082189</v>
          </cell>
          <cell r="V5">
            <v>40073942</v>
          </cell>
          <cell r="X5">
            <v>655155324</v>
          </cell>
          <cell r="Z5">
            <v>655155324</v>
          </cell>
          <cell r="AA5">
            <v>168528675</v>
          </cell>
          <cell r="AC5">
            <v>655155324</v>
          </cell>
          <cell r="AD5">
            <v>87459586.144428968</v>
          </cell>
          <cell r="AE5">
            <v>81069088.855571017</v>
          </cell>
          <cell r="AF5">
            <v>339999193</v>
          </cell>
          <cell r="AG5">
            <v>315156131</v>
          </cell>
          <cell r="AH5">
            <v>0</v>
          </cell>
          <cell r="AI5">
            <v>168528675</v>
          </cell>
          <cell r="AJ5">
            <v>5055860.25</v>
          </cell>
          <cell r="AK5">
            <v>1</v>
          </cell>
          <cell r="AL5">
            <v>10504042.071176311</v>
          </cell>
          <cell r="AM5">
            <v>7054457.9900000002</v>
          </cell>
          <cell r="AN5">
            <v>1.9616835258134943E-2</v>
          </cell>
          <cell r="AO5">
            <v>5753448.9271799941</v>
          </cell>
          <cell r="AP5">
            <v>6626236</v>
          </cell>
          <cell r="AQ5">
            <v>0</v>
          </cell>
          <cell r="AR5">
            <v>-872787.07282000594</v>
          </cell>
          <cell r="AT5">
            <v>3449584.0811763103</v>
          </cell>
          <cell r="AU5">
            <v>2.131328414850572E-2</v>
          </cell>
          <cell r="AV5">
            <v>512024.16595042124</v>
          </cell>
          <cell r="AW5">
            <v>1700924</v>
          </cell>
        </row>
        <row r="6">
          <cell r="A6" t="str">
            <v>100696610B</v>
          </cell>
          <cell r="B6" t="str">
            <v>ALLIANCE HEALTH DURANT (MED. CTR. OF SOUTHEASTERN OKLAHOMA)</v>
          </cell>
          <cell r="C6" t="str">
            <v>Yes</v>
          </cell>
          <cell r="D6">
            <v>1</v>
          </cell>
          <cell r="E6">
            <v>12</v>
          </cell>
          <cell r="F6">
            <v>370014</v>
          </cell>
          <cell r="G6">
            <v>42278</v>
          </cell>
          <cell r="H6">
            <v>42643</v>
          </cell>
          <cell r="I6">
            <v>1</v>
          </cell>
          <cell r="J6">
            <v>49988987</v>
          </cell>
          <cell r="K6">
            <v>339845865</v>
          </cell>
          <cell r="L6">
            <v>0</v>
          </cell>
          <cell r="M6">
            <v>405796757</v>
          </cell>
          <cell r="N6">
            <v>0</v>
          </cell>
          <cell r="O6">
            <v>796432683</v>
          </cell>
          <cell r="P6">
            <v>91490703</v>
          </cell>
          <cell r="R6">
            <v>49988987</v>
          </cell>
          <cell r="S6">
            <v>339845865</v>
          </cell>
          <cell r="T6">
            <v>0</v>
          </cell>
          <cell r="U6">
            <v>405796757</v>
          </cell>
          <cell r="V6">
            <v>0</v>
          </cell>
          <cell r="X6">
            <v>795631609</v>
          </cell>
          <cell r="Z6">
            <v>796432683</v>
          </cell>
          <cell r="AA6">
            <v>91490703</v>
          </cell>
          <cell r="AC6">
            <v>795631609</v>
          </cell>
          <cell r="AD6">
            <v>44782522.647153787</v>
          </cell>
          <cell r="AE6">
            <v>46616156.475650527</v>
          </cell>
          <cell r="AF6">
            <v>389834852</v>
          </cell>
          <cell r="AG6">
            <v>405796757</v>
          </cell>
          <cell r="AH6">
            <v>0</v>
          </cell>
          <cell r="AI6">
            <v>91398679.122804314</v>
          </cell>
          <cell r="AJ6">
            <v>2741960.3736841292</v>
          </cell>
          <cell r="AK6">
            <v>1</v>
          </cell>
          <cell r="AL6">
            <v>11326216.623768432</v>
          </cell>
          <cell r="AM6">
            <v>6903645.0300000003</v>
          </cell>
          <cell r="AN6">
            <v>1.9197458887150035E-2</v>
          </cell>
          <cell r="AO6">
            <v>7213651.4685463188</v>
          </cell>
          <cell r="AP6">
            <v>6484578</v>
          </cell>
          <cell r="AQ6">
            <v>0</v>
          </cell>
          <cell r="AR6">
            <v>729073.46854631882</v>
          </cell>
          <cell r="AT6">
            <v>4422571.5937684318</v>
          </cell>
          <cell r="AU6">
            <v>2.7324895647406235E-2</v>
          </cell>
          <cell r="AV6">
            <v>924990.41490848362</v>
          </cell>
          <cell r="AW6">
            <v>2180685</v>
          </cell>
        </row>
        <row r="7">
          <cell r="A7" t="str">
            <v>100699370A</v>
          </cell>
          <cell r="B7" t="str">
            <v>ALLIANCEHEALTH DEACONESS (DEACONESS HOSPITAL)</v>
          </cell>
          <cell r="C7" t="str">
            <v>Yes</v>
          </cell>
          <cell r="D7">
            <v>1</v>
          </cell>
          <cell r="E7">
            <v>12</v>
          </cell>
          <cell r="F7">
            <v>370032</v>
          </cell>
          <cell r="G7">
            <v>42309</v>
          </cell>
          <cell r="H7">
            <v>42674</v>
          </cell>
          <cell r="I7">
            <v>1</v>
          </cell>
          <cell r="J7">
            <v>23398286</v>
          </cell>
          <cell r="K7">
            <v>292353671</v>
          </cell>
          <cell r="L7">
            <v>0</v>
          </cell>
          <cell r="M7">
            <v>0</v>
          </cell>
          <cell r="N7">
            <v>429431830</v>
          </cell>
          <cell r="O7">
            <v>745183787</v>
          </cell>
          <cell r="P7">
            <v>115531831</v>
          </cell>
          <cell r="R7">
            <v>23398286</v>
          </cell>
          <cell r="S7">
            <v>292353671</v>
          </cell>
          <cell r="T7">
            <v>0</v>
          </cell>
          <cell r="U7">
            <v>0</v>
          </cell>
          <cell r="V7">
            <v>429431830</v>
          </cell>
          <cell r="X7">
            <v>745183787</v>
          </cell>
          <cell r="Z7">
            <v>745183787</v>
          </cell>
          <cell r="AA7">
            <v>115531831</v>
          </cell>
          <cell r="AC7">
            <v>745183787</v>
          </cell>
          <cell r="AD7">
            <v>48953563.36307846</v>
          </cell>
          <cell r="AE7">
            <v>66578267.63692154</v>
          </cell>
          <cell r="AF7">
            <v>315751957</v>
          </cell>
          <cell r="AG7">
            <v>429431830</v>
          </cell>
          <cell r="AH7">
            <v>0</v>
          </cell>
          <cell r="AI7">
            <v>115531831</v>
          </cell>
          <cell r="AJ7">
            <v>3465954.9299999997</v>
          </cell>
          <cell r="AK7">
            <v>1</v>
          </cell>
          <cell r="AL7">
            <v>8673659.6138054505</v>
          </cell>
          <cell r="AM7">
            <v>5463585.2300000004</v>
          </cell>
          <cell r="AN7">
            <v>1.5192981732631923E-2</v>
          </cell>
          <cell r="AO7">
            <v>4857376.3426978644</v>
          </cell>
          <cell r="AP7">
            <v>5131933</v>
          </cell>
          <cell r="AQ7">
            <v>0</v>
          </cell>
          <cell r="AR7">
            <v>-274556.6573021356</v>
          </cell>
          <cell r="AT7">
            <v>3210074.3838054505</v>
          </cell>
          <cell r="AU7">
            <v>1.9833471476524978E-2</v>
          </cell>
          <cell r="AV7">
            <v>2005580.3376359744</v>
          </cell>
          <cell r="AW7">
            <v>1582826</v>
          </cell>
        </row>
        <row r="8">
          <cell r="A8" t="str">
            <v>200102450A</v>
          </cell>
          <cell r="B8" t="str">
            <v>BAILEY MEDICAL CENTER LLC</v>
          </cell>
          <cell r="C8" t="str">
            <v>Yes</v>
          </cell>
          <cell r="D8">
            <v>1</v>
          </cell>
          <cell r="E8">
            <v>12</v>
          </cell>
          <cell r="F8">
            <v>370228</v>
          </cell>
          <cell r="G8">
            <v>42370</v>
          </cell>
          <cell r="H8">
            <v>42735</v>
          </cell>
          <cell r="I8">
            <v>1</v>
          </cell>
          <cell r="J8">
            <v>3489381</v>
          </cell>
          <cell r="K8">
            <v>41654893</v>
          </cell>
          <cell r="L8">
            <v>1290260</v>
          </cell>
          <cell r="M8">
            <v>103633278</v>
          </cell>
          <cell r="N8">
            <v>24259410</v>
          </cell>
          <cell r="O8">
            <v>174541521</v>
          </cell>
          <cell r="P8">
            <v>44435690</v>
          </cell>
          <cell r="R8">
            <v>3489381</v>
          </cell>
          <cell r="S8">
            <v>41654893</v>
          </cell>
          <cell r="T8">
            <v>1290260</v>
          </cell>
          <cell r="U8">
            <v>103633278</v>
          </cell>
          <cell r="V8">
            <v>24259410</v>
          </cell>
          <cell r="X8">
            <v>174327222</v>
          </cell>
          <cell r="Z8">
            <v>174541521</v>
          </cell>
          <cell r="AA8">
            <v>44435690</v>
          </cell>
          <cell r="AC8">
            <v>174327222</v>
          </cell>
          <cell r="AD8">
            <v>11821545.64883424</v>
          </cell>
          <cell r="AE8">
            <v>32559586.994974796</v>
          </cell>
          <cell r="AF8">
            <v>46434534</v>
          </cell>
          <cell r="AG8">
            <v>127892688</v>
          </cell>
          <cell r="AH8">
            <v>0</v>
          </cell>
          <cell r="AI8">
            <v>44381132.643809035</v>
          </cell>
          <cell r="AJ8">
            <v>1331433.9793142711</v>
          </cell>
          <cell r="AK8">
            <v>1</v>
          </cell>
          <cell r="AL8">
            <v>2089033.6736950828</v>
          </cell>
          <cell r="AM8">
            <v>673750.41</v>
          </cell>
          <cell r="AN8">
            <v>1.8735458935054022E-3</v>
          </cell>
          <cell r="AO8">
            <v>783671.52907768136</v>
          </cell>
          <cell r="AP8">
            <v>632852</v>
          </cell>
          <cell r="AQ8">
            <v>0</v>
          </cell>
          <cell r="AR8">
            <v>150819.52907768136</v>
          </cell>
          <cell r="AT8">
            <v>1415283.2636950826</v>
          </cell>
          <cell r="AU8">
            <v>8.7443395029443045E-3</v>
          </cell>
          <cell r="AV8">
            <v>742445.56759275519</v>
          </cell>
          <cell r="AW8">
            <v>697849</v>
          </cell>
        </row>
        <row r="9">
          <cell r="A9" t="str">
            <v>200573000A</v>
          </cell>
          <cell r="B9" t="str">
            <v>BRISTOW ENDEAVOR HEALTHCARE, LLC</v>
          </cell>
          <cell r="C9" t="str">
            <v>Yes</v>
          </cell>
          <cell r="D9">
            <v>1</v>
          </cell>
          <cell r="E9">
            <v>12</v>
          </cell>
          <cell r="F9">
            <v>370041</v>
          </cell>
          <cell r="G9">
            <v>42370</v>
          </cell>
          <cell r="H9">
            <v>42735</v>
          </cell>
          <cell r="I9">
            <v>1</v>
          </cell>
          <cell r="J9">
            <v>18708342</v>
          </cell>
          <cell r="K9">
            <v>138177924</v>
          </cell>
          <cell r="L9">
            <v>835714</v>
          </cell>
          <cell r="M9">
            <v>36867200</v>
          </cell>
          <cell r="N9">
            <v>10777179</v>
          </cell>
          <cell r="O9">
            <v>205366359</v>
          </cell>
          <cell r="P9">
            <v>48257640</v>
          </cell>
          <cell r="R9">
            <v>18708342</v>
          </cell>
          <cell r="S9">
            <v>138177924</v>
          </cell>
          <cell r="T9">
            <v>835714</v>
          </cell>
          <cell r="U9">
            <v>36867200</v>
          </cell>
          <cell r="V9">
            <v>10777179</v>
          </cell>
          <cell r="X9">
            <v>205366359</v>
          </cell>
          <cell r="Z9">
            <v>205366359</v>
          </cell>
          <cell r="AA9">
            <v>48257640</v>
          </cell>
          <cell r="AC9">
            <v>205366359</v>
          </cell>
          <cell r="AD9">
            <v>37062012.337313727</v>
          </cell>
          <cell r="AE9">
            <v>11195627.662686272</v>
          </cell>
          <cell r="AF9">
            <v>157721980</v>
          </cell>
          <cell r="AG9">
            <v>47644379</v>
          </cell>
          <cell r="AH9">
            <v>0</v>
          </cell>
          <cell r="AI9">
            <v>48257640</v>
          </cell>
          <cell r="AJ9">
            <v>1447729.2</v>
          </cell>
          <cell r="AK9">
            <v>1</v>
          </cell>
          <cell r="AL9">
            <v>3966546.9432267933</v>
          </cell>
          <cell r="AM9">
            <v>1710693.37</v>
          </cell>
          <cell r="AN9">
            <v>4.7570472549477447E-3</v>
          </cell>
          <cell r="AO9">
            <v>786903.08882486261</v>
          </cell>
          <cell r="AP9">
            <v>1606850</v>
          </cell>
          <cell r="AQ9">
            <v>0</v>
          </cell>
          <cell r="AR9">
            <v>-819946.91117513739</v>
          </cell>
          <cell r="AT9">
            <v>2255853.5732267932</v>
          </cell>
          <cell r="AU9">
            <v>1.3937810203254825E-2</v>
          </cell>
          <cell r="AV9">
            <v>1267911.5082118968</v>
          </cell>
          <cell r="AW9">
            <v>1112318</v>
          </cell>
        </row>
        <row r="10">
          <cell r="A10" t="str">
            <v>100701410A</v>
          </cell>
          <cell r="B10" t="str">
            <v>BROOKHAVEN HOSPITAL</v>
          </cell>
          <cell r="C10" t="str">
            <v>No</v>
          </cell>
          <cell r="D10">
            <v>1</v>
          </cell>
          <cell r="E10">
            <v>12</v>
          </cell>
          <cell r="F10">
            <v>374012</v>
          </cell>
          <cell r="G10">
            <v>42370</v>
          </cell>
          <cell r="H10">
            <v>42735</v>
          </cell>
          <cell r="I10">
            <v>1</v>
          </cell>
          <cell r="J10">
            <v>37862648</v>
          </cell>
          <cell r="K10">
            <v>12265936</v>
          </cell>
          <cell r="L10">
            <v>0</v>
          </cell>
          <cell r="M10">
            <v>177670</v>
          </cell>
          <cell r="N10">
            <v>2138</v>
          </cell>
          <cell r="O10">
            <v>50308392</v>
          </cell>
          <cell r="P10">
            <v>18842485</v>
          </cell>
          <cell r="R10">
            <v>37862648</v>
          </cell>
          <cell r="S10">
            <v>12265936</v>
          </cell>
          <cell r="T10">
            <v>0</v>
          </cell>
          <cell r="U10">
            <v>177670</v>
          </cell>
          <cell r="V10">
            <v>2138</v>
          </cell>
          <cell r="X10">
            <v>50308392</v>
          </cell>
          <cell r="Z10">
            <v>50308392</v>
          </cell>
          <cell r="AA10">
            <v>18842485</v>
          </cell>
          <cell r="AC10">
            <v>50308392</v>
          </cell>
          <cell r="AD10">
            <v>18775139.783661541</v>
          </cell>
          <cell r="AE10">
            <v>67345.216338458995</v>
          </cell>
          <cell r="AF10">
            <v>50128584</v>
          </cell>
          <cell r="AG10">
            <v>179808</v>
          </cell>
          <cell r="AH10">
            <v>0</v>
          </cell>
          <cell r="AI10">
            <v>18842485</v>
          </cell>
          <cell r="AJ10">
            <v>565274.54999999993</v>
          </cell>
          <cell r="AK10">
            <v>1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</row>
        <row r="11">
          <cell r="A11" t="str">
            <v>200085660H</v>
          </cell>
          <cell r="B11" t="str">
            <v>CEDAR RIDGE HOSPITAL</v>
          </cell>
          <cell r="C11" t="str">
            <v>No</v>
          </cell>
          <cell r="D11">
            <v>1</v>
          </cell>
          <cell r="E11">
            <v>12</v>
          </cell>
          <cell r="F11">
            <v>374023</v>
          </cell>
          <cell r="G11">
            <v>42370</v>
          </cell>
          <cell r="H11">
            <v>42735</v>
          </cell>
          <cell r="I11">
            <v>1</v>
          </cell>
          <cell r="J11">
            <v>25886612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25886612</v>
          </cell>
          <cell r="P11">
            <v>17457114</v>
          </cell>
          <cell r="R11">
            <v>25886612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X11">
            <v>25886612</v>
          </cell>
          <cell r="Z11">
            <v>25886612</v>
          </cell>
          <cell r="AA11">
            <v>17457114</v>
          </cell>
          <cell r="AC11">
            <v>25886612</v>
          </cell>
          <cell r="AD11">
            <v>17457114</v>
          </cell>
          <cell r="AE11">
            <v>0</v>
          </cell>
          <cell r="AF11">
            <v>25886612</v>
          </cell>
          <cell r="AG11">
            <v>0</v>
          </cell>
          <cell r="AH11">
            <v>0</v>
          </cell>
          <cell r="AI11">
            <v>17457114</v>
          </cell>
          <cell r="AJ11">
            <v>523713.42</v>
          </cell>
          <cell r="AK11">
            <v>1</v>
          </cell>
          <cell r="AL11">
            <v>2389262.6800000006</v>
          </cell>
          <cell r="AM11">
            <v>2389262.6800000006</v>
          </cell>
          <cell r="AN11">
            <v>6.6439934079145311E-3</v>
          </cell>
          <cell r="AO11">
            <v>-170966.54443339421</v>
          </cell>
          <cell r="AP11">
            <v>2244229</v>
          </cell>
          <cell r="AQ11">
            <v>0</v>
          </cell>
          <cell r="AR11">
            <v>-2415195.5444333944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</row>
        <row r="12">
          <cell r="A12" t="str">
            <v>100700010G</v>
          </cell>
          <cell r="B12" t="str">
            <v>CLINTON HMA LLC</v>
          </cell>
          <cell r="C12" t="str">
            <v>Yes</v>
          </cell>
          <cell r="D12">
            <v>1</v>
          </cell>
          <cell r="E12">
            <v>12</v>
          </cell>
          <cell r="F12">
            <v>370029</v>
          </cell>
          <cell r="G12">
            <v>42095</v>
          </cell>
          <cell r="H12">
            <v>42460</v>
          </cell>
          <cell r="I12">
            <v>1</v>
          </cell>
          <cell r="J12">
            <v>3687182</v>
          </cell>
          <cell r="K12">
            <v>16691552</v>
          </cell>
          <cell r="L12">
            <v>1068549</v>
          </cell>
          <cell r="M12">
            <v>39588598</v>
          </cell>
          <cell r="N12">
            <v>7841837</v>
          </cell>
          <cell r="O12">
            <v>70667340</v>
          </cell>
          <cell r="P12">
            <v>20677482</v>
          </cell>
          <cell r="R12">
            <v>3687182</v>
          </cell>
          <cell r="S12">
            <v>16691552</v>
          </cell>
          <cell r="T12">
            <v>1068549</v>
          </cell>
          <cell r="U12">
            <v>39588598</v>
          </cell>
          <cell r="V12">
            <v>7841837</v>
          </cell>
          <cell r="X12">
            <v>68877718</v>
          </cell>
          <cell r="Z12">
            <v>70667340</v>
          </cell>
          <cell r="AA12">
            <v>20677482</v>
          </cell>
          <cell r="AC12">
            <v>68877718</v>
          </cell>
          <cell r="AD12">
            <v>6275541.2639191747</v>
          </cell>
          <cell r="AE12">
            <v>13878291.810115818</v>
          </cell>
          <cell r="AF12">
            <v>21447283</v>
          </cell>
          <cell r="AG12">
            <v>47430435</v>
          </cell>
          <cell r="AH12">
            <v>0</v>
          </cell>
          <cell r="AI12">
            <v>20153833.074034993</v>
          </cell>
          <cell r="AJ12">
            <v>604614.99222104973</v>
          </cell>
          <cell r="AK12">
            <v>1</v>
          </cell>
          <cell r="AL12">
            <v>2120754.938000978</v>
          </cell>
          <cell r="AM12">
            <v>1218041.3799999999</v>
          </cell>
          <cell r="AN12">
            <v>3.3870946744487367E-3</v>
          </cell>
          <cell r="AO12">
            <v>1550130.8301188541</v>
          </cell>
          <cell r="AP12">
            <v>1144103</v>
          </cell>
          <cell r="AQ12">
            <v>0</v>
          </cell>
          <cell r="AR12">
            <v>406027.83011885406</v>
          </cell>
          <cell r="AT12">
            <v>902713.5580009782</v>
          </cell>
          <cell r="AU12">
            <v>5.5774232816562241E-3</v>
          </cell>
          <cell r="AV12">
            <v>630248.54205544281</v>
          </cell>
          <cell r="AW12">
            <v>445111</v>
          </cell>
        </row>
        <row r="13">
          <cell r="A13" t="str">
            <v>100700120A</v>
          </cell>
          <cell r="B13" t="str">
            <v>DUNCAN REGIONAL HOSPITAL</v>
          </cell>
          <cell r="C13" t="str">
            <v>Yes</v>
          </cell>
          <cell r="D13">
            <v>1</v>
          </cell>
          <cell r="E13">
            <v>12</v>
          </cell>
          <cell r="F13">
            <v>370023</v>
          </cell>
          <cell r="G13">
            <v>42186</v>
          </cell>
          <cell r="H13">
            <v>42551</v>
          </cell>
          <cell r="I13">
            <v>1</v>
          </cell>
          <cell r="J13">
            <v>26676439</v>
          </cell>
          <cell r="K13">
            <v>78392252</v>
          </cell>
          <cell r="L13">
            <v>3286719</v>
          </cell>
          <cell r="M13">
            <v>168356267</v>
          </cell>
          <cell r="N13">
            <v>25262369</v>
          </cell>
          <cell r="O13">
            <v>306013080</v>
          </cell>
          <cell r="P13">
            <v>86938322</v>
          </cell>
          <cell r="R13">
            <v>26676439</v>
          </cell>
          <cell r="S13">
            <v>78392252</v>
          </cell>
          <cell r="T13">
            <v>3286719</v>
          </cell>
          <cell r="U13">
            <v>168356267</v>
          </cell>
          <cell r="V13">
            <v>25262369</v>
          </cell>
          <cell r="X13">
            <v>301974046</v>
          </cell>
          <cell r="Z13">
            <v>306013080</v>
          </cell>
          <cell r="AA13">
            <v>86938322</v>
          </cell>
          <cell r="AC13">
            <v>301974046</v>
          </cell>
          <cell r="AD13">
            <v>30783774.095610619</v>
          </cell>
          <cell r="AE13">
            <v>55007058.266165592</v>
          </cell>
          <cell r="AF13">
            <v>108355410</v>
          </cell>
          <cell r="AG13">
            <v>193618636</v>
          </cell>
          <cell r="AH13">
            <v>0</v>
          </cell>
          <cell r="AI13">
            <v>85790832.361776203</v>
          </cell>
          <cell r="AJ13">
            <v>2573724.9708532859</v>
          </cell>
          <cell r="AK13">
            <v>1</v>
          </cell>
          <cell r="AL13">
            <v>7730845.5885104761</v>
          </cell>
          <cell r="AM13">
            <v>3468601.7199999997</v>
          </cell>
          <cell r="AN13">
            <v>9.6453885775175611E-3</v>
          </cell>
          <cell r="AO13">
            <v>3348002.787549478</v>
          </cell>
          <cell r="AP13">
            <v>3258050</v>
          </cell>
          <cell r="AQ13">
            <v>0</v>
          </cell>
          <cell r="AR13">
            <v>89952.787549478002</v>
          </cell>
          <cell r="AT13">
            <v>4262243.8685104763</v>
          </cell>
          <cell r="AU13">
            <v>2.6334309453565401E-2</v>
          </cell>
          <cell r="AV13">
            <v>907783.95862076525</v>
          </cell>
          <cell r="AW13">
            <v>2101631</v>
          </cell>
        </row>
        <row r="14">
          <cell r="A14" t="str">
            <v>100699410A</v>
          </cell>
          <cell r="B14" t="str">
            <v>GREAT PLAINS REGIONAL MEDICAL CENTER</v>
          </cell>
          <cell r="C14" t="str">
            <v>Yes</v>
          </cell>
          <cell r="D14">
            <v>1</v>
          </cell>
          <cell r="E14">
            <v>12</v>
          </cell>
          <cell r="F14">
            <v>370019</v>
          </cell>
          <cell r="G14">
            <v>42186</v>
          </cell>
          <cell r="H14">
            <v>42551</v>
          </cell>
          <cell r="I14">
            <v>1</v>
          </cell>
          <cell r="J14">
            <v>7915551</v>
          </cell>
          <cell r="K14">
            <v>30554400</v>
          </cell>
          <cell r="L14">
            <v>1191600</v>
          </cell>
          <cell r="M14">
            <v>65761954</v>
          </cell>
          <cell r="N14">
            <v>8457651</v>
          </cell>
          <cell r="O14">
            <v>133454765</v>
          </cell>
          <cell r="P14">
            <v>40528085</v>
          </cell>
          <cell r="R14">
            <v>7915551</v>
          </cell>
          <cell r="S14">
            <v>30554400</v>
          </cell>
          <cell r="T14">
            <v>1191600</v>
          </cell>
          <cell r="U14">
            <v>65761954</v>
          </cell>
          <cell r="V14">
            <v>8457651</v>
          </cell>
          <cell r="X14">
            <v>113881156</v>
          </cell>
          <cell r="Z14">
            <v>133454765</v>
          </cell>
          <cell r="AA14">
            <v>40528085</v>
          </cell>
          <cell r="AC14">
            <v>113881156</v>
          </cell>
          <cell r="AD14">
            <v>12044580.874724368</v>
          </cell>
          <cell r="AE14">
            <v>22539311.054996241</v>
          </cell>
          <cell r="AF14">
            <v>39661551</v>
          </cell>
          <cell r="AG14">
            <v>74219605</v>
          </cell>
          <cell r="AH14">
            <v>0</v>
          </cell>
          <cell r="AI14">
            <v>34583891.929720603</v>
          </cell>
          <cell r="AJ14">
            <v>1037516.7578916181</v>
          </cell>
          <cell r="AK14">
            <v>1</v>
          </cell>
          <cell r="AL14">
            <v>2978803.4013136025</v>
          </cell>
          <cell r="AM14">
            <v>1273511.02</v>
          </cell>
          <cell r="AN14">
            <v>3.5413430647929047E-3</v>
          </cell>
          <cell r="AO14">
            <v>1386090.4457438071</v>
          </cell>
          <cell r="AP14">
            <v>1196206</v>
          </cell>
          <cell r="AQ14">
            <v>0</v>
          </cell>
          <cell r="AR14">
            <v>189884.44574380713</v>
          </cell>
          <cell r="AT14">
            <v>1705292.3813136024</v>
          </cell>
          <cell r="AU14">
            <v>1.0536163266043648E-2</v>
          </cell>
          <cell r="AV14">
            <v>502850.15005144803</v>
          </cell>
          <cell r="AW14">
            <v>840847</v>
          </cell>
        </row>
        <row r="15">
          <cell r="A15" t="str">
            <v>200045700C</v>
          </cell>
          <cell r="B15" t="str">
            <v>HENRYETTA MEDICAL CENTER</v>
          </cell>
          <cell r="C15" t="str">
            <v>Yes</v>
          </cell>
          <cell r="D15">
            <v>1</v>
          </cell>
          <cell r="E15">
            <v>12</v>
          </cell>
          <cell r="F15">
            <v>370183</v>
          </cell>
          <cell r="G15">
            <v>42339</v>
          </cell>
          <cell r="H15">
            <v>42704</v>
          </cell>
          <cell r="I15">
            <v>1</v>
          </cell>
          <cell r="J15">
            <v>4820941</v>
          </cell>
          <cell r="K15">
            <v>6607172</v>
          </cell>
          <cell r="L15">
            <v>763794</v>
          </cell>
          <cell r="M15">
            <v>30384955</v>
          </cell>
          <cell r="N15">
            <v>13511553</v>
          </cell>
          <cell r="O15">
            <v>56088415</v>
          </cell>
          <cell r="P15">
            <v>15369971</v>
          </cell>
          <cell r="R15">
            <v>4820941</v>
          </cell>
          <cell r="S15">
            <v>6607172</v>
          </cell>
          <cell r="T15">
            <v>763794</v>
          </cell>
          <cell r="U15">
            <v>30384955</v>
          </cell>
          <cell r="V15">
            <v>13511553</v>
          </cell>
          <cell r="X15">
            <v>56088415</v>
          </cell>
          <cell r="Z15">
            <v>56088415</v>
          </cell>
          <cell r="AA15">
            <v>15369971</v>
          </cell>
          <cell r="AC15">
            <v>56088415</v>
          </cell>
          <cell r="AD15">
            <v>3340961.8906987654</v>
          </cell>
          <cell r="AE15">
            <v>12029009.109301236</v>
          </cell>
          <cell r="AF15">
            <v>12191907</v>
          </cell>
          <cell r="AG15">
            <v>43896508</v>
          </cell>
          <cell r="AH15">
            <v>0</v>
          </cell>
          <cell r="AI15">
            <v>15369971</v>
          </cell>
          <cell r="AJ15">
            <v>461099.13</v>
          </cell>
          <cell r="AK15">
            <v>1</v>
          </cell>
          <cell r="AL15">
            <v>1269962.4574496709</v>
          </cell>
          <cell r="AM15">
            <v>249491.96</v>
          </cell>
          <cell r="AN15">
            <v>6.9378011528128643E-4</v>
          </cell>
          <cell r="AO15">
            <v>262141.34977698748</v>
          </cell>
          <cell r="AP15">
            <v>234347</v>
          </cell>
          <cell r="AQ15">
            <v>0</v>
          </cell>
          <cell r="AR15">
            <v>27794.349776987481</v>
          </cell>
          <cell r="AT15">
            <v>1020470.4974496709</v>
          </cell>
          <cell r="AU15">
            <v>6.3049855186875737E-3</v>
          </cell>
          <cell r="AV15">
            <v>444826.40918507986</v>
          </cell>
          <cell r="AW15">
            <v>503174</v>
          </cell>
        </row>
        <row r="16">
          <cell r="A16" t="str">
            <v>200435950A</v>
          </cell>
          <cell r="B16" t="str">
            <v>HILLCREST HOSPITAL CLAREMORE (AHS CLAREMORE REGIONAL HOSPITAL)</v>
          </cell>
          <cell r="C16" t="str">
            <v>Yes</v>
          </cell>
          <cell r="D16">
            <v>1</v>
          </cell>
          <cell r="E16">
            <v>12</v>
          </cell>
          <cell r="F16">
            <v>370039</v>
          </cell>
          <cell r="G16">
            <v>42309</v>
          </cell>
          <cell r="H16">
            <v>42674</v>
          </cell>
          <cell r="I16">
            <v>1</v>
          </cell>
          <cell r="J16">
            <v>18677197</v>
          </cell>
          <cell r="K16">
            <v>57883502</v>
          </cell>
          <cell r="L16">
            <v>5333566</v>
          </cell>
          <cell r="M16">
            <v>136646992</v>
          </cell>
          <cell r="N16">
            <v>33292785</v>
          </cell>
          <cell r="O16">
            <v>251834042</v>
          </cell>
          <cell r="P16">
            <v>62922633</v>
          </cell>
          <cell r="R16">
            <v>18677197</v>
          </cell>
          <cell r="S16">
            <v>57883502</v>
          </cell>
          <cell r="T16">
            <v>5333566</v>
          </cell>
          <cell r="U16">
            <v>136646992</v>
          </cell>
          <cell r="V16">
            <v>33292785</v>
          </cell>
          <cell r="X16">
            <v>251834042</v>
          </cell>
          <cell r="Z16">
            <v>251834042</v>
          </cell>
          <cell r="AA16">
            <v>62922633</v>
          </cell>
          <cell r="AC16">
            <v>251834042</v>
          </cell>
          <cell r="AD16">
            <v>20461899.195501715</v>
          </cell>
          <cell r="AE16">
            <v>42460733.804498285</v>
          </cell>
          <cell r="AF16">
            <v>81894265</v>
          </cell>
          <cell r="AG16">
            <v>169939777</v>
          </cell>
          <cell r="AH16">
            <v>0</v>
          </cell>
          <cell r="AI16">
            <v>62922633</v>
          </cell>
          <cell r="AJ16">
            <v>1887678.99</v>
          </cell>
          <cell r="AK16">
            <v>1</v>
          </cell>
          <cell r="AL16">
            <v>5189084.2590649752</v>
          </cell>
          <cell r="AM16">
            <v>2715257.8400000003</v>
          </cell>
          <cell r="AN16">
            <v>7.5505114363349311E-3</v>
          </cell>
          <cell r="AO16">
            <v>3365168.823652877</v>
          </cell>
          <cell r="AP16">
            <v>2550435</v>
          </cell>
          <cell r="AQ16">
            <v>0</v>
          </cell>
          <cell r="AR16">
            <v>814733.82365287701</v>
          </cell>
          <cell r="AT16">
            <v>2473826.4190649749</v>
          </cell>
          <cell r="AU16">
            <v>1.5284557257590549E-2</v>
          </cell>
          <cell r="AV16">
            <v>1004782.111062224</v>
          </cell>
          <cell r="AW16">
            <v>1219796</v>
          </cell>
        </row>
        <row r="17">
          <cell r="A17" t="str">
            <v>200044190A</v>
          </cell>
          <cell r="B17" t="str">
            <v>HILLCREST HOSPITAL CUSHING (CUSHING REGIONAL HOSPITAL)</v>
          </cell>
          <cell r="C17" t="str">
            <v>Yes</v>
          </cell>
          <cell r="D17">
            <v>1</v>
          </cell>
          <cell r="E17">
            <v>12</v>
          </cell>
          <cell r="F17">
            <v>370099</v>
          </cell>
          <cell r="G17">
            <v>42339</v>
          </cell>
          <cell r="H17">
            <v>42704</v>
          </cell>
          <cell r="I17">
            <v>1</v>
          </cell>
          <cell r="J17">
            <v>7487207</v>
          </cell>
          <cell r="K17">
            <v>20345381</v>
          </cell>
          <cell r="L17">
            <v>3255578</v>
          </cell>
          <cell r="M17">
            <v>38112622</v>
          </cell>
          <cell r="N17">
            <v>15677700</v>
          </cell>
          <cell r="O17">
            <v>84878488</v>
          </cell>
          <cell r="P17">
            <v>25153365</v>
          </cell>
          <cell r="R17">
            <v>7487207</v>
          </cell>
          <cell r="S17">
            <v>20345381</v>
          </cell>
          <cell r="T17">
            <v>3255578</v>
          </cell>
          <cell r="U17">
            <v>38112622</v>
          </cell>
          <cell r="V17">
            <v>15677700</v>
          </cell>
          <cell r="X17">
            <v>84878488</v>
          </cell>
          <cell r="Z17">
            <v>84878488</v>
          </cell>
          <cell r="AA17">
            <v>25153365</v>
          </cell>
          <cell r="AC17">
            <v>84878488</v>
          </cell>
          <cell r="AD17">
            <v>9212840.6738182008</v>
          </cell>
          <cell r="AE17">
            <v>15940524.326181801</v>
          </cell>
          <cell r="AF17">
            <v>31088166</v>
          </cell>
          <cell r="AG17">
            <v>53790322</v>
          </cell>
          <cell r="AH17">
            <v>0</v>
          </cell>
          <cell r="AI17">
            <v>25153365</v>
          </cell>
          <cell r="AJ17">
            <v>754600.95</v>
          </cell>
          <cell r="AK17">
            <v>1</v>
          </cell>
          <cell r="AL17">
            <v>2276425.9766544905</v>
          </cell>
          <cell r="AM17">
            <v>1105376.4099999999</v>
          </cell>
          <cell r="AN17">
            <v>3.0737991443051493E-3</v>
          </cell>
          <cell r="AO17">
            <v>1226259.1114534179</v>
          </cell>
          <cell r="AP17">
            <v>1038278</v>
          </cell>
          <cell r="AQ17">
            <v>0</v>
          </cell>
          <cell r="AR17">
            <v>187981.11145341792</v>
          </cell>
          <cell r="AT17">
            <v>1171049.5666544905</v>
          </cell>
          <cell r="AU17">
            <v>7.2353395594232451E-3</v>
          </cell>
          <cell r="AV17">
            <v>676154.57346375519</v>
          </cell>
          <cell r="AW17">
            <v>577422</v>
          </cell>
        </row>
        <row r="18">
          <cell r="A18" t="str">
            <v>200044210A</v>
          </cell>
          <cell r="B18" t="str">
            <v>HILLCREST MEDICAL CENTER</v>
          </cell>
          <cell r="C18" t="str">
            <v>Yes</v>
          </cell>
          <cell r="D18">
            <v>1</v>
          </cell>
          <cell r="E18">
            <v>12</v>
          </cell>
          <cell r="F18">
            <v>370001</v>
          </cell>
          <cell r="G18">
            <v>42186</v>
          </cell>
          <cell r="H18">
            <v>42551</v>
          </cell>
          <cell r="I18">
            <v>1</v>
          </cell>
          <cell r="J18">
            <v>177289081</v>
          </cell>
          <cell r="K18">
            <v>1015381586</v>
          </cell>
          <cell r="L18">
            <v>42556606</v>
          </cell>
          <cell r="M18">
            <v>737036076</v>
          </cell>
          <cell r="N18">
            <v>81184208</v>
          </cell>
          <cell r="O18">
            <v>2054899838</v>
          </cell>
          <cell r="P18">
            <v>507987833</v>
          </cell>
          <cell r="R18">
            <v>177289081</v>
          </cell>
          <cell r="S18">
            <v>1015381586</v>
          </cell>
          <cell r="T18">
            <v>42556606</v>
          </cell>
          <cell r="U18">
            <v>737036076</v>
          </cell>
          <cell r="V18">
            <v>81184208</v>
          </cell>
          <cell r="X18">
            <v>2053447557</v>
          </cell>
          <cell r="Z18">
            <v>2054899838</v>
          </cell>
          <cell r="AA18">
            <v>507987833</v>
          </cell>
          <cell r="AC18">
            <v>2053447557</v>
          </cell>
          <cell r="AD18">
            <v>305358156.18365407</v>
          </cell>
          <cell r="AE18">
            <v>202270661.22616753</v>
          </cell>
          <cell r="AF18">
            <v>1235227273</v>
          </cell>
          <cell r="AG18">
            <v>818220284</v>
          </cell>
          <cell r="AH18">
            <v>0</v>
          </cell>
          <cell r="AI18">
            <v>507628817.40982163</v>
          </cell>
          <cell r="AJ18">
            <v>15228864.522294648</v>
          </cell>
          <cell r="AK18">
            <v>1</v>
          </cell>
          <cell r="AL18">
            <v>45498908.491523378</v>
          </cell>
          <cell r="AM18">
            <v>37440415.699999996</v>
          </cell>
          <cell r="AN18">
            <v>0.10411323844073085</v>
          </cell>
          <cell r="AO18">
            <v>39626069.983536802</v>
          </cell>
          <cell r="AP18">
            <v>35167697</v>
          </cell>
          <cell r="AQ18">
            <v>0</v>
          </cell>
          <cell r="AR18">
            <v>4458372.9835368022</v>
          </cell>
          <cell r="AT18">
            <v>8058492.7915233821</v>
          </cell>
          <cell r="AU18">
            <v>4.9789465231951976E-2</v>
          </cell>
          <cell r="AV18">
            <v>4486762.6649066992</v>
          </cell>
          <cell r="AW18">
            <v>3973488</v>
          </cell>
        </row>
        <row r="19">
          <cell r="A19" t="str">
            <v>100806400C</v>
          </cell>
          <cell r="B19" t="str">
            <v>INTEGRIS BAPTIST MEDICAL CENTER</v>
          </cell>
          <cell r="C19" t="str">
            <v>Yes</v>
          </cell>
          <cell r="D19">
            <v>1</v>
          </cell>
          <cell r="E19">
            <v>12</v>
          </cell>
          <cell r="F19">
            <v>370028</v>
          </cell>
          <cell r="G19">
            <v>42186</v>
          </cell>
          <cell r="H19">
            <v>42551</v>
          </cell>
          <cell r="I19">
            <v>1</v>
          </cell>
          <cell r="J19">
            <v>304163014</v>
          </cell>
          <cell r="K19">
            <v>1378055917</v>
          </cell>
          <cell r="L19">
            <v>0</v>
          </cell>
          <cell r="M19">
            <v>1105149578</v>
          </cell>
          <cell r="N19">
            <v>110576</v>
          </cell>
          <cell r="O19">
            <v>2874439970</v>
          </cell>
          <cell r="P19">
            <v>701369428</v>
          </cell>
          <cell r="R19">
            <v>304163014</v>
          </cell>
          <cell r="S19">
            <v>1378055917</v>
          </cell>
          <cell r="T19">
            <v>0</v>
          </cell>
          <cell r="U19">
            <v>1105149578</v>
          </cell>
          <cell r="V19">
            <v>110576</v>
          </cell>
          <cell r="X19">
            <v>2787479085</v>
          </cell>
          <cell r="Z19">
            <v>2874439970</v>
          </cell>
          <cell r="AA19">
            <v>701369428</v>
          </cell>
          <cell r="AC19">
            <v>2787479085</v>
          </cell>
          <cell r="AD19">
            <v>410464974.64556253</v>
          </cell>
          <cell r="AE19">
            <v>269685813.61682492</v>
          </cell>
          <cell r="AF19">
            <v>1682218931</v>
          </cell>
          <cell r="AG19">
            <v>1105260154</v>
          </cell>
          <cell r="AH19">
            <v>0</v>
          </cell>
          <cell r="AI19">
            <v>680150788.26238751</v>
          </cell>
          <cell r="AJ19">
            <v>20404523.647871625</v>
          </cell>
          <cell r="AK19">
            <v>1</v>
          </cell>
          <cell r="AL19">
            <v>38551673.918893583</v>
          </cell>
          <cell r="AM19">
            <v>28733222.330000002</v>
          </cell>
          <cell r="AN19">
            <v>7.9900523850589156E-2</v>
          </cell>
          <cell r="AO19">
            <v>33130360.066622689</v>
          </cell>
          <cell r="AP19">
            <v>26989050</v>
          </cell>
          <cell r="AQ19">
            <v>0</v>
          </cell>
          <cell r="AR19">
            <v>6141310.0666226894</v>
          </cell>
          <cell r="AT19">
            <v>9818451.5888935812</v>
          </cell>
          <cell r="AU19">
            <v>6.0663385407633663E-2</v>
          </cell>
          <cell r="AV19">
            <v>3861074.8782637957</v>
          </cell>
          <cell r="AW19">
            <v>4841290</v>
          </cell>
        </row>
        <row r="20">
          <cell r="A20" t="str">
            <v>100699500A</v>
          </cell>
          <cell r="B20" t="str">
            <v>INTEGRIS BASS MEM BAP</v>
          </cell>
          <cell r="C20" t="str">
            <v>Yes</v>
          </cell>
          <cell r="D20">
            <v>1</v>
          </cell>
          <cell r="E20">
            <v>12</v>
          </cell>
          <cell r="F20">
            <v>370016</v>
          </cell>
          <cell r="G20">
            <v>42186</v>
          </cell>
          <cell r="H20">
            <v>42551</v>
          </cell>
          <cell r="I20">
            <v>1</v>
          </cell>
          <cell r="J20">
            <v>38990767</v>
          </cell>
          <cell r="K20">
            <v>147924972</v>
          </cell>
          <cell r="L20">
            <v>0</v>
          </cell>
          <cell r="M20">
            <v>204720251</v>
          </cell>
          <cell r="N20">
            <v>0</v>
          </cell>
          <cell r="O20">
            <v>403284002</v>
          </cell>
          <cell r="P20">
            <v>101380649</v>
          </cell>
          <cell r="R20">
            <v>38990767</v>
          </cell>
          <cell r="S20">
            <v>147924972</v>
          </cell>
          <cell r="T20">
            <v>0</v>
          </cell>
          <cell r="U20">
            <v>204720251</v>
          </cell>
          <cell r="V20">
            <v>0</v>
          </cell>
          <cell r="X20">
            <v>391635990</v>
          </cell>
          <cell r="Z20">
            <v>403284002</v>
          </cell>
          <cell r="AA20">
            <v>101380649</v>
          </cell>
          <cell r="AC20">
            <v>391635990</v>
          </cell>
          <cell r="AD20">
            <v>46988322.953943044</v>
          </cell>
          <cell r="AE20">
            <v>51464158.773704335</v>
          </cell>
          <cell r="AF20">
            <v>186915739</v>
          </cell>
          <cell r="AG20">
            <v>204720251</v>
          </cell>
          <cell r="AH20">
            <v>0</v>
          </cell>
          <cell r="AI20">
            <v>98452481.727647379</v>
          </cell>
          <cell r="AJ20">
            <v>2953574.4518294213</v>
          </cell>
          <cell r="AK20">
            <v>1</v>
          </cell>
          <cell r="AL20">
            <v>6363696.5571524464</v>
          </cell>
          <cell r="AM20">
            <v>4163766.1300000004</v>
          </cell>
          <cell r="AN20">
            <v>1.1578481910502111E-2</v>
          </cell>
          <cell r="AO20">
            <v>8236390.6156092137</v>
          </cell>
          <cell r="AP20">
            <v>3911016</v>
          </cell>
          <cell r="AQ20">
            <v>0</v>
          </cell>
          <cell r="AR20">
            <v>4325374.6156092137</v>
          </cell>
          <cell r="AT20">
            <v>2199930.4271524455</v>
          </cell>
          <cell r="AU20">
            <v>1.3592288576672376E-2</v>
          </cell>
          <cell r="AV20">
            <v>1471278.8988059489</v>
          </cell>
          <cell r="AW20">
            <v>1084744</v>
          </cell>
        </row>
        <row r="21">
          <cell r="A21" t="str">
            <v>100700610A</v>
          </cell>
          <cell r="B21" t="str">
            <v>INTEGRIS CANADIAN VALLEY HOSPITAL</v>
          </cell>
          <cell r="C21" t="str">
            <v>Yes</v>
          </cell>
          <cell r="D21">
            <v>1</v>
          </cell>
          <cell r="E21">
            <v>12</v>
          </cell>
          <cell r="F21">
            <v>370211</v>
          </cell>
          <cell r="G21">
            <v>42186</v>
          </cell>
          <cell r="H21">
            <v>42551</v>
          </cell>
          <cell r="I21">
            <v>1</v>
          </cell>
          <cell r="J21">
            <v>11905210</v>
          </cell>
          <cell r="K21">
            <v>69810253</v>
          </cell>
          <cell r="L21">
            <v>5129242</v>
          </cell>
          <cell r="M21">
            <v>126565183</v>
          </cell>
          <cell r="N21">
            <v>39106743</v>
          </cell>
          <cell r="O21">
            <v>252520199</v>
          </cell>
          <cell r="P21">
            <v>59980133</v>
          </cell>
          <cell r="R21">
            <v>11905210</v>
          </cell>
          <cell r="S21">
            <v>69810253</v>
          </cell>
          <cell r="T21">
            <v>5129242</v>
          </cell>
          <cell r="U21">
            <v>126565183</v>
          </cell>
          <cell r="V21">
            <v>39106743</v>
          </cell>
          <cell r="X21">
            <v>252516631</v>
          </cell>
          <cell r="Z21">
            <v>252520199</v>
          </cell>
          <cell r="AA21">
            <v>59980133</v>
          </cell>
          <cell r="AC21">
            <v>252516631</v>
          </cell>
          <cell r="AD21">
            <v>20627882.351089727</v>
          </cell>
          <cell r="AE21">
            <v>39351403.155856684</v>
          </cell>
          <cell r="AF21">
            <v>86844705</v>
          </cell>
          <cell r="AG21">
            <v>165671926</v>
          </cell>
          <cell r="AH21">
            <v>0</v>
          </cell>
          <cell r="AI21">
            <v>59979285.506946407</v>
          </cell>
          <cell r="AJ21">
            <v>1799378.5652083922</v>
          </cell>
          <cell r="AK21">
            <v>1</v>
          </cell>
          <cell r="AL21">
            <v>5149491.6473431438</v>
          </cell>
          <cell r="AM21">
            <v>2882308.8200000003</v>
          </cell>
          <cell r="AN21">
            <v>8.0150420294740916E-3</v>
          </cell>
          <cell r="AO21">
            <v>3709379.5873551611</v>
          </cell>
          <cell r="AP21">
            <v>2707346</v>
          </cell>
          <cell r="AQ21">
            <v>0</v>
          </cell>
          <cell r="AR21">
            <v>1002033.5873551611</v>
          </cell>
          <cell r="AT21">
            <v>2267182.8273431435</v>
          </cell>
          <cell r="AU21">
            <v>1.400780809473688E-2</v>
          </cell>
          <cell r="AV21">
            <v>975857.13848449104</v>
          </cell>
          <cell r="AW21">
            <v>1117904</v>
          </cell>
        </row>
        <row r="22">
          <cell r="A22" t="str">
            <v>100699700A</v>
          </cell>
          <cell r="B22" t="str">
            <v>INTEGRIS GROVE HOSPITAL</v>
          </cell>
          <cell r="C22" t="str">
            <v>Yes</v>
          </cell>
          <cell r="D22">
            <v>1</v>
          </cell>
          <cell r="E22">
            <v>12</v>
          </cell>
          <cell r="F22">
            <v>370113</v>
          </cell>
          <cell r="G22">
            <v>42186</v>
          </cell>
          <cell r="H22">
            <v>42551</v>
          </cell>
          <cell r="I22">
            <v>1</v>
          </cell>
          <cell r="J22">
            <v>11230931</v>
          </cell>
          <cell r="K22">
            <v>37560156</v>
          </cell>
          <cell r="L22">
            <v>0</v>
          </cell>
          <cell r="M22">
            <v>99606585</v>
          </cell>
          <cell r="N22">
            <v>-49990</v>
          </cell>
          <cell r="O22">
            <v>151406152</v>
          </cell>
          <cell r="P22">
            <v>39618268</v>
          </cell>
          <cell r="R22">
            <v>11230931</v>
          </cell>
          <cell r="S22">
            <v>37560156</v>
          </cell>
          <cell r="T22">
            <v>0</v>
          </cell>
          <cell r="U22">
            <v>99606585</v>
          </cell>
          <cell r="V22">
            <v>-49990</v>
          </cell>
          <cell r="X22">
            <v>148347682</v>
          </cell>
          <cell r="Z22">
            <v>151406152</v>
          </cell>
          <cell r="AA22">
            <v>39618268</v>
          </cell>
          <cell r="AC22">
            <v>148347682</v>
          </cell>
          <cell r="AD22">
            <v>12767105.796185322</v>
          </cell>
          <cell r="AE22">
            <v>26050855.990828298</v>
          </cell>
          <cell r="AF22">
            <v>48791087</v>
          </cell>
          <cell r="AG22">
            <v>99556595</v>
          </cell>
          <cell r="AH22">
            <v>0</v>
          </cell>
          <cell r="AI22">
            <v>38817961.78701362</v>
          </cell>
          <cell r="AJ22">
            <v>1164538.8536104085</v>
          </cell>
          <cell r="AK22">
            <v>1</v>
          </cell>
          <cell r="AL22">
            <v>3831228.4255899652</v>
          </cell>
          <cell r="AM22">
            <v>1828509.9</v>
          </cell>
          <cell r="AN22">
            <v>5.0846680959778165E-3</v>
          </cell>
          <cell r="AO22">
            <v>1678603.0358058396</v>
          </cell>
          <cell r="AP22">
            <v>1717515</v>
          </cell>
          <cell r="AQ22">
            <v>0</v>
          </cell>
          <cell r="AR22">
            <v>-38911.96419416042</v>
          </cell>
          <cell r="AT22">
            <v>2002718.5255899653</v>
          </cell>
          <cell r="AU22">
            <v>1.2373813190493362E-2</v>
          </cell>
          <cell r="AV22">
            <v>1026639.5227239132</v>
          </cell>
          <cell r="AW22">
            <v>987502</v>
          </cell>
        </row>
        <row r="23">
          <cell r="A23" t="str">
            <v>200405550A</v>
          </cell>
          <cell r="B23" t="str">
            <v>INTEGRIS HEALTH EDMOND, INC.</v>
          </cell>
          <cell r="C23" t="str">
            <v>Yes</v>
          </cell>
          <cell r="D23">
            <v>1</v>
          </cell>
          <cell r="E23">
            <v>12</v>
          </cell>
          <cell r="F23">
            <v>370236</v>
          </cell>
          <cell r="G23">
            <v>42186</v>
          </cell>
          <cell r="H23">
            <v>42551</v>
          </cell>
          <cell r="I23">
            <v>1</v>
          </cell>
          <cell r="J23">
            <v>11956234</v>
          </cell>
          <cell r="K23">
            <v>87467380</v>
          </cell>
          <cell r="L23">
            <v>5499799</v>
          </cell>
          <cell r="M23">
            <v>98421132</v>
          </cell>
          <cell r="N23">
            <v>30377703</v>
          </cell>
          <cell r="O23">
            <v>238715415</v>
          </cell>
          <cell r="P23">
            <v>54743889</v>
          </cell>
          <cell r="R23">
            <v>11956234</v>
          </cell>
          <cell r="S23">
            <v>87467380</v>
          </cell>
          <cell r="T23">
            <v>5499799</v>
          </cell>
          <cell r="U23">
            <v>98421132</v>
          </cell>
          <cell r="V23">
            <v>30377703</v>
          </cell>
          <cell r="X23">
            <v>233722248</v>
          </cell>
          <cell r="Z23">
            <v>238715415</v>
          </cell>
          <cell r="AA23">
            <v>54743889</v>
          </cell>
          <cell r="AC23">
            <v>233722248</v>
          </cell>
          <cell r="AD23">
            <v>24061771.104196005</v>
          </cell>
          <cell r="AE23">
            <v>29537049.90760364</v>
          </cell>
          <cell r="AF23">
            <v>104923413</v>
          </cell>
          <cell r="AG23">
            <v>128798835</v>
          </cell>
          <cell r="AH23">
            <v>0</v>
          </cell>
          <cell r="AI23">
            <v>53598821.011799641</v>
          </cell>
          <cell r="AJ23">
            <v>1607964.6303539891</v>
          </cell>
          <cell r="AK23">
            <v>1</v>
          </cell>
          <cell r="AL23">
            <v>2729552.2228631079</v>
          </cell>
          <cell r="AM23">
            <v>1363777.61</v>
          </cell>
          <cell r="AN23">
            <v>3.7923538196735374E-3</v>
          </cell>
          <cell r="AO23">
            <v>1408753.8707911645</v>
          </cell>
          <cell r="AP23">
            <v>1280993</v>
          </cell>
          <cell r="AQ23">
            <v>0</v>
          </cell>
          <cell r="AR23">
            <v>127760.87079116446</v>
          </cell>
          <cell r="AT23">
            <v>1365774.6128631076</v>
          </cell>
          <cell r="AU23">
            <v>8.438449888961851E-3</v>
          </cell>
          <cell r="AV23">
            <v>675891.75175661268</v>
          </cell>
          <cell r="AW23">
            <v>673437</v>
          </cell>
        </row>
        <row r="24">
          <cell r="A24" t="str">
            <v>100699440A</v>
          </cell>
          <cell r="B24" t="str">
            <v>INTEGRIS MIAMI HOSPITAL (INTEGRIS BAPT. REGIONAL HEALTH CTR)</v>
          </cell>
          <cell r="C24" t="str">
            <v>Yes</v>
          </cell>
          <cell r="D24">
            <v>1</v>
          </cell>
          <cell r="E24">
            <v>12</v>
          </cell>
          <cell r="F24">
            <v>370004</v>
          </cell>
          <cell r="G24">
            <v>42186</v>
          </cell>
          <cell r="H24">
            <v>42551</v>
          </cell>
          <cell r="I24">
            <v>1</v>
          </cell>
          <cell r="J24">
            <v>12288566</v>
          </cell>
          <cell r="K24">
            <v>35770726</v>
          </cell>
          <cell r="L24">
            <v>0</v>
          </cell>
          <cell r="M24">
            <v>83791987</v>
          </cell>
          <cell r="N24">
            <v>0</v>
          </cell>
          <cell r="O24">
            <v>139511440</v>
          </cell>
          <cell r="P24">
            <v>40613995</v>
          </cell>
          <cell r="R24">
            <v>12288566</v>
          </cell>
          <cell r="S24">
            <v>35770726</v>
          </cell>
          <cell r="T24">
            <v>0</v>
          </cell>
          <cell r="U24">
            <v>83791987</v>
          </cell>
          <cell r="V24">
            <v>0</v>
          </cell>
          <cell r="X24">
            <v>131851279</v>
          </cell>
          <cell r="Z24">
            <v>139511440</v>
          </cell>
          <cell r="AA24">
            <v>40613995</v>
          </cell>
          <cell r="AC24">
            <v>131851279</v>
          </cell>
          <cell r="AD24">
            <v>13990822.867225368</v>
          </cell>
          <cell r="AE24">
            <v>24393177.656671487</v>
          </cell>
          <cell r="AF24">
            <v>48059292</v>
          </cell>
          <cell r="AG24">
            <v>83791987</v>
          </cell>
          <cell r="AH24">
            <v>0</v>
          </cell>
          <cell r="AI24">
            <v>38384000.523896858</v>
          </cell>
          <cell r="AJ24">
            <v>1151520.0157169057</v>
          </cell>
          <cell r="AK24">
            <v>1</v>
          </cell>
          <cell r="AL24">
            <v>3737837.9175132718</v>
          </cell>
          <cell r="AM24">
            <v>1783728.08</v>
          </cell>
          <cell r="AN24">
            <v>4.9601400901771254E-3</v>
          </cell>
          <cell r="AO24">
            <v>1699446.7222842146</v>
          </cell>
          <cell r="AP24">
            <v>1675452</v>
          </cell>
          <cell r="AQ24">
            <v>0</v>
          </cell>
          <cell r="AR24">
            <v>23994.722284214571</v>
          </cell>
          <cell r="AT24">
            <v>1954109.8375132717</v>
          </cell>
          <cell r="AU24">
            <v>1.2073484003934914E-2</v>
          </cell>
          <cell r="AV24">
            <v>991805.00623878511</v>
          </cell>
          <cell r="AW24">
            <v>963534</v>
          </cell>
        </row>
        <row r="25">
          <cell r="A25" t="str">
            <v>100700200A</v>
          </cell>
          <cell r="B25" t="str">
            <v>INTEGRIS SOUTHWEST MEDICAL</v>
          </cell>
          <cell r="C25" t="str">
            <v>Yes</v>
          </cell>
          <cell r="D25">
            <v>1</v>
          </cell>
          <cell r="E25">
            <v>12</v>
          </cell>
          <cell r="F25">
            <v>370106</v>
          </cell>
          <cell r="G25">
            <v>42186</v>
          </cell>
          <cell r="H25">
            <v>42551</v>
          </cell>
          <cell r="I25">
            <v>1</v>
          </cell>
          <cell r="J25">
            <v>111489201</v>
          </cell>
          <cell r="K25">
            <v>500209702</v>
          </cell>
          <cell r="L25">
            <v>27819493</v>
          </cell>
          <cell r="M25">
            <v>330496938</v>
          </cell>
          <cell r="N25">
            <v>111885349</v>
          </cell>
          <cell r="O25">
            <v>1085653627</v>
          </cell>
          <cell r="P25">
            <v>223945463</v>
          </cell>
          <cell r="R25">
            <v>111489201</v>
          </cell>
          <cell r="S25">
            <v>500209702</v>
          </cell>
          <cell r="T25">
            <v>27819493</v>
          </cell>
          <cell r="U25">
            <v>330496938</v>
          </cell>
          <cell r="V25">
            <v>111885349</v>
          </cell>
          <cell r="X25">
            <v>1081900683</v>
          </cell>
          <cell r="Z25">
            <v>1085653627</v>
          </cell>
          <cell r="AA25">
            <v>223945463</v>
          </cell>
          <cell r="AC25">
            <v>1081900683</v>
          </cell>
          <cell r="AD25">
            <v>131917989.05972555</v>
          </cell>
          <cell r="AE25">
            <v>91253327.600418806</v>
          </cell>
          <cell r="AF25">
            <v>639518396</v>
          </cell>
          <cell r="AG25">
            <v>442382287</v>
          </cell>
          <cell r="AH25">
            <v>0</v>
          </cell>
          <cell r="AI25">
            <v>223171316.66014433</v>
          </cell>
          <cell r="AJ25">
            <v>6695139.4998043301</v>
          </cell>
          <cell r="AK25">
            <v>1</v>
          </cell>
          <cell r="AL25">
            <v>20870971.611907437</v>
          </cell>
          <cell r="AM25">
            <v>13352792.709999999</v>
          </cell>
          <cell r="AN25">
            <v>3.7131064526772409E-2</v>
          </cell>
          <cell r="AO25">
            <v>12201471.384657478</v>
          </cell>
          <cell r="AP25">
            <v>12542248</v>
          </cell>
          <cell r="AQ25">
            <v>0</v>
          </cell>
          <cell r="AR25">
            <v>-340776.61534252204</v>
          </cell>
          <cell r="AT25">
            <v>7518178.9019074384</v>
          </cell>
          <cell r="AU25">
            <v>4.6451131337843198E-2</v>
          </cell>
          <cell r="AV25">
            <v>1695995.2496437728</v>
          </cell>
          <cell r="AW25">
            <v>3707070</v>
          </cell>
        </row>
        <row r="26">
          <cell r="A26" t="str">
            <v>100699490A</v>
          </cell>
          <cell r="B26" t="str">
            <v>JANE PHILLIPS EP HSP</v>
          </cell>
          <cell r="C26" t="str">
            <v>Yes</v>
          </cell>
          <cell r="D26">
            <v>1</v>
          </cell>
          <cell r="E26">
            <v>12</v>
          </cell>
          <cell r="F26">
            <v>370018</v>
          </cell>
          <cell r="G26">
            <v>42278</v>
          </cell>
          <cell r="H26">
            <v>42643</v>
          </cell>
          <cell r="I26">
            <v>1</v>
          </cell>
          <cell r="J26">
            <v>19498872</v>
          </cell>
          <cell r="K26">
            <v>83362687</v>
          </cell>
          <cell r="L26">
            <v>7631044</v>
          </cell>
          <cell r="M26">
            <v>213134903</v>
          </cell>
          <cell r="N26">
            <v>45002448</v>
          </cell>
          <cell r="O26">
            <v>369047121</v>
          </cell>
          <cell r="P26">
            <v>113501901</v>
          </cell>
          <cell r="R26">
            <v>19498872</v>
          </cell>
          <cell r="S26">
            <v>83362687</v>
          </cell>
          <cell r="T26">
            <v>7631044</v>
          </cell>
          <cell r="U26">
            <v>213134903</v>
          </cell>
          <cell r="V26">
            <v>45002448</v>
          </cell>
          <cell r="X26">
            <v>368629954</v>
          </cell>
          <cell r="Z26">
            <v>369047121</v>
          </cell>
          <cell r="AA26">
            <v>113501901</v>
          </cell>
          <cell r="AC26">
            <v>368629954</v>
          </cell>
          <cell r="AD26">
            <v>33982436.857807934</v>
          </cell>
          <cell r="AE26">
            <v>79391162.782175586</v>
          </cell>
          <cell r="AF26">
            <v>110492603</v>
          </cell>
          <cell r="AG26">
            <v>258137351</v>
          </cell>
          <cell r="AH26">
            <v>0</v>
          </cell>
          <cell r="AI26">
            <v>113373599.63998352</v>
          </cell>
          <cell r="AJ26">
            <v>3401207.9891995057</v>
          </cell>
          <cell r="AK26">
            <v>1</v>
          </cell>
          <cell r="AL26">
            <v>6103435.5430264119</v>
          </cell>
          <cell r="AM26">
            <v>2910355.8099999996</v>
          </cell>
          <cell r="AN26">
            <v>8.0930342980646015E-3</v>
          </cell>
          <cell r="AO26">
            <v>2380652.0286399024</v>
          </cell>
          <cell r="AP26">
            <v>2733691</v>
          </cell>
          <cell r="AQ26">
            <v>0</v>
          </cell>
          <cell r="AR26">
            <v>-353038.97136009764</v>
          </cell>
          <cell r="AT26">
            <v>3193079.7330264123</v>
          </cell>
          <cell r="AU26">
            <v>1.9728469884293966E-2</v>
          </cell>
          <cell r="AV26">
            <v>2004210.5903010834</v>
          </cell>
          <cell r="AW26">
            <v>1574446</v>
          </cell>
        </row>
        <row r="27">
          <cell r="A27" t="str">
            <v>100699420A</v>
          </cell>
          <cell r="B27" t="str">
            <v>KAY COUNTY OKLAHOMA HOSPITAL (PONCA CITY MEDICAL CENTER)</v>
          </cell>
          <cell r="C27" t="str">
            <v>Yes</v>
          </cell>
          <cell r="D27">
            <v>1</v>
          </cell>
          <cell r="E27">
            <v>12</v>
          </cell>
          <cell r="F27">
            <v>370006</v>
          </cell>
          <cell r="G27">
            <v>42156</v>
          </cell>
          <cell r="H27">
            <v>42521</v>
          </cell>
          <cell r="I27">
            <v>1</v>
          </cell>
          <cell r="J27">
            <v>16334584</v>
          </cell>
          <cell r="K27">
            <v>69411413</v>
          </cell>
          <cell r="L27">
            <v>0</v>
          </cell>
          <cell r="M27">
            <v>0</v>
          </cell>
          <cell r="N27">
            <v>165387894</v>
          </cell>
          <cell r="O27">
            <v>251133891</v>
          </cell>
          <cell r="P27">
            <v>63468290</v>
          </cell>
          <cell r="R27">
            <v>16334584</v>
          </cell>
          <cell r="S27">
            <v>69411413</v>
          </cell>
          <cell r="T27">
            <v>0</v>
          </cell>
          <cell r="U27">
            <v>0</v>
          </cell>
          <cell r="V27">
            <v>165387894</v>
          </cell>
          <cell r="X27">
            <v>251133891</v>
          </cell>
          <cell r="Z27">
            <v>251133891</v>
          </cell>
          <cell r="AA27">
            <v>63468290</v>
          </cell>
          <cell r="AC27">
            <v>251133891</v>
          </cell>
          <cell r="AD27">
            <v>21670320.092062484</v>
          </cell>
          <cell r="AE27">
            <v>41797969.907937512</v>
          </cell>
          <cell r="AF27">
            <v>85745997</v>
          </cell>
          <cell r="AG27">
            <v>165387894</v>
          </cell>
          <cell r="AH27">
            <v>0</v>
          </cell>
          <cell r="AI27">
            <v>63468290</v>
          </cell>
          <cell r="AJ27">
            <v>1904048.7</v>
          </cell>
          <cell r="AK27">
            <v>1</v>
          </cell>
          <cell r="AL27">
            <v>5872182.0649590092</v>
          </cell>
          <cell r="AM27">
            <v>3054182.5500000003</v>
          </cell>
          <cell r="AN27">
            <v>8.4929835880446555E-3</v>
          </cell>
          <cell r="AO27">
            <v>2812687.3187702647</v>
          </cell>
          <cell r="AP27">
            <v>2868787</v>
          </cell>
          <cell r="AQ27">
            <v>0</v>
          </cell>
          <cell r="AR27">
            <v>-56099.681229735259</v>
          </cell>
          <cell r="AT27">
            <v>2817999.5149590089</v>
          </cell>
          <cell r="AU27">
            <v>1.7411033614287745E-2</v>
          </cell>
          <cell r="AV27">
            <v>-112206.6572217918</v>
          </cell>
          <cell r="AW27">
            <v>1389502</v>
          </cell>
        </row>
        <row r="28">
          <cell r="A28" t="str">
            <v>100700380P</v>
          </cell>
          <cell r="B28" t="str">
            <v>LAUREATE PSY CLINIC &amp; HOSP</v>
          </cell>
          <cell r="C28" t="str">
            <v>No</v>
          </cell>
          <cell r="D28">
            <v>1</v>
          </cell>
          <cell r="E28">
            <v>12</v>
          </cell>
          <cell r="F28">
            <v>374020</v>
          </cell>
          <cell r="G28">
            <v>42186</v>
          </cell>
          <cell r="H28">
            <v>42551</v>
          </cell>
          <cell r="I28">
            <v>1</v>
          </cell>
          <cell r="J28">
            <v>34660550</v>
          </cell>
          <cell r="K28">
            <v>7422850</v>
          </cell>
          <cell r="L28">
            <v>0</v>
          </cell>
          <cell r="M28">
            <v>464907</v>
          </cell>
          <cell r="N28">
            <v>9528925</v>
          </cell>
          <cell r="O28">
            <v>64790461</v>
          </cell>
          <cell r="P28">
            <v>34296037</v>
          </cell>
          <cell r="R28">
            <v>34660550</v>
          </cell>
          <cell r="S28">
            <v>7422850</v>
          </cell>
          <cell r="T28">
            <v>0</v>
          </cell>
          <cell r="U28">
            <v>464907</v>
          </cell>
          <cell r="V28">
            <v>9528925</v>
          </cell>
          <cell r="X28">
            <v>52077232</v>
          </cell>
          <cell r="Z28">
            <v>64790461</v>
          </cell>
          <cell r="AA28">
            <v>34296037</v>
          </cell>
          <cell r="AC28">
            <v>52077232</v>
          </cell>
          <cell r="AD28">
            <v>22276332.367596522</v>
          </cell>
          <cell r="AE28">
            <v>5290112.568326748</v>
          </cell>
          <cell r="AF28">
            <v>42083400</v>
          </cell>
          <cell r="AG28">
            <v>9993832</v>
          </cell>
          <cell r="AH28">
            <v>0</v>
          </cell>
          <cell r="AI28">
            <v>27566444.935923267</v>
          </cell>
          <cell r="AJ28">
            <v>826993.34807769803</v>
          </cell>
          <cell r="AK28">
            <v>1</v>
          </cell>
          <cell r="AL28">
            <v>83338.720000000001</v>
          </cell>
          <cell r="AM28">
            <v>83338.720000000001</v>
          </cell>
          <cell r="AN28">
            <v>2.3174593188892684E-4</v>
          </cell>
          <cell r="AO28">
            <v>-4698.7627051230083</v>
          </cell>
          <cell r="AP28">
            <v>78280</v>
          </cell>
          <cell r="AQ28">
            <v>0</v>
          </cell>
          <cell r="AR28">
            <v>-82978.762705123008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</row>
        <row r="29">
          <cell r="A29" t="str">
            <v>200735850A</v>
          </cell>
          <cell r="B29" t="str">
            <v>HILLCREST HOSPITAL PRYOR (MAYES COUNTY HMA LLC) (INTEGRIS MAYES COUNTY MEDICAL CENTER)</v>
          </cell>
          <cell r="C29" t="str">
            <v>Yes</v>
          </cell>
          <cell r="D29">
            <v>1</v>
          </cell>
          <cell r="E29">
            <v>12</v>
          </cell>
          <cell r="F29">
            <v>370015</v>
          </cell>
          <cell r="G29">
            <v>42095</v>
          </cell>
          <cell r="H29">
            <v>42460</v>
          </cell>
          <cell r="I29">
            <v>1</v>
          </cell>
          <cell r="J29">
            <v>1458862</v>
          </cell>
          <cell r="K29">
            <v>9321680</v>
          </cell>
          <cell r="L29">
            <v>995957</v>
          </cell>
          <cell r="M29">
            <v>48050664</v>
          </cell>
          <cell r="N29">
            <v>18202395</v>
          </cell>
          <cell r="O29">
            <v>79473729</v>
          </cell>
          <cell r="P29">
            <v>18727236</v>
          </cell>
          <cell r="R29">
            <v>1458862</v>
          </cell>
          <cell r="S29">
            <v>9321680</v>
          </cell>
          <cell r="T29">
            <v>995957</v>
          </cell>
          <cell r="U29">
            <v>48050664</v>
          </cell>
          <cell r="V29">
            <v>18202395</v>
          </cell>
          <cell r="X29">
            <v>78029558</v>
          </cell>
          <cell r="Z29">
            <v>79473729</v>
          </cell>
          <cell r="AA29">
            <v>18727236</v>
          </cell>
          <cell r="AC29">
            <v>78029558</v>
          </cell>
          <cell r="AD29">
            <v>2775021.1145467199</v>
          </cell>
          <cell r="AE29">
            <v>15611909.586058609</v>
          </cell>
          <cell r="AF29">
            <v>11776499</v>
          </cell>
          <cell r="AG29">
            <v>66253059</v>
          </cell>
          <cell r="AH29">
            <v>0</v>
          </cell>
          <cell r="AI29">
            <v>18386930.700605329</v>
          </cell>
          <cell r="AJ29">
            <v>551607.92101815983</v>
          </cell>
          <cell r="AK29">
            <v>1</v>
          </cell>
          <cell r="AL29">
            <v>1187681.7826238764</v>
          </cell>
          <cell r="AM29">
            <v>159317.44999999998</v>
          </cell>
          <cell r="AN29">
            <v>4.4302541383425977E-4</v>
          </cell>
          <cell r="AO29">
            <v>64911.849979895866</v>
          </cell>
          <cell r="AP29">
            <v>149647</v>
          </cell>
          <cell r="AQ29">
            <v>0</v>
          </cell>
          <cell r="AR29">
            <v>-84735.150020104134</v>
          </cell>
          <cell r="AT29">
            <v>1028364.3326238764</v>
          </cell>
          <cell r="AU29">
            <v>6.3537576454513137E-3</v>
          </cell>
          <cell r="AV29">
            <v>810908.72706333525</v>
          </cell>
          <cell r="AW29">
            <v>507067</v>
          </cell>
        </row>
        <row r="30">
          <cell r="A30" t="str">
            <v>100700920A</v>
          </cell>
          <cell r="B30" t="str">
            <v>MCCURTAIN MEMORIAL HOSPITAL</v>
          </cell>
          <cell r="C30" t="str">
            <v>Yes</v>
          </cell>
          <cell r="D30">
            <v>1</v>
          </cell>
          <cell r="E30">
            <v>12</v>
          </cell>
          <cell r="F30">
            <v>370048</v>
          </cell>
          <cell r="G30">
            <v>42186</v>
          </cell>
          <cell r="H30">
            <v>42551</v>
          </cell>
          <cell r="I30">
            <v>1</v>
          </cell>
          <cell r="J30">
            <v>3234648</v>
          </cell>
          <cell r="K30">
            <v>5502902</v>
          </cell>
          <cell r="L30">
            <v>1636695</v>
          </cell>
          <cell r="M30">
            <v>16416404</v>
          </cell>
          <cell r="N30">
            <v>12569284</v>
          </cell>
          <cell r="O30">
            <v>42325145</v>
          </cell>
          <cell r="P30">
            <v>15897686</v>
          </cell>
          <cell r="R30">
            <v>3234648</v>
          </cell>
          <cell r="S30">
            <v>5502902</v>
          </cell>
          <cell r="T30">
            <v>1636695</v>
          </cell>
          <cell r="U30">
            <v>16416404</v>
          </cell>
          <cell r="V30">
            <v>12569284</v>
          </cell>
          <cell r="X30">
            <v>39359933</v>
          </cell>
          <cell r="Z30">
            <v>42325145</v>
          </cell>
          <cell r="AA30">
            <v>15897686</v>
          </cell>
          <cell r="AC30">
            <v>39359933</v>
          </cell>
          <cell r="AD30">
            <v>3896655.0379702183</v>
          </cell>
          <cell r="AE30">
            <v>10887272.006226275</v>
          </cell>
          <cell r="AF30">
            <v>10374245</v>
          </cell>
          <cell r="AG30">
            <v>28985688</v>
          </cell>
          <cell r="AH30">
            <v>0</v>
          </cell>
          <cell r="AI30">
            <v>14783927.044196494</v>
          </cell>
          <cell r="AJ30">
            <v>443517.81132589479</v>
          </cell>
          <cell r="AK30">
            <v>1</v>
          </cell>
          <cell r="AL30">
            <v>2291826.2352462634</v>
          </cell>
          <cell r="AM30">
            <v>1064520.9000000001</v>
          </cell>
          <cell r="AN30">
            <v>2.9601893091919232E-3</v>
          </cell>
          <cell r="AO30">
            <v>1302894.9330240211</v>
          </cell>
          <cell r="AP30">
            <v>999902</v>
          </cell>
          <cell r="AQ30">
            <v>0</v>
          </cell>
          <cell r="AR30">
            <v>302992.9330240211</v>
          </cell>
          <cell r="AT30">
            <v>1227305.3352462631</v>
          </cell>
          <cell r="AU30">
            <v>7.5829162970165419E-3</v>
          </cell>
          <cell r="AV30">
            <v>621244.12649267097</v>
          </cell>
          <cell r="AW30">
            <v>605161</v>
          </cell>
        </row>
        <row r="31">
          <cell r="A31" t="str">
            <v>100700030A</v>
          </cell>
          <cell r="B31" t="str">
            <v>MEMORIAL HOSPITAL (ADAIR COUNTY HEALTH CENTER)</v>
          </cell>
          <cell r="C31" t="str">
            <v>Yes</v>
          </cell>
          <cell r="D31">
            <v>1</v>
          </cell>
          <cell r="E31">
            <v>12</v>
          </cell>
          <cell r="F31">
            <v>370178</v>
          </cell>
          <cell r="G31">
            <v>42186</v>
          </cell>
          <cell r="H31">
            <v>42551</v>
          </cell>
          <cell r="I31">
            <v>1</v>
          </cell>
          <cell r="J31">
            <v>3822475</v>
          </cell>
          <cell r="K31">
            <v>9391484</v>
          </cell>
          <cell r="L31">
            <v>2094481</v>
          </cell>
          <cell r="M31">
            <v>9908852</v>
          </cell>
          <cell r="N31">
            <v>1317283</v>
          </cell>
          <cell r="O31">
            <v>33467014</v>
          </cell>
          <cell r="P31">
            <v>21467014</v>
          </cell>
          <cell r="R31">
            <v>3822475</v>
          </cell>
          <cell r="S31">
            <v>9391484</v>
          </cell>
          <cell r="T31">
            <v>2094481</v>
          </cell>
          <cell r="U31">
            <v>9908852</v>
          </cell>
          <cell r="V31">
            <v>1317283</v>
          </cell>
          <cell r="X31">
            <v>26534575</v>
          </cell>
          <cell r="Z31">
            <v>33467014</v>
          </cell>
          <cell r="AA31">
            <v>21467014</v>
          </cell>
          <cell r="AC31">
            <v>26534575</v>
          </cell>
          <cell r="AD31">
            <v>9819414.8960573543</v>
          </cell>
          <cell r="AE31">
            <v>7200869.4056449141</v>
          </cell>
          <cell r="AF31">
            <v>15308440</v>
          </cell>
          <cell r="AG31">
            <v>11226135</v>
          </cell>
          <cell r="AH31">
            <v>0</v>
          </cell>
          <cell r="AI31">
            <v>17020284.301702268</v>
          </cell>
          <cell r="AJ31">
            <v>510608.52905106801</v>
          </cell>
          <cell r="AK31">
            <v>1</v>
          </cell>
          <cell r="AL31">
            <v>2106965.0496404525</v>
          </cell>
          <cell r="AM31">
            <v>1302302.76</v>
          </cell>
          <cell r="AN31">
            <v>3.6214063129085907E-3</v>
          </cell>
          <cell r="AO31">
            <v>1081043.7171259688</v>
          </cell>
          <cell r="AP31">
            <v>1223250</v>
          </cell>
          <cell r="AQ31">
            <v>0</v>
          </cell>
          <cell r="AR31">
            <v>-142206.28287403123</v>
          </cell>
          <cell r="AT31">
            <v>804662.28964045248</v>
          </cell>
          <cell r="AU31">
            <v>4.9716126985506074E-3</v>
          </cell>
          <cell r="AV31">
            <v>493933.49703042954</v>
          </cell>
          <cell r="AW31">
            <v>396764</v>
          </cell>
        </row>
        <row r="32">
          <cell r="A32" t="str">
            <v>100699390A</v>
          </cell>
          <cell r="B32" t="str">
            <v>MERCY HEALTH CENTER</v>
          </cell>
          <cell r="C32" t="str">
            <v>Yes</v>
          </cell>
          <cell r="D32">
            <v>1</v>
          </cell>
          <cell r="E32">
            <v>12</v>
          </cell>
          <cell r="F32">
            <v>370013</v>
          </cell>
          <cell r="G32">
            <v>42186</v>
          </cell>
          <cell r="H32">
            <v>42551</v>
          </cell>
          <cell r="I32">
            <v>1</v>
          </cell>
          <cell r="J32">
            <v>233454162</v>
          </cell>
          <cell r="K32">
            <v>392749099</v>
          </cell>
          <cell r="L32">
            <v>16327554</v>
          </cell>
          <cell r="M32">
            <v>810135303</v>
          </cell>
          <cell r="N32">
            <v>85249633</v>
          </cell>
          <cell r="O32">
            <v>1557206802</v>
          </cell>
          <cell r="P32">
            <v>433182653</v>
          </cell>
          <cell r="R32">
            <v>233454162</v>
          </cell>
          <cell r="S32">
            <v>392749099</v>
          </cell>
          <cell r="T32">
            <v>16327554</v>
          </cell>
          <cell r="U32">
            <v>810135303</v>
          </cell>
          <cell r="V32">
            <v>85249633</v>
          </cell>
          <cell r="X32">
            <v>1537915751</v>
          </cell>
          <cell r="Z32">
            <v>1557206802</v>
          </cell>
          <cell r="AA32">
            <v>433182653</v>
          </cell>
          <cell r="AC32">
            <v>1537915751</v>
          </cell>
          <cell r="AD32">
            <v>178738753.72139058</v>
          </cell>
          <cell r="AE32">
            <v>249077528.77431574</v>
          </cell>
          <cell r="AF32">
            <v>642530815</v>
          </cell>
          <cell r="AG32">
            <v>895384936</v>
          </cell>
          <cell r="AH32">
            <v>0</v>
          </cell>
          <cell r="AI32">
            <v>427816282.49570632</v>
          </cell>
          <cell r="AJ32">
            <v>12834488.474871188</v>
          </cell>
          <cell r="AK32">
            <v>1</v>
          </cell>
          <cell r="AL32">
            <v>24625734.442589086</v>
          </cell>
          <cell r="AM32">
            <v>17581123.48</v>
          </cell>
          <cell r="AN32">
            <v>4.8889085943807302E-2</v>
          </cell>
          <cell r="AO32">
            <v>12250566.440843605</v>
          </cell>
          <cell r="AP32">
            <v>16513909</v>
          </cell>
          <cell r="AQ32">
            <v>0</v>
          </cell>
          <cell r="AR32">
            <v>-4263342.5591563955</v>
          </cell>
          <cell r="AT32">
            <v>7044610.9625890851</v>
          </cell>
          <cell r="AU32">
            <v>4.3525187856890975E-2</v>
          </cell>
          <cell r="AV32">
            <v>1780320.6918832744</v>
          </cell>
          <cell r="AW32">
            <v>3473563</v>
          </cell>
        </row>
        <row r="33">
          <cell r="A33" t="str">
            <v>200509290A</v>
          </cell>
          <cell r="B33" t="str">
            <v>MERCY HOSPITAL ADA, INC.</v>
          </cell>
          <cell r="C33" t="str">
            <v>Yes</v>
          </cell>
          <cell r="D33">
            <v>1</v>
          </cell>
          <cell r="E33">
            <v>12</v>
          </cell>
          <cell r="F33">
            <v>370020</v>
          </cell>
          <cell r="G33">
            <v>42186</v>
          </cell>
          <cell r="H33">
            <v>42551</v>
          </cell>
          <cell r="I33">
            <v>1</v>
          </cell>
          <cell r="J33">
            <v>24579686</v>
          </cell>
          <cell r="K33">
            <v>62332559</v>
          </cell>
          <cell r="L33">
            <v>0</v>
          </cell>
          <cell r="M33">
            <v>165238913</v>
          </cell>
          <cell r="N33">
            <v>0</v>
          </cell>
          <cell r="O33">
            <v>269962882</v>
          </cell>
          <cell r="P33">
            <v>81468816</v>
          </cell>
          <cell r="R33">
            <v>24579686</v>
          </cell>
          <cell r="S33">
            <v>62332559</v>
          </cell>
          <cell r="T33">
            <v>0</v>
          </cell>
          <cell r="U33">
            <v>165238913</v>
          </cell>
          <cell r="V33">
            <v>0</v>
          </cell>
          <cell r="X33">
            <v>252151158</v>
          </cell>
          <cell r="Z33">
            <v>269962882</v>
          </cell>
          <cell r="AA33">
            <v>81468816</v>
          </cell>
          <cell r="AC33">
            <v>252151158</v>
          </cell>
          <cell r="AD33">
            <v>26228189.755552839</v>
          </cell>
          <cell r="AE33">
            <v>49865442.610132635</v>
          </cell>
          <cell r="AF33">
            <v>86912245</v>
          </cell>
          <cell r="AG33">
            <v>165238913</v>
          </cell>
          <cell r="AH33">
            <v>0</v>
          </cell>
          <cell r="AI33">
            <v>76093632.365685478</v>
          </cell>
          <cell r="AJ33">
            <v>2282808.9709705641</v>
          </cell>
          <cell r="AK33">
            <v>1</v>
          </cell>
          <cell r="AL33">
            <v>7955572.3136526253</v>
          </cell>
          <cell r="AM33">
            <v>3978210.67</v>
          </cell>
          <cell r="AN33">
            <v>1.1062494587985295E-2</v>
          </cell>
          <cell r="AO33">
            <v>4338292.0167210037</v>
          </cell>
          <cell r="AP33">
            <v>3736724</v>
          </cell>
          <cell r="AQ33">
            <v>0</v>
          </cell>
          <cell r="AR33">
            <v>601568.01672100369</v>
          </cell>
          <cell r="AT33">
            <v>3977361.6436526258</v>
          </cell>
          <cell r="AU33">
            <v>2.4574162240344442E-2</v>
          </cell>
          <cell r="AV33">
            <v>1297166.4221107494</v>
          </cell>
          <cell r="AW33">
            <v>1961161</v>
          </cell>
        </row>
        <row r="34">
          <cell r="A34" t="str">
            <v>100262320C</v>
          </cell>
          <cell r="B34" t="str">
            <v>MERCY HOSPITAL ARDMORE (MERCY MEMORIAL HEALTH CENTER)</v>
          </cell>
          <cell r="C34" t="str">
            <v>Yes</v>
          </cell>
          <cell r="D34">
            <v>1</v>
          </cell>
          <cell r="E34">
            <v>12</v>
          </cell>
          <cell r="F34">
            <v>370047</v>
          </cell>
          <cell r="G34">
            <v>42186</v>
          </cell>
          <cell r="H34">
            <v>42551</v>
          </cell>
          <cell r="I34">
            <v>1</v>
          </cell>
          <cell r="J34">
            <v>42942733</v>
          </cell>
          <cell r="K34">
            <v>150850471</v>
          </cell>
          <cell r="L34">
            <v>0</v>
          </cell>
          <cell r="M34">
            <v>0</v>
          </cell>
          <cell r="N34">
            <v>286994088</v>
          </cell>
          <cell r="O34">
            <v>498697915</v>
          </cell>
          <cell r="P34">
            <v>137475439</v>
          </cell>
          <cell r="R34">
            <v>42942733</v>
          </cell>
          <cell r="S34">
            <v>150850471</v>
          </cell>
          <cell r="T34">
            <v>0</v>
          </cell>
          <cell r="U34">
            <v>0</v>
          </cell>
          <cell r="V34">
            <v>286994088</v>
          </cell>
          <cell r="X34">
            <v>480787292</v>
          </cell>
          <cell r="Z34">
            <v>498697915</v>
          </cell>
          <cell r="AA34">
            <v>137475439</v>
          </cell>
          <cell r="AC34">
            <v>480787292</v>
          </cell>
          <cell r="AD34">
            <v>53422733.470053822</v>
          </cell>
          <cell r="AE34">
            <v>79115306.183312669</v>
          </cell>
          <cell r="AF34">
            <v>193793204</v>
          </cell>
          <cell r="AG34">
            <v>286994088</v>
          </cell>
          <cell r="AH34">
            <v>0</v>
          </cell>
          <cell r="AI34">
            <v>132538039.65336649</v>
          </cell>
          <cell r="AJ34">
            <v>3976141.1896009948</v>
          </cell>
          <cell r="AK34">
            <v>1</v>
          </cell>
          <cell r="AL34">
            <v>12278434.293832183</v>
          </cell>
          <cell r="AM34">
            <v>7256648.0299999993</v>
          </cell>
          <cell r="AN34">
            <v>2.0179079545525714E-2</v>
          </cell>
          <cell r="AO34">
            <v>6686469.5386181716</v>
          </cell>
          <cell r="AP34">
            <v>6816153</v>
          </cell>
          <cell r="AQ34">
            <v>0</v>
          </cell>
          <cell r="AR34">
            <v>-129683.46138182841</v>
          </cell>
          <cell r="AT34">
            <v>5021786.2638321826</v>
          </cell>
          <cell r="AU34">
            <v>3.1027148507022522E-2</v>
          </cell>
          <cell r="AV34">
            <v>1877681.4365067054</v>
          </cell>
          <cell r="AW34">
            <v>2476146</v>
          </cell>
        </row>
        <row r="35">
          <cell r="A35" t="str">
            <v>200320810D</v>
          </cell>
          <cell r="B35" t="str">
            <v>MERCY HOSPITAL EL RENO INC</v>
          </cell>
          <cell r="C35" t="str">
            <v>Yes</v>
          </cell>
          <cell r="D35">
            <v>1</v>
          </cell>
          <cell r="E35">
            <v>12</v>
          </cell>
          <cell r="F35">
            <v>370011</v>
          </cell>
          <cell r="G35">
            <v>42186</v>
          </cell>
          <cell r="H35">
            <v>42551</v>
          </cell>
          <cell r="I35">
            <v>1</v>
          </cell>
          <cell r="J35">
            <v>6184519</v>
          </cell>
          <cell r="K35">
            <v>6387807</v>
          </cell>
          <cell r="L35">
            <v>0</v>
          </cell>
          <cell r="M35">
            <v>31570108</v>
          </cell>
          <cell r="N35">
            <v>1</v>
          </cell>
          <cell r="O35">
            <v>51970750</v>
          </cell>
          <cell r="P35">
            <v>11220044</v>
          </cell>
          <cell r="R35">
            <v>6184519</v>
          </cell>
          <cell r="S35">
            <v>6387807</v>
          </cell>
          <cell r="T35">
            <v>0</v>
          </cell>
          <cell r="U35">
            <v>31570108</v>
          </cell>
          <cell r="V35">
            <v>1</v>
          </cell>
          <cell r="X35">
            <v>44142435</v>
          </cell>
          <cell r="Z35">
            <v>51970750</v>
          </cell>
          <cell r="AA35">
            <v>11220044</v>
          </cell>
          <cell r="AC35">
            <v>44142435</v>
          </cell>
          <cell r="AD35">
            <v>2714258.5185386781</v>
          </cell>
          <cell r="AE35">
            <v>6815718.6891625766</v>
          </cell>
          <cell r="AF35">
            <v>12572326</v>
          </cell>
          <cell r="AG35">
            <v>31570109</v>
          </cell>
          <cell r="AH35">
            <v>0</v>
          </cell>
          <cell r="AI35">
            <v>9529977.2077012565</v>
          </cell>
          <cell r="AJ35">
            <v>285899.31623103766</v>
          </cell>
          <cell r="AK35">
            <v>1</v>
          </cell>
          <cell r="AL35">
            <v>907974.08306942892</v>
          </cell>
          <cell r="AM35">
            <v>261549.34</v>
          </cell>
          <cell r="AN35">
            <v>7.2730893314936634E-4</v>
          </cell>
          <cell r="AO35">
            <v>44506.180366297805</v>
          </cell>
          <cell r="AP35">
            <v>245673</v>
          </cell>
          <cell r="AQ35">
            <v>0</v>
          </cell>
          <cell r="AR35">
            <v>-201166.81963370219</v>
          </cell>
          <cell r="AT35">
            <v>646424.74306942895</v>
          </cell>
          <cell r="AU35">
            <v>3.9939406912399217E-3</v>
          </cell>
          <cell r="AV35">
            <v>431725.0663202065</v>
          </cell>
          <cell r="AW35">
            <v>318740</v>
          </cell>
        </row>
        <row r="36">
          <cell r="A36" t="str">
            <v>200479750A</v>
          </cell>
          <cell r="B36" t="str">
            <v>MERCY REHABILITATION HOSPITAL, LLC</v>
          </cell>
          <cell r="C36" t="str">
            <v>No</v>
          </cell>
          <cell r="D36">
            <v>1</v>
          </cell>
          <cell r="E36">
            <v>12</v>
          </cell>
          <cell r="F36">
            <v>373033</v>
          </cell>
          <cell r="G36">
            <v>42370</v>
          </cell>
          <cell r="H36">
            <v>42735</v>
          </cell>
          <cell r="I36">
            <v>1</v>
          </cell>
          <cell r="J36">
            <v>12507600</v>
          </cell>
          <cell r="K36">
            <v>20937446</v>
          </cell>
          <cell r="L36">
            <v>0</v>
          </cell>
          <cell r="M36">
            <v>0</v>
          </cell>
          <cell r="N36">
            <v>0</v>
          </cell>
          <cell r="O36">
            <v>33445046</v>
          </cell>
          <cell r="P36">
            <v>20796081</v>
          </cell>
          <cell r="R36">
            <v>12507600</v>
          </cell>
          <cell r="S36">
            <v>20937446</v>
          </cell>
          <cell r="T36">
            <v>0</v>
          </cell>
          <cell r="U36">
            <v>0</v>
          </cell>
          <cell r="V36">
            <v>0</v>
          </cell>
          <cell r="X36">
            <v>33445046</v>
          </cell>
          <cell r="Z36">
            <v>33445046</v>
          </cell>
          <cell r="AA36">
            <v>20796081</v>
          </cell>
          <cell r="AC36">
            <v>33445046</v>
          </cell>
          <cell r="AD36">
            <v>20796081</v>
          </cell>
          <cell r="AE36">
            <v>0</v>
          </cell>
          <cell r="AF36">
            <v>33445046</v>
          </cell>
          <cell r="AG36">
            <v>0</v>
          </cell>
          <cell r="AH36">
            <v>0</v>
          </cell>
          <cell r="AI36">
            <v>20796081</v>
          </cell>
          <cell r="AJ36">
            <v>623882.42999999993</v>
          </cell>
          <cell r="AK36">
            <v>1</v>
          </cell>
          <cell r="AL36">
            <v>310974</v>
          </cell>
          <cell r="AM36">
            <v>310974</v>
          </cell>
          <cell r="AN36">
            <v>8.6474761579284068E-4</v>
          </cell>
          <cell r="AO36">
            <v>169851.6864082581</v>
          </cell>
          <cell r="AP36">
            <v>292097</v>
          </cell>
          <cell r="AQ36">
            <v>0</v>
          </cell>
          <cell r="AR36">
            <v>-122245.3135917419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</row>
        <row r="37">
          <cell r="A37" t="str">
            <v>100700490A</v>
          </cell>
          <cell r="B37" t="str">
            <v xml:space="preserve">MIDWEST REGIONAL MEDICAL </v>
          </cell>
          <cell r="C37" t="str">
            <v>Yes</v>
          </cell>
          <cell r="D37">
            <v>1</v>
          </cell>
          <cell r="E37">
            <v>12</v>
          </cell>
          <cell r="F37">
            <v>370094</v>
          </cell>
          <cell r="G37">
            <v>42186</v>
          </cell>
          <cell r="H37">
            <v>42551</v>
          </cell>
          <cell r="I37">
            <v>1</v>
          </cell>
          <cell r="J37">
            <v>65763527</v>
          </cell>
          <cell r="K37">
            <v>535594136</v>
          </cell>
          <cell r="L37">
            <v>28442036</v>
          </cell>
          <cell r="M37">
            <v>434360547</v>
          </cell>
          <cell r="N37">
            <v>103713862</v>
          </cell>
          <cell r="O37">
            <v>1198404379</v>
          </cell>
          <cell r="P37">
            <v>127463003</v>
          </cell>
          <cell r="R37">
            <v>65763527</v>
          </cell>
          <cell r="S37">
            <v>535594136</v>
          </cell>
          <cell r="T37">
            <v>28442036</v>
          </cell>
          <cell r="U37">
            <v>434360547</v>
          </cell>
          <cell r="V37">
            <v>103713862</v>
          </cell>
          <cell r="X37">
            <v>1167874108</v>
          </cell>
          <cell r="Z37">
            <v>1198404379</v>
          </cell>
          <cell r="AA37">
            <v>127463003</v>
          </cell>
          <cell r="AC37">
            <v>1167874108</v>
          </cell>
          <cell r="AD37">
            <v>66985870.821017832</v>
          </cell>
          <cell r="AE37">
            <v>57229914.384842403</v>
          </cell>
          <cell r="AF37">
            <v>629799699</v>
          </cell>
          <cell r="AG37">
            <v>538074409</v>
          </cell>
          <cell r="AH37">
            <v>0</v>
          </cell>
          <cell r="AI37">
            <v>124215785.20586023</v>
          </cell>
          <cell r="AJ37">
            <v>3726473.5561758066</v>
          </cell>
          <cell r="AK37">
            <v>1</v>
          </cell>
          <cell r="AL37">
            <v>10899035.817851011</v>
          </cell>
          <cell r="AM37">
            <v>7132547.1500000004</v>
          </cell>
          <cell r="AN37">
            <v>1.9833983363536891E-2</v>
          </cell>
          <cell r="AO37">
            <v>6764284.1616818719</v>
          </cell>
          <cell r="AP37">
            <v>6699585</v>
          </cell>
          <cell r="AQ37">
            <v>0</v>
          </cell>
          <cell r="AR37">
            <v>64699.161681871861</v>
          </cell>
          <cell r="AT37">
            <v>3766488.6678510108</v>
          </cell>
          <cell r="AU37">
            <v>2.3271281792517178E-2</v>
          </cell>
          <cell r="AV37">
            <v>2116922.4981968068</v>
          </cell>
          <cell r="AW37">
            <v>1857183</v>
          </cell>
        </row>
        <row r="38">
          <cell r="A38" t="str">
            <v>200242900A</v>
          </cell>
          <cell r="B38" t="str">
            <v>OKLAHOMA STATE UNIVERSITY MEDICAL CENTER</v>
          </cell>
          <cell r="C38" t="str">
            <v>Yes</v>
          </cell>
          <cell r="D38">
            <v>1</v>
          </cell>
          <cell r="E38">
            <v>12</v>
          </cell>
          <cell r="F38">
            <v>370078</v>
          </cell>
          <cell r="G38">
            <v>42186</v>
          </cell>
          <cell r="H38">
            <v>42551</v>
          </cell>
          <cell r="I38">
            <v>1</v>
          </cell>
          <cell r="J38">
            <v>64010662</v>
          </cell>
          <cell r="K38">
            <v>227328152</v>
          </cell>
          <cell r="L38">
            <v>9719090</v>
          </cell>
          <cell r="M38">
            <v>111002694</v>
          </cell>
          <cell r="N38">
            <v>52661613</v>
          </cell>
          <cell r="O38">
            <v>468811090</v>
          </cell>
          <cell r="P38">
            <v>114159407</v>
          </cell>
          <cell r="R38">
            <v>64010662</v>
          </cell>
          <cell r="S38">
            <v>227328152</v>
          </cell>
          <cell r="T38">
            <v>9719090</v>
          </cell>
          <cell r="U38">
            <v>111002694</v>
          </cell>
          <cell r="V38">
            <v>52661613</v>
          </cell>
          <cell r="X38">
            <v>464722211</v>
          </cell>
          <cell r="Z38">
            <v>468811090</v>
          </cell>
          <cell r="AA38">
            <v>114159407</v>
          </cell>
          <cell r="AC38">
            <v>464722211</v>
          </cell>
          <cell r="AD38">
            <v>73310108.328075022</v>
          </cell>
          <cell r="AE38">
            <v>39853622.562951632</v>
          </cell>
          <cell r="AF38">
            <v>301057904</v>
          </cell>
          <cell r="AG38">
            <v>163664307</v>
          </cell>
          <cell r="AH38">
            <v>0</v>
          </cell>
          <cell r="AI38">
            <v>113163730.89102666</v>
          </cell>
          <cell r="AJ38">
            <v>3394911.9267307995</v>
          </cell>
          <cell r="AK38">
            <v>1</v>
          </cell>
          <cell r="AL38">
            <v>16293918.828145579</v>
          </cell>
          <cell r="AM38">
            <v>10928494.220000001</v>
          </cell>
          <cell r="AN38">
            <v>3.0389644539256789E-2</v>
          </cell>
          <cell r="AO38">
            <v>-1495710.7302688397</v>
          </cell>
          <cell r="AP38">
            <v>10265110</v>
          </cell>
          <cell r="AQ38">
            <v>0</v>
          </cell>
          <cell r="AR38">
            <v>-11760820.73026884</v>
          </cell>
          <cell r="AT38">
            <v>5365424.6081455788</v>
          </cell>
          <cell r="AU38">
            <v>3.3150320896598237E-2</v>
          </cell>
          <cell r="AV38">
            <v>1546268.8855630923</v>
          </cell>
          <cell r="AW38">
            <v>2645588</v>
          </cell>
        </row>
        <row r="39">
          <cell r="A39" t="str">
            <v>100738360L</v>
          </cell>
          <cell r="B39" t="str">
            <v>PARKSIDE HOSPITAL  INC.</v>
          </cell>
          <cell r="C39" t="str">
            <v>No</v>
          </cell>
          <cell r="D39">
            <v>1</v>
          </cell>
          <cell r="E39">
            <v>12</v>
          </cell>
          <cell r="F39">
            <v>374021</v>
          </cell>
          <cell r="G39">
            <v>42370</v>
          </cell>
          <cell r="H39">
            <v>42735</v>
          </cell>
          <cell r="I39">
            <v>1</v>
          </cell>
          <cell r="J39">
            <v>23113587</v>
          </cell>
          <cell r="K39">
            <v>0</v>
          </cell>
          <cell r="L39">
            <v>0</v>
          </cell>
          <cell r="M39">
            <v>1424555</v>
          </cell>
          <cell r="N39">
            <v>148586</v>
          </cell>
          <cell r="O39">
            <v>24686728</v>
          </cell>
          <cell r="P39">
            <v>10417319</v>
          </cell>
          <cell r="R39">
            <v>23113587</v>
          </cell>
          <cell r="S39">
            <v>0</v>
          </cell>
          <cell r="T39">
            <v>0</v>
          </cell>
          <cell r="U39">
            <v>1424555</v>
          </cell>
          <cell r="V39">
            <v>148586</v>
          </cell>
          <cell r="X39">
            <v>24686728</v>
          </cell>
          <cell r="Z39">
            <v>24686728</v>
          </cell>
          <cell r="AA39">
            <v>10417319</v>
          </cell>
          <cell r="AC39">
            <v>24686728</v>
          </cell>
          <cell r="AD39">
            <v>9753484.0993611235</v>
          </cell>
          <cell r="AE39">
            <v>663834.90063887765</v>
          </cell>
          <cell r="AF39">
            <v>23113587</v>
          </cell>
          <cell r="AG39">
            <v>1573141</v>
          </cell>
          <cell r="AH39">
            <v>0</v>
          </cell>
          <cell r="AI39">
            <v>10417319</v>
          </cell>
          <cell r="AJ39">
            <v>312519.57</v>
          </cell>
          <cell r="AK39">
            <v>1</v>
          </cell>
          <cell r="AL39">
            <v>1887876.87</v>
          </cell>
          <cell r="AM39">
            <v>1887876.87</v>
          </cell>
          <cell r="AN39">
            <v>5.2497540702533037E-3</v>
          </cell>
          <cell r="AO39">
            <v>416944.52372739115</v>
          </cell>
          <cell r="AP39">
            <v>1773278</v>
          </cell>
          <cell r="AQ39">
            <v>0</v>
          </cell>
          <cell r="AR39">
            <v>-1356333.4762726089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</row>
        <row r="40">
          <cell r="A40" t="str">
            <v>100701680L</v>
          </cell>
          <cell r="B40" t="str">
            <v>ROLLING HILLS HOSPITAL</v>
          </cell>
          <cell r="C40" t="str">
            <v>No</v>
          </cell>
          <cell r="D40">
            <v>1</v>
          </cell>
          <cell r="E40">
            <v>12</v>
          </cell>
          <cell r="F40">
            <v>374016</v>
          </cell>
          <cell r="G40">
            <v>42370</v>
          </cell>
          <cell r="H40">
            <v>42735</v>
          </cell>
          <cell r="I40">
            <v>1</v>
          </cell>
          <cell r="J40">
            <v>26500900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26500900</v>
          </cell>
          <cell r="P40">
            <v>15934068</v>
          </cell>
          <cell r="R40">
            <v>26500900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X40">
            <v>26500900</v>
          </cell>
          <cell r="Z40">
            <v>26500900</v>
          </cell>
          <cell r="AA40">
            <v>15934068</v>
          </cell>
          <cell r="AC40">
            <v>26500900</v>
          </cell>
          <cell r="AD40">
            <v>15934068</v>
          </cell>
          <cell r="AE40">
            <v>0</v>
          </cell>
          <cell r="AF40">
            <v>26500900</v>
          </cell>
          <cell r="AG40">
            <v>0</v>
          </cell>
          <cell r="AH40">
            <v>0</v>
          </cell>
          <cell r="AI40">
            <v>15934068</v>
          </cell>
          <cell r="AJ40">
            <v>478022.04</v>
          </cell>
          <cell r="AK40">
            <v>1</v>
          </cell>
          <cell r="AL40">
            <v>844475.96</v>
          </cell>
          <cell r="AM40">
            <v>844475.96</v>
          </cell>
          <cell r="AN40">
            <v>2.3482946259313327E-3</v>
          </cell>
          <cell r="AO40">
            <v>-218807.613525972</v>
          </cell>
          <cell r="AP40">
            <v>793214</v>
          </cell>
          <cell r="AQ40">
            <v>0</v>
          </cell>
          <cell r="AR40">
            <v>-1012021.613525972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</row>
        <row r="41">
          <cell r="A41" t="str">
            <v>100699570A</v>
          </cell>
          <cell r="B41" t="str">
            <v>SAINT FRANCIS HOSPITAL</v>
          </cell>
          <cell r="C41" t="str">
            <v>Yes</v>
          </cell>
          <cell r="D41">
            <v>1</v>
          </cell>
          <cell r="E41">
            <v>12</v>
          </cell>
          <cell r="F41">
            <v>370091</v>
          </cell>
          <cell r="G41">
            <v>42186</v>
          </cell>
          <cell r="H41">
            <v>42551</v>
          </cell>
          <cell r="I41">
            <v>1</v>
          </cell>
          <cell r="J41">
            <v>347508971</v>
          </cell>
          <cell r="K41">
            <v>1230762178</v>
          </cell>
          <cell r="L41">
            <v>92667878</v>
          </cell>
          <cell r="M41">
            <v>957639050</v>
          </cell>
          <cell r="N41">
            <v>143160203</v>
          </cell>
          <cell r="O41">
            <v>2934949701</v>
          </cell>
          <cell r="P41">
            <v>913360823</v>
          </cell>
          <cell r="R41">
            <v>347508971</v>
          </cell>
          <cell r="S41">
            <v>1230762178</v>
          </cell>
          <cell r="T41">
            <v>92667878</v>
          </cell>
          <cell r="U41">
            <v>957639050</v>
          </cell>
          <cell r="V41">
            <v>143160203</v>
          </cell>
          <cell r="X41">
            <v>2771738280</v>
          </cell>
          <cell r="Z41">
            <v>2934949701</v>
          </cell>
          <cell r="AA41">
            <v>913360823</v>
          </cell>
          <cell r="AC41">
            <v>2771738280</v>
          </cell>
          <cell r="AD41">
            <v>519998773.52703542</v>
          </cell>
          <cell r="AE41">
            <v>342570406.34641701</v>
          </cell>
          <cell r="AF41">
            <v>1670939027</v>
          </cell>
          <cell r="AG41">
            <v>1100799253</v>
          </cell>
          <cell r="AH41">
            <v>0</v>
          </cell>
          <cell r="AI41">
            <v>862569179.87345243</v>
          </cell>
          <cell r="AJ41">
            <v>25877075.39620357</v>
          </cell>
          <cell r="AK41">
            <v>1</v>
          </cell>
          <cell r="AL41">
            <v>82135831.858473077</v>
          </cell>
          <cell r="AM41">
            <v>60924623.419999994</v>
          </cell>
          <cell r="AN41">
            <v>0.16941745240927428</v>
          </cell>
          <cell r="AO41">
            <v>44193473.909971915</v>
          </cell>
          <cell r="AP41">
            <v>57226359</v>
          </cell>
          <cell r="AQ41">
            <v>0</v>
          </cell>
          <cell r="AR41">
            <v>-13032885.090028085</v>
          </cell>
          <cell r="AT41">
            <v>21211208.438473083</v>
          </cell>
          <cell r="AU41">
            <v>0.1310536290590138</v>
          </cell>
          <cell r="AV41">
            <v>3442704.253620889</v>
          </cell>
          <cell r="AW41">
            <v>10458840</v>
          </cell>
        </row>
        <row r="42">
          <cell r="A42" t="str">
            <v>200031310A</v>
          </cell>
          <cell r="B42" t="str">
            <v>SAINT FRANCIS HOSPITAL SOUTH</v>
          </cell>
          <cell r="C42" t="str">
            <v>Yes</v>
          </cell>
          <cell r="D42">
            <v>1</v>
          </cell>
          <cell r="E42">
            <v>12</v>
          </cell>
          <cell r="F42">
            <v>370218</v>
          </cell>
          <cell r="G42">
            <v>42186</v>
          </cell>
          <cell r="H42">
            <v>42551</v>
          </cell>
          <cell r="I42">
            <v>1</v>
          </cell>
          <cell r="J42">
            <v>19894920</v>
          </cell>
          <cell r="K42">
            <v>72521675</v>
          </cell>
          <cell r="L42">
            <v>8668776</v>
          </cell>
          <cell r="M42">
            <v>144620963</v>
          </cell>
          <cell r="N42">
            <v>38675664</v>
          </cell>
          <cell r="O42">
            <v>288216095</v>
          </cell>
          <cell r="P42">
            <v>101302959</v>
          </cell>
          <cell r="R42">
            <v>19894920</v>
          </cell>
          <cell r="S42">
            <v>72521675</v>
          </cell>
          <cell r="T42">
            <v>8668776</v>
          </cell>
          <cell r="U42">
            <v>144620963</v>
          </cell>
          <cell r="V42">
            <v>38675664</v>
          </cell>
          <cell r="X42">
            <v>284381998</v>
          </cell>
          <cell r="Z42">
            <v>288216095</v>
          </cell>
          <cell r="AA42">
            <v>101302959</v>
          </cell>
          <cell r="AC42">
            <v>284381998</v>
          </cell>
          <cell r="AD42">
            <v>35529754.831744522</v>
          </cell>
          <cell r="AE42">
            <v>64425585.565647513</v>
          </cell>
          <cell r="AF42">
            <v>101085371</v>
          </cell>
          <cell r="AG42">
            <v>183296627</v>
          </cell>
          <cell r="AH42">
            <v>0</v>
          </cell>
          <cell r="AI42">
            <v>99955340.397392035</v>
          </cell>
          <cell r="AJ42">
            <v>2998660.2119217608</v>
          </cell>
          <cell r="AK42">
            <v>1</v>
          </cell>
          <cell r="AL42">
            <v>5548752.9671118855</v>
          </cell>
          <cell r="AM42">
            <v>3533160.4</v>
          </cell>
          <cell r="AN42">
            <v>9.8249115106525918E-3</v>
          </cell>
          <cell r="AO42">
            <v>4170367.8740026955</v>
          </cell>
          <cell r="AP42">
            <v>3318689</v>
          </cell>
          <cell r="AQ42">
            <v>0</v>
          </cell>
          <cell r="AR42">
            <v>851678.87400269555</v>
          </cell>
          <cell r="AT42">
            <v>2015592.5671118854</v>
          </cell>
          <cell r="AU42">
            <v>1.2453355563904008E-2</v>
          </cell>
          <cell r="AV42">
            <v>624293.41664192709</v>
          </cell>
          <cell r="AW42">
            <v>993850</v>
          </cell>
        </row>
        <row r="43">
          <cell r="A43" t="str">
            <v>200702430B</v>
          </cell>
          <cell r="B43" t="str">
            <v>SAINT FRANCIS HOSPITAL VINITA (CRAIG GENERAL HOSPITAL)</v>
          </cell>
          <cell r="C43" t="str">
            <v>Yes</v>
          </cell>
          <cell r="D43">
            <v>1</v>
          </cell>
          <cell r="E43">
            <v>12</v>
          </cell>
          <cell r="F43">
            <v>370065</v>
          </cell>
          <cell r="G43">
            <v>42370</v>
          </cell>
          <cell r="H43">
            <v>42708</v>
          </cell>
          <cell r="I43">
            <v>1.0796460176991149</v>
          </cell>
          <cell r="J43">
            <v>2843160</v>
          </cell>
          <cell r="K43">
            <v>8667684</v>
          </cell>
          <cell r="L43">
            <v>571300</v>
          </cell>
          <cell r="M43">
            <v>26699237</v>
          </cell>
          <cell r="N43">
            <v>4144672</v>
          </cell>
          <cell r="O43">
            <v>47058157</v>
          </cell>
          <cell r="P43">
            <v>20014688</v>
          </cell>
          <cell r="R43">
            <v>3069606.3716814155</v>
          </cell>
          <cell r="S43">
            <v>9358030.5132743362</v>
          </cell>
          <cell r="T43">
            <v>616801.76991150435</v>
          </cell>
          <cell r="U43">
            <v>28825724.902654864</v>
          </cell>
          <cell r="V43">
            <v>4474778.6194690261</v>
          </cell>
          <cell r="X43">
            <v>46344942.176991142</v>
          </cell>
          <cell r="Z43">
            <v>50806151.805309728</v>
          </cell>
          <cell r="AA43">
            <v>21608778.194690265</v>
          </cell>
          <cell r="AC43">
            <v>46344942.176991142</v>
          </cell>
          <cell r="AD43">
            <v>5548036.4395126617</v>
          </cell>
          <cell r="AE43">
            <v>14163308.355620701</v>
          </cell>
          <cell r="AF43">
            <v>13044438.654867258</v>
          </cell>
          <cell r="AG43">
            <v>33300503.522123888</v>
          </cell>
          <cell r="AH43">
            <v>0</v>
          </cell>
          <cell r="AI43">
            <v>19711344.795133363</v>
          </cell>
          <cell r="AJ43">
            <v>591340.34385400091</v>
          </cell>
          <cell r="AK43">
            <v>1</v>
          </cell>
          <cell r="AL43">
            <v>834353.82087651733</v>
          </cell>
          <cell r="AM43">
            <v>254658.77</v>
          </cell>
          <cell r="AN43">
            <v>7.0814783293213386E-4</v>
          </cell>
          <cell r="AO43">
            <v>137464.93677287691</v>
          </cell>
          <cell r="AP43">
            <v>239200</v>
          </cell>
          <cell r="AQ43">
            <v>0</v>
          </cell>
          <cell r="AR43">
            <v>-101735.06322712309</v>
          </cell>
          <cell r="AT43">
            <v>579695.05087651731</v>
          </cell>
          <cell r="AU43">
            <v>3.5816507289193429E-3</v>
          </cell>
          <cell r="AV43">
            <v>912070.23039303604</v>
          </cell>
          <cell r="AW43">
            <v>285837</v>
          </cell>
        </row>
        <row r="44">
          <cell r="A44" t="str">
            <v>200700900A</v>
          </cell>
          <cell r="B44" t="str">
            <v>SAINT FRANCIS REGIONAL SERVICES INC (MUSKOGEE REGIONAL MEDICAL CENTER)</v>
          </cell>
          <cell r="C44" t="str">
            <v>Yes</v>
          </cell>
          <cell r="D44">
            <v>1</v>
          </cell>
          <cell r="E44">
            <v>12</v>
          </cell>
          <cell r="F44">
            <v>370025</v>
          </cell>
          <cell r="G44">
            <v>42278</v>
          </cell>
          <cell r="H44">
            <v>42643</v>
          </cell>
          <cell r="I44">
            <v>1</v>
          </cell>
          <cell r="J44">
            <v>63134044</v>
          </cell>
          <cell r="K44">
            <v>11692155</v>
          </cell>
          <cell r="L44">
            <v>183888978</v>
          </cell>
          <cell r="M44">
            <v>31940559</v>
          </cell>
          <cell r="N44">
            <v>177011758</v>
          </cell>
          <cell r="O44">
            <v>484319165</v>
          </cell>
          <cell r="P44">
            <v>127474353</v>
          </cell>
          <cell r="R44">
            <v>63134044</v>
          </cell>
          <cell r="S44">
            <v>11692155</v>
          </cell>
          <cell r="T44">
            <v>183888978</v>
          </cell>
          <cell r="U44">
            <v>31940559</v>
          </cell>
          <cell r="V44">
            <v>177011758</v>
          </cell>
          <cell r="X44">
            <v>467667494</v>
          </cell>
          <cell r="Z44">
            <v>484319165</v>
          </cell>
          <cell r="AA44">
            <v>127474353</v>
          </cell>
          <cell r="AC44">
            <v>467667494</v>
          </cell>
          <cell r="AD44">
            <v>68094661.914432973</v>
          </cell>
          <cell r="AE44">
            <v>54996918.029097408</v>
          </cell>
          <cell r="AF44">
            <v>258715177</v>
          </cell>
          <cell r="AG44">
            <v>208952317</v>
          </cell>
          <cell r="AH44">
            <v>0</v>
          </cell>
          <cell r="AI44">
            <v>123091579.94353038</v>
          </cell>
          <cell r="AJ44">
            <v>3692747.3983059111</v>
          </cell>
          <cell r="AK44">
            <v>1</v>
          </cell>
          <cell r="AL44">
            <v>12845994.741901472</v>
          </cell>
          <cell r="AM44">
            <v>7829298.8799999999</v>
          </cell>
          <cell r="AN44">
            <v>2.1771490670633421E-2</v>
          </cell>
          <cell r="AO44">
            <v>7175458.6794182668</v>
          </cell>
          <cell r="AP44">
            <v>7354042</v>
          </cell>
          <cell r="AQ44">
            <v>0</v>
          </cell>
          <cell r="AR44">
            <v>-178583.32058173325</v>
          </cell>
          <cell r="AT44">
            <v>5016695.8619014714</v>
          </cell>
          <cell r="AU44">
            <v>3.0995697416042779E-2</v>
          </cell>
          <cell r="AV44">
            <v>2458193.2394154081</v>
          </cell>
          <cell r="AW44">
            <v>2473637</v>
          </cell>
        </row>
        <row r="45">
          <cell r="A45" t="str">
            <v>200196450C</v>
          </cell>
          <cell r="B45" t="str">
            <v>SEMINOLE HMA LLC</v>
          </cell>
          <cell r="C45" t="str">
            <v>Yes</v>
          </cell>
          <cell r="D45">
            <v>1</v>
          </cell>
          <cell r="E45">
            <v>12</v>
          </cell>
          <cell r="F45">
            <v>370229</v>
          </cell>
          <cell r="G45">
            <v>42095</v>
          </cell>
          <cell r="H45">
            <v>42460</v>
          </cell>
          <cell r="I45">
            <v>1</v>
          </cell>
          <cell r="J45">
            <v>1694765</v>
          </cell>
          <cell r="K45">
            <v>8357876</v>
          </cell>
          <cell r="L45">
            <v>1334814</v>
          </cell>
          <cell r="M45">
            <v>28886005</v>
          </cell>
          <cell r="N45">
            <v>12934757</v>
          </cell>
          <cell r="O45">
            <v>53208217</v>
          </cell>
          <cell r="P45">
            <v>12847116</v>
          </cell>
          <cell r="R45">
            <v>1694765</v>
          </cell>
          <cell r="S45">
            <v>8357876</v>
          </cell>
          <cell r="T45">
            <v>1334814</v>
          </cell>
          <cell r="U45">
            <v>28886005</v>
          </cell>
          <cell r="V45">
            <v>12934757</v>
          </cell>
          <cell r="X45">
            <v>53208217</v>
          </cell>
          <cell r="Z45">
            <v>53208217</v>
          </cell>
          <cell r="AA45">
            <v>12847116</v>
          </cell>
          <cell r="AC45">
            <v>53208217</v>
          </cell>
          <cell r="AD45">
            <v>2749499.2987601897</v>
          </cell>
          <cell r="AE45">
            <v>10097616.701239811</v>
          </cell>
          <cell r="AF45">
            <v>11387455</v>
          </cell>
          <cell r="AG45">
            <v>41820762</v>
          </cell>
          <cell r="AH45">
            <v>0</v>
          </cell>
          <cell r="AI45">
            <v>12847116</v>
          </cell>
          <cell r="AJ45">
            <v>385413.48</v>
          </cell>
          <cell r="AK45">
            <v>1</v>
          </cell>
          <cell r="AL45">
            <v>1622158.7107735896</v>
          </cell>
          <cell r="AM45">
            <v>245909.37</v>
          </cell>
          <cell r="AN45">
            <v>6.8381775135097956E-4</v>
          </cell>
          <cell r="AO45">
            <v>114693.26189508644</v>
          </cell>
          <cell r="AP45">
            <v>230982</v>
          </cell>
          <cell r="AQ45">
            <v>0</v>
          </cell>
          <cell r="AR45">
            <v>-116288.73810491356</v>
          </cell>
          <cell r="AT45">
            <v>1376249.3407735897</v>
          </cell>
          <cell r="AU45">
            <v>8.503168083121149E-3</v>
          </cell>
          <cell r="AV45">
            <v>485123.39936772082</v>
          </cell>
          <cell r="AW45">
            <v>678602</v>
          </cell>
        </row>
        <row r="46">
          <cell r="A46" t="str">
            <v>200006820Z</v>
          </cell>
          <cell r="B46" t="str">
            <v>SHADOW MOUNTAIN</v>
          </cell>
          <cell r="C46" t="str">
            <v>No</v>
          </cell>
          <cell r="D46">
            <v>1</v>
          </cell>
          <cell r="E46">
            <v>12</v>
          </cell>
          <cell r="F46">
            <v>374024</v>
          </cell>
          <cell r="G46">
            <v>42248</v>
          </cell>
          <cell r="H46">
            <v>42613</v>
          </cell>
          <cell r="I46">
            <v>1</v>
          </cell>
          <cell r="J46">
            <v>68179342</v>
          </cell>
          <cell r="K46">
            <v>57600</v>
          </cell>
          <cell r="L46">
            <v>0</v>
          </cell>
          <cell r="M46">
            <v>1139400</v>
          </cell>
          <cell r="N46">
            <v>1035766</v>
          </cell>
          <cell r="O46">
            <v>74812658</v>
          </cell>
          <cell r="P46">
            <v>40341783</v>
          </cell>
          <cell r="R46">
            <v>68179342</v>
          </cell>
          <cell r="S46">
            <v>57600</v>
          </cell>
          <cell r="T46">
            <v>0</v>
          </cell>
          <cell r="U46">
            <v>1139400</v>
          </cell>
          <cell r="V46">
            <v>1035766</v>
          </cell>
          <cell r="X46">
            <v>70412108</v>
          </cell>
          <cell r="Z46">
            <v>74812658</v>
          </cell>
          <cell r="AA46">
            <v>40341783</v>
          </cell>
          <cell r="AC46">
            <v>70412108</v>
          </cell>
          <cell r="AD46">
            <v>36795911.017458916</v>
          </cell>
          <cell r="AE46">
            <v>1172930.8529711375</v>
          </cell>
          <cell r="AF46">
            <v>68236942</v>
          </cell>
          <cell r="AG46">
            <v>2175166</v>
          </cell>
          <cell r="AH46">
            <v>0</v>
          </cell>
          <cell r="AI46">
            <v>37968841.870430052</v>
          </cell>
          <cell r="AJ46">
            <v>1139065.2561129015</v>
          </cell>
          <cell r="AK46">
            <v>1</v>
          </cell>
          <cell r="AL46">
            <v>4274560.8800000008</v>
          </cell>
          <cell r="AM46">
            <v>4274560.8800000008</v>
          </cell>
          <cell r="AN46">
            <v>1.188657678629515E-2</v>
          </cell>
          <cell r="AO46">
            <v>2467400.6464938396</v>
          </cell>
          <cell r="AP46">
            <v>4015085</v>
          </cell>
          <cell r="AQ46">
            <v>0</v>
          </cell>
          <cell r="AR46">
            <v>-1547684.3535061604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</row>
        <row r="47">
          <cell r="A47" t="str">
            <v>100697950B</v>
          </cell>
          <cell r="B47" t="str">
            <v>SOUTHWESTERN MEDICAL CENTER</v>
          </cell>
          <cell r="C47" t="str">
            <v>Yes</v>
          </cell>
          <cell r="D47">
            <v>1</v>
          </cell>
          <cell r="E47">
            <v>12</v>
          </cell>
          <cell r="F47">
            <v>370097</v>
          </cell>
          <cell r="G47">
            <v>42309</v>
          </cell>
          <cell r="H47">
            <v>42674</v>
          </cell>
          <cell r="I47">
            <v>1</v>
          </cell>
          <cell r="J47">
            <v>44651079</v>
          </cell>
          <cell r="K47">
            <v>123269192</v>
          </cell>
          <cell r="L47">
            <v>2762561</v>
          </cell>
          <cell r="M47">
            <v>18304804</v>
          </cell>
          <cell r="N47">
            <v>170285110</v>
          </cell>
          <cell r="O47">
            <v>359272746</v>
          </cell>
          <cell r="P47">
            <v>83191889</v>
          </cell>
          <cell r="R47">
            <v>44651079</v>
          </cell>
          <cell r="S47">
            <v>123269192</v>
          </cell>
          <cell r="T47">
            <v>2762561</v>
          </cell>
          <cell r="U47">
            <v>18304804</v>
          </cell>
          <cell r="V47">
            <v>170285110</v>
          </cell>
          <cell r="X47">
            <v>359272746</v>
          </cell>
          <cell r="Z47">
            <v>359272746</v>
          </cell>
          <cell r="AA47">
            <v>83191889</v>
          </cell>
          <cell r="AC47">
            <v>359272746</v>
          </cell>
          <cell r="AD47">
            <v>39522695.144678876</v>
          </cell>
          <cell r="AE47">
            <v>43669193.855321117</v>
          </cell>
          <cell r="AF47">
            <v>170682832</v>
          </cell>
          <cell r="AG47">
            <v>188589914</v>
          </cell>
          <cell r="AH47">
            <v>0</v>
          </cell>
          <cell r="AI47">
            <v>83191889</v>
          </cell>
          <cell r="AJ47">
            <v>2495756.67</v>
          </cell>
          <cell r="AK47">
            <v>1</v>
          </cell>
          <cell r="AL47">
            <v>6715319.6898899153</v>
          </cell>
          <cell r="AM47">
            <v>3957713.11</v>
          </cell>
          <cell r="AN47">
            <v>1.100549555867876E-2</v>
          </cell>
          <cell r="AO47">
            <v>7031055.0588861816</v>
          </cell>
          <cell r="AP47">
            <v>3717471</v>
          </cell>
          <cell r="AQ47">
            <v>0</v>
          </cell>
          <cell r="AR47">
            <v>3313584.0588861816</v>
          </cell>
          <cell r="AT47">
            <v>2757606.5798899154</v>
          </cell>
          <cell r="AU47">
            <v>1.7037895358950332E-2</v>
          </cell>
          <cell r="AV47">
            <v>1194726.6565124667</v>
          </cell>
          <cell r="AW47">
            <v>1359723</v>
          </cell>
        </row>
        <row r="48">
          <cell r="A48" t="str">
            <v>100699540A</v>
          </cell>
          <cell r="B48" t="str">
            <v>ST ANTHONY HSP</v>
          </cell>
          <cell r="C48" t="str">
            <v>Yes</v>
          </cell>
          <cell r="D48">
            <v>1</v>
          </cell>
          <cell r="E48">
            <v>12</v>
          </cell>
          <cell r="F48">
            <v>370037</v>
          </cell>
          <cell r="G48">
            <v>42370</v>
          </cell>
          <cell r="H48">
            <v>42735</v>
          </cell>
          <cell r="I48">
            <v>1</v>
          </cell>
          <cell r="J48">
            <v>221014454</v>
          </cell>
          <cell r="K48">
            <v>739250550</v>
          </cell>
          <cell r="L48">
            <v>35928902</v>
          </cell>
          <cell r="M48">
            <v>759601615</v>
          </cell>
          <cell r="N48">
            <v>399442009</v>
          </cell>
          <cell r="O48">
            <v>2155237530</v>
          </cell>
          <cell r="P48">
            <v>454480464</v>
          </cell>
          <cell r="R48">
            <v>221014454</v>
          </cell>
          <cell r="S48">
            <v>739250550</v>
          </cell>
          <cell r="T48">
            <v>35928902</v>
          </cell>
          <cell r="U48">
            <v>759601615</v>
          </cell>
          <cell r="V48">
            <v>399442009</v>
          </cell>
          <cell r="X48">
            <v>2155237530</v>
          </cell>
          <cell r="Z48">
            <v>2155237530</v>
          </cell>
          <cell r="AA48">
            <v>454480464</v>
          </cell>
          <cell r="AC48">
            <v>2155237530</v>
          </cell>
          <cell r="AD48">
            <v>210069963.2085807</v>
          </cell>
          <cell r="AE48">
            <v>244410500.79141927</v>
          </cell>
          <cell r="AF48">
            <v>996193906</v>
          </cell>
          <cell r="AG48">
            <v>1159043624</v>
          </cell>
          <cell r="AH48">
            <v>0</v>
          </cell>
          <cell r="AI48">
            <v>454480464</v>
          </cell>
          <cell r="AJ48">
            <v>13634413.92</v>
          </cell>
          <cell r="AK48">
            <v>1</v>
          </cell>
          <cell r="AL48">
            <v>30613713.558554016</v>
          </cell>
          <cell r="AM48">
            <v>19144166.989999998</v>
          </cell>
          <cell r="AN48">
            <v>5.3235552685891752E-2</v>
          </cell>
          <cell r="AO48">
            <v>28824852.669285323</v>
          </cell>
          <cell r="AP48">
            <v>17982072</v>
          </cell>
          <cell r="AQ48">
            <v>0</v>
          </cell>
          <cell r="AR48">
            <v>10842780.669285323</v>
          </cell>
          <cell r="AT48">
            <v>11469546.568554018</v>
          </cell>
          <cell r="AU48">
            <v>7.0864689573460593E-2</v>
          </cell>
          <cell r="AV48">
            <v>6597987.7314694915</v>
          </cell>
          <cell r="AW48">
            <v>5655413</v>
          </cell>
        </row>
        <row r="49">
          <cell r="A49" t="str">
            <v>200310990A</v>
          </cell>
          <cell r="B49" t="str">
            <v>ST JOHN BROKEN ARROW, INC</v>
          </cell>
          <cell r="C49" t="str">
            <v>Yes</v>
          </cell>
          <cell r="D49">
            <v>1</v>
          </cell>
          <cell r="E49">
            <v>12</v>
          </cell>
          <cell r="F49">
            <v>370235</v>
          </cell>
          <cell r="G49">
            <v>42370</v>
          </cell>
          <cell r="H49">
            <v>42735</v>
          </cell>
          <cell r="I49">
            <v>1</v>
          </cell>
          <cell r="J49">
            <v>6897323</v>
          </cell>
          <cell r="K49">
            <v>86788425</v>
          </cell>
          <cell r="L49">
            <v>2745604</v>
          </cell>
          <cell r="M49">
            <v>90179937</v>
          </cell>
          <cell r="N49">
            <v>39588616</v>
          </cell>
          <cell r="O49">
            <v>226199905</v>
          </cell>
          <cell r="P49">
            <v>64005390</v>
          </cell>
          <cell r="R49">
            <v>6897323</v>
          </cell>
          <cell r="S49">
            <v>86788425</v>
          </cell>
          <cell r="T49">
            <v>2745604</v>
          </cell>
          <cell r="U49">
            <v>90179937</v>
          </cell>
          <cell r="V49">
            <v>39588616</v>
          </cell>
          <cell r="X49">
            <v>226199905</v>
          </cell>
          <cell r="Z49">
            <v>226199905</v>
          </cell>
          <cell r="AA49">
            <v>64005390</v>
          </cell>
          <cell r="AC49">
            <v>226199905</v>
          </cell>
          <cell r="AD49">
            <v>27286157.759382259</v>
          </cell>
          <cell r="AE49">
            <v>36719232.240617737</v>
          </cell>
          <cell r="AF49">
            <v>96431352</v>
          </cell>
          <cell r="AG49">
            <v>129768553</v>
          </cell>
          <cell r="AH49">
            <v>0</v>
          </cell>
          <cell r="AI49">
            <v>64005390</v>
          </cell>
          <cell r="AJ49">
            <v>1920161.7</v>
          </cell>
          <cell r="AK49">
            <v>1</v>
          </cell>
          <cell r="AL49">
            <v>2521688.6474066922</v>
          </cell>
          <cell r="AM49">
            <v>492511.26</v>
          </cell>
          <cell r="AN49">
            <v>1.3695612425351569E-3</v>
          </cell>
          <cell r="AO49">
            <v>203652.01416811056</v>
          </cell>
          <cell r="AP49">
            <v>462615</v>
          </cell>
          <cell r="AQ49">
            <v>0</v>
          </cell>
          <cell r="AR49">
            <v>-258962.98583188944</v>
          </cell>
          <cell r="AT49">
            <v>2029177.3874066921</v>
          </cell>
          <cell r="AU49">
            <v>1.253728948991832E-2</v>
          </cell>
          <cell r="AV49">
            <v>816123.05050531402</v>
          </cell>
          <cell r="AW49">
            <v>1000548</v>
          </cell>
        </row>
        <row r="50">
          <cell r="A50" t="str">
            <v>100699400A</v>
          </cell>
          <cell r="B50" t="str">
            <v>ST JOHN MED CTR</v>
          </cell>
          <cell r="C50" t="str">
            <v>Yes</v>
          </cell>
          <cell r="D50">
            <v>1</v>
          </cell>
          <cell r="E50">
            <v>12</v>
          </cell>
          <cell r="F50">
            <v>370114</v>
          </cell>
          <cell r="G50">
            <v>42278</v>
          </cell>
          <cell r="H50">
            <v>42643</v>
          </cell>
          <cell r="I50">
            <v>1</v>
          </cell>
          <cell r="J50">
            <v>210510246</v>
          </cell>
          <cell r="K50">
            <v>814705729</v>
          </cell>
          <cell r="L50">
            <v>51080664</v>
          </cell>
          <cell r="M50">
            <v>647192846</v>
          </cell>
          <cell r="N50">
            <v>77899536</v>
          </cell>
          <cell r="O50">
            <v>1802443619</v>
          </cell>
          <cell r="P50">
            <v>549217867</v>
          </cell>
          <cell r="R50">
            <v>210510246</v>
          </cell>
          <cell r="S50">
            <v>814705729</v>
          </cell>
          <cell r="T50">
            <v>51080664</v>
          </cell>
          <cell r="U50">
            <v>647192846</v>
          </cell>
          <cell r="V50">
            <v>77899536</v>
          </cell>
          <cell r="X50">
            <v>1801389021</v>
          </cell>
          <cell r="Z50">
            <v>1802443619</v>
          </cell>
          <cell r="AA50">
            <v>549217867</v>
          </cell>
          <cell r="AC50">
            <v>1801389021</v>
          </cell>
          <cell r="AD50">
            <v>327955525.54304278</v>
          </cell>
          <cell r="AE50">
            <v>220940997.66678426</v>
          </cell>
          <cell r="AF50">
            <v>1076296639</v>
          </cell>
          <cell r="AG50">
            <v>725092382</v>
          </cell>
          <cell r="AH50">
            <v>0</v>
          </cell>
          <cell r="AI50">
            <v>548896523.20982707</v>
          </cell>
          <cell r="AJ50">
            <v>16466895.696294811</v>
          </cell>
          <cell r="AK50">
            <v>1</v>
          </cell>
          <cell r="AL50">
            <v>35904134.439667493</v>
          </cell>
          <cell r="AM50">
            <v>29540791.479999997</v>
          </cell>
          <cell r="AN50">
            <v>8.2146189073567119E-2</v>
          </cell>
          <cell r="AO50">
            <v>16851828.299644668</v>
          </cell>
          <cell r="AP50">
            <v>27747598</v>
          </cell>
          <cell r="AQ50">
            <v>0</v>
          </cell>
          <cell r="AR50">
            <v>-10895769.700355332</v>
          </cell>
          <cell r="AT50">
            <v>6363342.9596674927</v>
          </cell>
          <cell r="AU50">
            <v>3.9315967792713971E-2</v>
          </cell>
          <cell r="AV50">
            <v>3665471.5399770113</v>
          </cell>
          <cell r="AW50">
            <v>3137642</v>
          </cell>
        </row>
        <row r="51">
          <cell r="A51" t="str">
            <v>200106410A</v>
          </cell>
          <cell r="B51" t="str">
            <v>ST JOHN OWASSO</v>
          </cell>
          <cell r="C51" t="str">
            <v>Yes</v>
          </cell>
          <cell r="D51">
            <v>1</v>
          </cell>
          <cell r="E51">
            <v>12</v>
          </cell>
          <cell r="F51">
            <v>370227</v>
          </cell>
          <cell r="G51">
            <v>42370</v>
          </cell>
          <cell r="H51">
            <v>42735</v>
          </cell>
          <cell r="I51">
            <v>1</v>
          </cell>
          <cell r="J51">
            <v>4022538</v>
          </cell>
          <cell r="K51">
            <v>18097026</v>
          </cell>
          <cell r="L51">
            <v>2721722</v>
          </cell>
          <cell r="M51">
            <v>58743828</v>
          </cell>
          <cell r="N51">
            <v>33733643</v>
          </cell>
          <cell r="O51">
            <v>117318757</v>
          </cell>
          <cell r="P51">
            <v>37861159</v>
          </cell>
          <cell r="R51">
            <v>4022538</v>
          </cell>
          <cell r="S51">
            <v>18097026</v>
          </cell>
          <cell r="T51">
            <v>2721722</v>
          </cell>
          <cell r="U51">
            <v>58743828</v>
          </cell>
          <cell r="V51">
            <v>33733643</v>
          </cell>
          <cell r="X51">
            <v>117318757</v>
          </cell>
          <cell r="Z51">
            <v>117318757</v>
          </cell>
          <cell r="AA51">
            <v>37861159</v>
          </cell>
          <cell r="AC51">
            <v>117318757</v>
          </cell>
          <cell r="AD51">
            <v>8016790.3501609219</v>
          </cell>
          <cell r="AE51">
            <v>29844368.649839081</v>
          </cell>
          <cell r="AF51">
            <v>24841286</v>
          </cell>
          <cell r="AG51">
            <v>92477471</v>
          </cell>
          <cell r="AH51">
            <v>0</v>
          </cell>
          <cell r="AI51">
            <v>37861159</v>
          </cell>
          <cell r="AJ51">
            <v>1135834.77</v>
          </cell>
          <cell r="AK51">
            <v>1</v>
          </cell>
          <cell r="AL51">
            <v>2666835.0918132951</v>
          </cell>
          <cell r="AM51">
            <v>1137883.28</v>
          </cell>
          <cell r="AN51">
            <v>3.1641933197969524E-3</v>
          </cell>
          <cell r="AO51">
            <v>1484731.8117159533</v>
          </cell>
          <cell r="AP51">
            <v>1068811</v>
          </cell>
          <cell r="AQ51">
            <v>0</v>
          </cell>
          <cell r="AR51">
            <v>415920.81171595328</v>
          </cell>
          <cell r="AT51">
            <v>1528951.8118132954</v>
          </cell>
          <cell r="AU51">
            <v>9.4466415798849651E-3</v>
          </cell>
          <cell r="AV51">
            <v>665318.96226769919</v>
          </cell>
          <cell r="AW51">
            <v>753897</v>
          </cell>
        </row>
        <row r="52">
          <cell r="A52" t="str">
            <v>100690020A</v>
          </cell>
          <cell r="B52" t="str">
            <v>ST MARY'S REGIONAL CTR</v>
          </cell>
          <cell r="C52" t="str">
            <v>Yes</v>
          </cell>
          <cell r="D52">
            <v>1</v>
          </cell>
          <cell r="E52">
            <v>12</v>
          </cell>
          <cell r="F52">
            <v>370026</v>
          </cell>
          <cell r="G52">
            <v>42370</v>
          </cell>
          <cell r="H52">
            <v>42735</v>
          </cell>
          <cell r="I52">
            <v>1</v>
          </cell>
          <cell r="J52">
            <v>60040662</v>
          </cell>
          <cell r="K52">
            <v>165460881</v>
          </cell>
          <cell r="L52">
            <v>9311906</v>
          </cell>
          <cell r="M52">
            <v>208801400</v>
          </cell>
          <cell r="N52">
            <v>22309672</v>
          </cell>
          <cell r="O52">
            <v>465924521</v>
          </cell>
          <cell r="P52">
            <v>100422955</v>
          </cell>
          <cell r="R52">
            <v>60040662</v>
          </cell>
          <cell r="S52">
            <v>165460881</v>
          </cell>
          <cell r="T52">
            <v>9311906</v>
          </cell>
          <cell r="U52">
            <v>208801400</v>
          </cell>
          <cell r="V52">
            <v>22309672</v>
          </cell>
          <cell r="X52">
            <v>465924521</v>
          </cell>
          <cell r="Z52">
            <v>465924521</v>
          </cell>
          <cell r="AA52">
            <v>100422955</v>
          </cell>
          <cell r="AC52">
            <v>465924521</v>
          </cell>
          <cell r="AD52">
            <v>50610473.069138587</v>
          </cell>
          <cell r="AE52">
            <v>49812481.930861413</v>
          </cell>
          <cell r="AF52">
            <v>234813449</v>
          </cell>
          <cell r="AG52">
            <v>231111072</v>
          </cell>
          <cell r="AH52">
            <v>0</v>
          </cell>
          <cell r="AI52">
            <v>100422955</v>
          </cell>
          <cell r="AJ52">
            <v>3012688.65</v>
          </cell>
          <cell r="AK52">
            <v>1</v>
          </cell>
          <cell r="AL52">
            <v>3466005.410018228</v>
          </cell>
          <cell r="AM52">
            <v>2094658.4300000002</v>
          </cell>
          <cell r="AN52">
            <v>5.8247663252968904E-3</v>
          </cell>
          <cell r="AO52">
            <v>1742816.8729233472</v>
          </cell>
          <cell r="AP52">
            <v>1967508</v>
          </cell>
          <cell r="AQ52">
            <v>0</v>
          </cell>
          <cell r="AR52">
            <v>-224691.12707665283</v>
          </cell>
          <cell r="AT52">
            <v>1371346.9800182278</v>
          </cell>
          <cell r="AU52">
            <v>8.472878806118838E-3</v>
          </cell>
          <cell r="AV52">
            <v>554193.59949905123</v>
          </cell>
          <cell r="AW52">
            <v>676185</v>
          </cell>
        </row>
        <row r="53">
          <cell r="A53" t="str">
            <v>100740840B</v>
          </cell>
          <cell r="B53" t="str">
            <v>ST. ANTHONY SHAWNEE HOSPITAL</v>
          </cell>
          <cell r="C53" t="str">
            <v>Yes</v>
          </cell>
          <cell r="D53">
            <v>1</v>
          </cell>
          <cell r="E53">
            <v>12</v>
          </cell>
          <cell r="F53">
            <v>370149</v>
          </cell>
          <cell r="G53">
            <v>42370</v>
          </cell>
          <cell r="H53">
            <v>42735</v>
          </cell>
          <cell r="I53">
            <v>1</v>
          </cell>
          <cell r="J53">
            <v>20429215</v>
          </cell>
          <cell r="K53">
            <v>49599084</v>
          </cell>
          <cell r="L53">
            <v>2940574</v>
          </cell>
          <cell r="M53">
            <v>162547892</v>
          </cell>
          <cell r="N53">
            <v>106573005</v>
          </cell>
          <cell r="O53">
            <v>342089770</v>
          </cell>
          <cell r="P53">
            <v>93493907</v>
          </cell>
          <cell r="R53">
            <v>20429215</v>
          </cell>
          <cell r="S53">
            <v>49599084</v>
          </cell>
          <cell r="T53">
            <v>2940574</v>
          </cell>
          <cell r="U53">
            <v>162547892</v>
          </cell>
          <cell r="V53">
            <v>106573005</v>
          </cell>
          <cell r="X53">
            <v>342089770</v>
          </cell>
          <cell r="Z53">
            <v>342089770</v>
          </cell>
          <cell r="AA53">
            <v>93493907</v>
          </cell>
          <cell r="AC53">
            <v>342089770</v>
          </cell>
          <cell r="AD53">
            <v>19942557.844266467</v>
          </cell>
          <cell r="AE53">
            <v>73551349.155733541</v>
          </cell>
          <cell r="AF53">
            <v>72968873</v>
          </cell>
          <cell r="AG53">
            <v>269120897</v>
          </cell>
          <cell r="AH53">
            <v>0</v>
          </cell>
          <cell r="AI53">
            <v>93493907</v>
          </cell>
          <cell r="AJ53">
            <v>2804817.21</v>
          </cell>
          <cell r="AK53">
            <v>1</v>
          </cell>
          <cell r="AL53">
            <v>7868778.5515475459</v>
          </cell>
          <cell r="AM53">
            <v>3451464.3699999996</v>
          </cell>
          <cell r="AN53">
            <v>9.5977335241899282E-3</v>
          </cell>
          <cell r="AO53">
            <v>4557234.6715257335</v>
          </cell>
          <cell r="AP53">
            <v>3241953</v>
          </cell>
          <cell r="AQ53">
            <v>0</v>
          </cell>
          <cell r="AR53">
            <v>1315281.6715257335</v>
          </cell>
          <cell r="AT53">
            <v>4417314.1815475458</v>
          </cell>
          <cell r="AU53">
            <v>2.7292412681949318E-2</v>
          </cell>
          <cell r="AV53">
            <v>1304398.3993535927</v>
          </cell>
          <cell r="AW53">
            <v>2178093</v>
          </cell>
        </row>
        <row r="54">
          <cell r="A54" t="str">
            <v>200006260A</v>
          </cell>
          <cell r="B54" t="str">
            <v>TULSA SPINE HOSPITAL</v>
          </cell>
          <cell r="C54" t="str">
            <v>Yes</v>
          </cell>
          <cell r="D54">
            <v>1</v>
          </cell>
          <cell r="E54">
            <v>12</v>
          </cell>
          <cell r="F54">
            <v>370216</v>
          </cell>
          <cell r="G54">
            <v>42370</v>
          </cell>
          <cell r="H54">
            <v>42735</v>
          </cell>
          <cell r="I54">
            <v>1</v>
          </cell>
          <cell r="J54">
            <v>2693700</v>
          </cell>
          <cell r="K54">
            <v>76126880</v>
          </cell>
          <cell r="L54">
            <v>18460</v>
          </cell>
          <cell r="M54">
            <v>158132374</v>
          </cell>
          <cell r="N54">
            <v>15972893</v>
          </cell>
          <cell r="O54">
            <v>252944307</v>
          </cell>
          <cell r="P54">
            <v>59471556</v>
          </cell>
          <cell r="R54">
            <v>2693700</v>
          </cell>
          <cell r="S54">
            <v>76126880</v>
          </cell>
          <cell r="T54">
            <v>18460</v>
          </cell>
          <cell r="U54">
            <v>158132374</v>
          </cell>
          <cell r="V54">
            <v>15972893</v>
          </cell>
          <cell r="X54">
            <v>252944307</v>
          </cell>
          <cell r="Z54">
            <v>252944307</v>
          </cell>
          <cell r="AA54">
            <v>59471556</v>
          </cell>
          <cell r="AC54">
            <v>252944307</v>
          </cell>
          <cell r="AD54">
            <v>18536413.955923665</v>
          </cell>
          <cell r="AE54">
            <v>40935142.044076338</v>
          </cell>
          <cell r="AF54">
            <v>78839040</v>
          </cell>
          <cell r="AG54">
            <v>174105267</v>
          </cell>
          <cell r="AH54">
            <v>0</v>
          </cell>
          <cell r="AI54">
            <v>59471556</v>
          </cell>
          <cell r="AJ54">
            <v>1784146.68</v>
          </cell>
          <cell r="AK54">
            <v>1</v>
          </cell>
          <cell r="AL54">
            <v>4269658.7166275578</v>
          </cell>
          <cell r="AM54">
            <v>423192.61</v>
          </cell>
          <cell r="AN54">
            <v>1.1768019207993256E-3</v>
          </cell>
          <cell r="AO54">
            <v>80938.02190913941</v>
          </cell>
          <cell r="AP54">
            <v>397504</v>
          </cell>
          <cell r="AQ54">
            <v>0</v>
          </cell>
          <cell r="AR54">
            <v>-316565.97809086059</v>
          </cell>
          <cell r="AT54">
            <v>3846466.1066275579</v>
          </cell>
          <cell r="AU54">
            <v>2.3765423068103367E-2</v>
          </cell>
          <cell r="AV54">
            <v>560168.25925286021</v>
          </cell>
          <cell r="AW54">
            <v>1896619</v>
          </cell>
        </row>
        <row r="55">
          <cell r="A55" t="str">
            <v>200028650A</v>
          </cell>
          <cell r="B55" t="str">
            <v>VALIR REHABILITATION HOSPITAL OF OKC</v>
          </cell>
          <cell r="C55" t="str">
            <v>No</v>
          </cell>
          <cell r="D55">
            <v>1</v>
          </cell>
          <cell r="E55">
            <v>12</v>
          </cell>
          <cell r="F55">
            <v>373025</v>
          </cell>
          <cell r="G55">
            <v>42370</v>
          </cell>
          <cell r="H55">
            <v>42735</v>
          </cell>
          <cell r="I55">
            <v>1</v>
          </cell>
          <cell r="J55">
            <v>14396699</v>
          </cell>
          <cell r="K55">
            <v>10753764</v>
          </cell>
          <cell r="L55">
            <v>0</v>
          </cell>
          <cell r="M55">
            <v>0</v>
          </cell>
          <cell r="N55">
            <v>1100015</v>
          </cell>
          <cell r="O55">
            <v>26250478</v>
          </cell>
          <cell r="P55">
            <v>14841226</v>
          </cell>
          <cell r="R55">
            <v>14396699</v>
          </cell>
          <cell r="S55">
            <v>10753764</v>
          </cell>
          <cell r="T55">
            <v>0</v>
          </cell>
          <cell r="U55">
            <v>0</v>
          </cell>
          <cell r="V55">
            <v>1100015</v>
          </cell>
          <cell r="X55">
            <v>26250478</v>
          </cell>
          <cell r="Z55">
            <v>26250478</v>
          </cell>
          <cell r="AA55">
            <v>14841226</v>
          </cell>
          <cell r="AC55">
            <v>26250478</v>
          </cell>
          <cell r="AD55">
            <v>14219310.80217427</v>
          </cell>
          <cell r="AE55">
            <v>621915.19782573101</v>
          </cell>
          <cell r="AF55">
            <v>25150463</v>
          </cell>
          <cell r="AG55">
            <v>1100015</v>
          </cell>
          <cell r="AH55">
            <v>0</v>
          </cell>
          <cell r="AI55">
            <v>14841226</v>
          </cell>
          <cell r="AJ55">
            <v>445236.77999999997</v>
          </cell>
          <cell r="AK55">
            <v>1</v>
          </cell>
          <cell r="AL55">
            <v>1653019.534257537</v>
          </cell>
          <cell r="AM55">
            <v>1645577.83</v>
          </cell>
          <cell r="AN55">
            <v>4.5759758214321987E-3</v>
          </cell>
          <cell r="AO55">
            <v>733643.47021664004</v>
          </cell>
          <cell r="AP55">
            <v>1545687</v>
          </cell>
          <cell r="AQ55">
            <v>0</v>
          </cell>
          <cell r="AR55">
            <v>-812043.52978335996</v>
          </cell>
          <cell r="AT55">
            <v>7441.7042575369169</v>
          </cell>
          <cell r="AU55">
            <v>4.597863210684343E-5</v>
          </cell>
          <cell r="AV55">
            <v>0</v>
          </cell>
          <cell r="AW55">
            <v>3669</v>
          </cell>
        </row>
        <row r="56">
          <cell r="A56" t="str">
            <v>200673510G</v>
          </cell>
          <cell r="B56" t="str">
            <v>WILLOW CREST HOSPITAL</v>
          </cell>
          <cell r="C56" t="str">
            <v>No</v>
          </cell>
          <cell r="D56">
            <v>1</v>
          </cell>
          <cell r="E56">
            <v>12</v>
          </cell>
          <cell r="F56">
            <v>374017</v>
          </cell>
          <cell r="G56">
            <v>42370</v>
          </cell>
          <cell r="H56">
            <v>42735</v>
          </cell>
          <cell r="I56">
            <v>1</v>
          </cell>
          <cell r="J56">
            <v>8552175</v>
          </cell>
          <cell r="K56">
            <v>4265350</v>
          </cell>
          <cell r="L56">
            <v>0</v>
          </cell>
          <cell r="M56">
            <v>0</v>
          </cell>
          <cell r="N56">
            <v>0</v>
          </cell>
          <cell r="O56">
            <v>12817525</v>
          </cell>
          <cell r="P56">
            <v>9999572</v>
          </cell>
          <cell r="R56">
            <v>8552175</v>
          </cell>
          <cell r="S56">
            <v>4265350</v>
          </cell>
          <cell r="T56">
            <v>0</v>
          </cell>
          <cell r="U56">
            <v>0</v>
          </cell>
          <cell r="V56">
            <v>0</v>
          </cell>
          <cell r="X56">
            <v>12817525</v>
          </cell>
          <cell r="Z56">
            <v>12817525</v>
          </cell>
          <cell r="AA56">
            <v>9999572</v>
          </cell>
          <cell r="AC56">
            <v>12817525</v>
          </cell>
          <cell r="AD56">
            <v>9999572</v>
          </cell>
          <cell r="AE56">
            <v>0</v>
          </cell>
          <cell r="AF56">
            <v>12817525</v>
          </cell>
          <cell r="AG56">
            <v>0</v>
          </cell>
          <cell r="AH56">
            <v>0</v>
          </cell>
          <cell r="AI56">
            <v>9999572</v>
          </cell>
          <cell r="AJ56">
            <v>299987.15999999997</v>
          </cell>
          <cell r="AK56">
            <v>1</v>
          </cell>
          <cell r="AL56">
            <v>749537.88999999966</v>
          </cell>
          <cell r="AM56">
            <v>749537.88999999966</v>
          </cell>
          <cell r="AN56">
            <v>2.0842935529140579E-3</v>
          </cell>
          <cell r="AO56">
            <v>48909.887116793194</v>
          </cell>
          <cell r="AP56">
            <v>704039</v>
          </cell>
          <cell r="AQ56">
            <v>0</v>
          </cell>
          <cell r="AR56">
            <v>-655129.11288320681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</row>
        <row r="57">
          <cell r="A57" t="str">
            <v>200019120A</v>
          </cell>
          <cell r="B57" t="str">
            <v>WOODWARD HEALTH SYSTEM LLC</v>
          </cell>
          <cell r="C57" t="str">
            <v>Yes</v>
          </cell>
          <cell r="D57">
            <v>1</v>
          </cell>
          <cell r="E57">
            <v>12</v>
          </cell>
          <cell r="F57">
            <v>370002</v>
          </cell>
          <cell r="G57">
            <v>42156</v>
          </cell>
          <cell r="H57">
            <v>42521</v>
          </cell>
          <cell r="I57">
            <v>1</v>
          </cell>
          <cell r="J57">
            <v>5914461</v>
          </cell>
          <cell r="K57">
            <v>34349121</v>
          </cell>
          <cell r="L57">
            <v>2948248</v>
          </cell>
          <cell r="M57">
            <v>103835244</v>
          </cell>
          <cell r="N57">
            <v>21752683</v>
          </cell>
          <cell r="O57">
            <v>173176253</v>
          </cell>
          <cell r="P57">
            <v>48396857</v>
          </cell>
          <cell r="R57">
            <v>5914461</v>
          </cell>
          <cell r="S57">
            <v>34349121</v>
          </cell>
          <cell r="T57">
            <v>2948248</v>
          </cell>
          <cell r="U57">
            <v>103835244</v>
          </cell>
          <cell r="V57">
            <v>21752683</v>
          </cell>
          <cell r="X57">
            <v>168799757</v>
          </cell>
          <cell r="Z57">
            <v>173176253</v>
          </cell>
          <cell r="AA57">
            <v>48396857</v>
          </cell>
          <cell r="AC57">
            <v>168799757</v>
          </cell>
          <cell r="AD57">
            <v>12076232.86097032</v>
          </cell>
          <cell r="AE57">
            <v>35097542.755734757</v>
          </cell>
          <cell r="AF57">
            <v>43211830</v>
          </cell>
          <cell r="AG57">
            <v>125587927</v>
          </cell>
          <cell r="AH57">
            <v>0</v>
          </cell>
          <cell r="AI57">
            <v>47173775.616705075</v>
          </cell>
          <cell r="AJ57">
            <v>1415213.2685011523</v>
          </cell>
          <cell r="AK57">
            <v>1</v>
          </cell>
          <cell r="AL57">
            <v>2709944.8491764897</v>
          </cell>
          <cell r="AM57">
            <v>1216528.5699999998</v>
          </cell>
          <cell r="AN57">
            <v>3.3828878956162693E-3</v>
          </cell>
          <cell r="AO57">
            <v>1382010.0858999416</v>
          </cell>
          <cell r="AP57">
            <v>1142682</v>
          </cell>
          <cell r="AQ57">
            <v>0</v>
          </cell>
          <cell r="AR57">
            <v>239328.08589994162</v>
          </cell>
          <cell r="AT57">
            <v>1493416.2791764897</v>
          </cell>
          <cell r="AU57">
            <v>9.227084993747638E-3</v>
          </cell>
          <cell r="AV57">
            <v>873353.32555318158</v>
          </cell>
          <cell r="AW57">
            <v>736375</v>
          </cell>
        </row>
        <row r="59">
          <cell r="B59" t="str">
            <v>Private Taxed (Included above)</v>
          </cell>
        </row>
        <row r="60">
          <cell r="A60" t="str">
            <v>200285100B</v>
          </cell>
          <cell r="B60" t="str">
            <v>INTEGRIS BASS BEHAVIORAL</v>
          </cell>
          <cell r="C60" t="str">
            <v>No</v>
          </cell>
          <cell r="D60">
            <v>1</v>
          </cell>
          <cell r="E60">
            <v>12</v>
          </cell>
          <cell r="F60">
            <v>370016</v>
          </cell>
          <cell r="G60">
            <v>42186</v>
          </cell>
          <cell r="H60">
            <v>42551</v>
          </cell>
          <cell r="I60">
            <v>1</v>
          </cell>
          <cell r="J60">
            <v>38990767</v>
          </cell>
          <cell r="K60">
            <v>147924972</v>
          </cell>
          <cell r="L60">
            <v>0</v>
          </cell>
          <cell r="M60">
            <v>204720251</v>
          </cell>
          <cell r="N60">
            <v>0</v>
          </cell>
          <cell r="O60">
            <v>403284002</v>
          </cell>
          <cell r="P60">
            <v>101380649</v>
          </cell>
          <cell r="R60">
            <v>38990767</v>
          </cell>
          <cell r="S60">
            <v>147924972</v>
          </cell>
          <cell r="T60">
            <v>0</v>
          </cell>
          <cell r="U60">
            <v>204720251</v>
          </cell>
          <cell r="V60">
            <v>0</v>
          </cell>
          <cell r="X60">
            <v>391635990</v>
          </cell>
          <cell r="Z60">
            <v>403284002</v>
          </cell>
          <cell r="AA60">
            <v>101380649</v>
          </cell>
          <cell r="AC60">
            <v>391635990</v>
          </cell>
          <cell r="AD60">
            <v>46988322.953943044</v>
          </cell>
          <cell r="AE60">
            <v>51464158.773704335</v>
          </cell>
          <cell r="AF60">
            <v>186915739</v>
          </cell>
          <cell r="AG60">
            <v>204720251</v>
          </cell>
          <cell r="AH60">
            <v>0</v>
          </cell>
          <cell r="AI60">
            <v>0</v>
          </cell>
          <cell r="AJ60">
            <v>0</v>
          </cell>
          <cell r="AK60">
            <v>1</v>
          </cell>
          <cell r="AL60">
            <v>2801255.22</v>
          </cell>
          <cell r="AM60">
            <v>2801255.22</v>
          </cell>
          <cell r="AN60">
            <v>7.7896504940035173E-3</v>
          </cell>
          <cell r="AO60">
            <v>243067.13583334535</v>
          </cell>
          <cell r="AP60">
            <v>2631213</v>
          </cell>
          <cell r="AQ60">
            <v>0</v>
          </cell>
          <cell r="AR60">
            <v>-2388145.8641666546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</row>
        <row r="61">
          <cell r="A61" t="str">
            <v>200285100C</v>
          </cell>
          <cell r="B61" t="str">
            <v>INTEGRIS BASS BEHAVIORAL</v>
          </cell>
          <cell r="C61" t="str">
            <v>No</v>
          </cell>
          <cell r="D61">
            <v>1</v>
          </cell>
          <cell r="E61">
            <v>12</v>
          </cell>
          <cell r="F61">
            <v>370016</v>
          </cell>
          <cell r="G61">
            <v>42186</v>
          </cell>
          <cell r="H61">
            <v>42551</v>
          </cell>
          <cell r="I61">
            <v>1</v>
          </cell>
          <cell r="J61">
            <v>38990767</v>
          </cell>
          <cell r="K61">
            <v>147924972</v>
          </cell>
          <cell r="L61">
            <v>0</v>
          </cell>
          <cell r="M61">
            <v>204720251</v>
          </cell>
          <cell r="N61">
            <v>0</v>
          </cell>
          <cell r="O61">
            <v>403284002</v>
          </cell>
          <cell r="P61">
            <v>101380649</v>
          </cell>
          <cell r="R61">
            <v>38990767</v>
          </cell>
          <cell r="S61">
            <v>147924972</v>
          </cell>
          <cell r="T61">
            <v>0</v>
          </cell>
          <cell r="U61">
            <v>204720251</v>
          </cell>
          <cell r="V61">
            <v>0</v>
          </cell>
          <cell r="X61">
            <v>391635990</v>
          </cell>
          <cell r="Z61">
            <v>403284002</v>
          </cell>
          <cell r="AA61">
            <v>101380649</v>
          </cell>
          <cell r="AC61">
            <v>391635990</v>
          </cell>
          <cell r="AD61">
            <v>46988322.953943044</v>
          </cell>
          <cell r="AE61">
            <v>51464158.773704335</v>
          </cell>
          <cell r="AF61">
            <v>186915739</v>
          </cell>
          <cell r="AG61">
            <v>204720251</v>
          </cell>
          <cell r="AH61">
            <v>0</v>
          </cell>
          <cell r="AI61">
            <v>0</v>
          </cell>
          <cell r="AJ61">
            <v>0</v>
          </cell>
          <cell r="AK61">
            <v>1</v>
          </cell>
          <cell r="AL61">
            <v>212687.01</v>
          </cell>
          <cell r="AM61">
            <v>212687.01</v>
          </cell>
          <cell r="AN61">
            <v>5.9143396170614933E-4</v>
          </cell>
          <cell r="AO61">
            <v>85913.808575173956</v>
          </cell>
          <cell r="AP61">
            <v>199776</v>
          </cell>
          <cell r="AQ61">
            <v>0</v>
          </cell>
          <cell r="AR61">
            <v>-113862.19142482604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</row>
        <row r="62">
          <cell r="A62" t="str">
            <v>100697950L</v>
          </cell>
          <cell r="B62" t="str">
            <v>SOUTHWESTERN MEDICAL CENTE</v>
          </cell>
          <cell r="C62" t="str">
            <v>No</v>
          </cell>
          <cell r="D62">
            <v>1</v>
          </cell>
          <cell r="E62">
            <v>12</v>
          </cell>
          <cell r="F62">
            <v>370097</v>
          </cell>
          <cell r="G62">
            <v>42309</v>
          </cell>
          <cell r="H62">
            <v>42674</v>
          </cell>
          <cell r="I62">
            <v>1</v>
          </cell>
          <cell r="J62">
            <v>44651079</v>
          </cell>
          <cell r="K62">
            <v>123269192</v>
          </cell>
          <cell r="L62">
            <v>2762561</v>
          </cell>
          <cell r="M62">
            <v>18304804</v>
          </cell>
          <cell r="N62">
            <v>170285110</v>
          </cell>
          <cell r="O62">
            <v>359272746</v>
          </cell>
          <cell r="P62">
            <v>83191889</v>
          </cell>
          <cell r="R62">
            <v>44651079</v>
          </cell>
          <cell r="S62">
            <v>123269192</v>
          </cell>
          <cell r="T62">
            <v>2762561</v>
          </cell>
          <cell r="U62">
            <v>18304804</v>
          </cell>
          <cell r="V62">
            <v>170285110</v>
          </cell>
          <cell r="X62">
            <v>359272746</v>
          </cell>
          <cell r="Z62">
            <v>359272746</v>
          </cell>
          <cell r="AA62">
            <v>83191889</v>
          </cell>
          <cell r="AC62">
            <v>359272746</v>
          </cell>
          <cell r="AD62">
            <v>39522695.144678876</v>
          </cell>
          <cell r="AE62">
            <v>43669193.855321117</v>
          </cell>
          <cell r="AF62">
            <v>170682832</v>
          </cell>
          <cell r="AG62">
            <v>188589914</v>
          </cell>
          <cell r="AH62">
            <v>0</v>
          </cell>
          <cell r="AI62">
            <v>0</v>
          </cell>
          <cell r="AJ62">
            <v>0</v>
          </cell>
          <cell r="AK62">
            <v>1</v>
          </cell>
          <cell r="AL62">
            <v>3323317.1</v>
          </cell>
          <cell r="AM62">
            <v>3323317.1</v>
          </cell>
          <cell r="AN62">
            <v>9.2413852564798907E-3</v>
          </cell>
          <cell r="AO62">
            <v>499046.92380088009</v>
          </cell>
          <cell r="AP62">
            <v>3121584</v>
          </cell>
          <cell r="AQ62">
            <v>0</v>
          </cell>
          <cell r="AR62">
            <v>-2622537.0761991199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</row>
        <row r="63">
          <cell r="A63" t="str">
            <v>100738360O</v>
          </cell>
          <cell r="B63" t="str">
            <v xml:space="preserve">PARKSIDE INC RTC </v>
          </cell>
          <cell r="C63" t="str">
            <v>No</v>
          </cell>
          <cell r="D63">
            <v>1</v>
          </cell>
          <cell r="E63">
            <v>12</v>
          </cell>
          <cell r="F63">
            <v>374021</v>
          </cell>
          <cell r="G63">
            <v>42370</v>
          </cell>
          <cell r="H63">
            <v>42735</v>
          </cell>
          <cell r="I63">
            <v>1</v>
          </cell>
          <cell r="J63">
            <v>23113587</v>
          </cell>
          <cell r="K63">
            <v>0</v>
          </cell>
          <cell r="L63">
            <v>0</v>
          </cell>
          <cell r="M63">
            <v>1424555</v>
          </cell>
          <cell r="N63">
            <v>148586</v>
          </cell>
          <cell r="O63">
            <v>24686728</v>
          </cell>
          <cell r="P63">
            <v>10417319</v>
          </cell>
          <cell r="R63">
            <v>23113587</v>
          </cell>
          <cell r="S63">
            <v>0</v>
          </cell>
          <cell r="T63">
            <v>0</v>
          </cell>
          <cell r="U63">
            <v>1424555</v>
          </cell>
          <cell r="V63">
            <v>148586</v>
          </cell>
          <cell r="X63">
            <v>24686728</v>
          </cell>
          <cell r="Z63">
            <v>24686728</v>
          </cell>
          <cell r="AA63">
            <v>10417319</v>
          </cell>
          <cell r="AC63">
            <v>24686728</v>
          </cell>
          <cell r="AD63">
            <v>9753484.0993611235</v>
          </cell>
          <cell r="AE63">
            <v>663834.90063887765</v>
          </cell>
          <cell r="AF63">
            <v>23113587</v>
          </cell>
          <cell r="AG63">
            <v>1573141</v>
          </cell>
          <cell r="AH63">
            <v>0</v>
          </cell>
          <cell r="AI63">
            <v>0</v>
          </cell>
          <cell r="AJ63">
            <v>0</v>
          </cell>
          <cell r="AK63">
            <v>1</v>
          </cell>
          <cell r="AL63">
            <v>1718097.0549999999</v>
          </cell>
          <cell r="AM63">
            <v>1718097.0549999999</v>
          </cell>
          <cell r="AN63">
            <v>4.7776352106991297E-3</v>
          </cell>
          <cell r="AO63">
            <v>1669983.4076801748</v>
          </cell>
          <cell r="AP63">
            <v>1613805</v>
          </cell>
          <cell r="AQ63">
            <v>0</v>
          </cell>
          <cell r="AR63">
            <v>56178.407680174801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</row>
        <row r="64">
          <cell r="A64" t="str">
            <v>100699540P</v>
          </cell>
          <cell r="B64" t="str">
            <v xml:space="preserve">POSITIVE OUTCOMES RTC </v>
          </cell>
          <cell r="C64" t="str">
            <v>No</v>
          </cell>
          <cell r="D64">
            <v>1</v>
          </cell>
          <cell r="E64">
            <v>12</v>
          </cell>
          <cell r="F64">
            <v>370037</v>
          </cell>
          <cell r="G64">
            <v>42370</v>
          </cell>
          <cell r="H64">
            <v>42735</v>
          </cell>
          <cell r="I64">
            <v>1</v>
          </cell>
          <cell r="J64">
            <v>221014454</v>
          </cell>
          <cell r="K64">
            <v>739250550</v>
          </cell>
          <cell r="L64">
            <v>35928902</v>
          </cell>
          <cell r="M64">
            <v>759601615</v>
          </cell>
          <cell r="N64">
            <v>399442009</v>
          </cell>
          <cell r="O64">
            <v>2155237530</v>
          </cell>
          <cell r="P64">
            <v>454480464</v>
          </cell>
          <cell r="R64">
            <v>221014454</v>
          </cell>
          <cell r="S64">
            <v>739250550</v>
          </cell>
          <cell r="T64">
            <v>35928902</v>
          </cell>
          <cell r="U64">
            <v>759601615</v>
          </cell>
          <cell r="V64">
            <v>399442009</v>
          </cell>
          <cell r="X64">
            <v>2155237530</v>
          </cell>
          <cell r="Z64">
            <v>2155237530</v>
          </cell>
          <cell r="AA64">
            <v>454480464</v>
          </cell>
          <cell r="AC64">
            <v>2155237530</v>
          </cell>
          <cell r="AD64">
            <v>210069963.2085807</v>
          </cell>
          <cell r="AE64">
            <v>244410500.79141927</v>
          </cell>
          <cell r="AF64">
            <v>996193906</v>
          </cell>
          <cell r="AG64">
            <v>1159043624</v>
          </cell>
          <cell r="AH64">
            <v>0</v>
          </cell>
          <cell r="AI64">
            <v>0</v>
          </cell>
          <cell r="AJ64">
            <v>0</v>
          </cell>
          <cell r="AK64">
            <v>1</v>
          </cell>
          <cell r="AL64">
            <v>2658449.84</v>
          </cell>
          <cell r="AM64">
            <v>2658449.84</v>
          </cell>
          <cell r="AN64">
            <v>7.3925413727348871E-3</v>
          </cell>
          <cell r="AO64">
            <v>36098.733897209633</v>
          </cell>
          <cell r="AP64">
            <v>2497076</v>
          </cell>
          <cell r="AQ64">
            <v>0</v>
          </cell>
          <cell r="AR64">
            <v>-2460977.2661027904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</row>
        <row r="65">
          <cell r="A65" t="str">
            <v>100699540I</v>
          </cell>
          <cell r="B65" t="str">
            <v>ST ANTHONY HOSPITAL</v>
          </cell>
          <cell r="C65" t="str">
            <v>No</v>
          </cell>
          <cell r="D65">
            <v>1</v>
          </cell>
          <cell r="E65">
            <v>12</v>
          </cell>
          <cell r="F65">
            <v>370037</v>
          </cell>
          <cell r="G65">
            <v>42370</v>
          </cell>
          <cell r="H65">
            <v>42735</v>
          </cell>
          <cell r="I65">
            <v>1</v>
          </cell>
          <cell r="J65">
            <v>221014454</v>
          </cell>
          <cell r="K65">
            <v>739250550</v>
          </cell>
          <cell r="L65">
            <v>35928902</v>
          </cell>
          <cell r="M65">
            <v>759601615</v>
          </cell>
          <cell r="N65">
            <v>399442009</v>
          </cell>
          <cell r="O65">
            <v>2155237530</v>
          </cell>
          <cell r="P65">
            <v>454480464</v>
          </cell>
          <cell r="R65">
            <v>221014454</v>
          </cell>
          <cell r="S65">
            <v>739250550</v>
          </cell>
          <cell r="T65">
            <v>35928902</v>
          </cell>
          <cell r="U65">
            <v>759601615</v>
          </cell>
          <cell r="V65">
            <v>399442009</v>
          </cell>
          <cell r="X65">
            <v>2155237530</v>
          </cell>
          <cell r="Z65">
            <v>2155237530</v>
          </cell>
          <cell r="AA65">
            <v>454480464</v>
          </cell>
          <cell r="AC65">
            <v>2155237530</v>
          </cell>
          <cell r="AD65">
            <v>210069963.2085807</v>
          </cell>
          <cell r="AE65">
            <v>244410500.79141927</v>
          </cell>
          <cell r="AF65">
            <v>996193906</v>
          </cell>
          <cell r="AG65">
            <v>1159043624</v>
          </cell>
          <cell r="AH65">
            <v>0</v>
          </cell>
          <cell r="AI65">
            <v>0</v>
          </cell>
          <cell r="AJ65">
            <v>0</v>
          </cell>
          <cell r="AK65">
            <v>1</v>
          </cell>
          <cell r="AL65">
            <v>3555416.86</v>
          </cell>
          <cell r="AM65">
            <v>3555416.86</v>
          </cell>
          <cell r="AN65">
            <v>9.8868016388336897E-3</v>
          </cell>
          <cell r="AO65">
            <v>-220017.89195257844</v>
          </cell>
          <cell r="AP65">
            <v>3339595</v>
          </cell>
          <cell r="AQ65">
            <v>0</v>
          </cell>
          <cell r="AR65">
            <v>-3559612.8919525784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</row>
        <row r="66">
          <cell r="A66" t="str">
            <v>100699540H</v>
          </cell>
          <cell r="B66" t="str">
            <v>ST ANTHONY HOSPITAL RTC</v>
          </cell>
          <cell r="C66" t="str">
            <v>No</v>
          </cell>
          <cell r="D66">
            <v>1</v>
          </cell>
          <cell r="E66">
            <v>12</v>
          </cell>
          <cell r="F66">
            <v>370037</v>
          </cell>
          <cell r="G66">
            <v>42370</v>
          </cell>
          <cell r="H66">
            <v>42735</v>
          </cell>
          <cell r="I66">
            <v>1</v>
          </cell>
          <cell r="J66">
            <v>221014454</v>
          </cell>
          <cell r="K66">
            <v>739250550</v>
          </cell>
          <cell r="L66">
            <v>35928902</v>
          </cell>
          <cell r="M66">
            <v>759601615</v>
          </cell>
          <cell r="N66">
            <v>399442009</v>
          </cell>
          <cell r="O66">
            <v>2155237530</v>
          </cell>
          <cell r="P66">
            <v>454480464</v>
          </cell>
          <cell r="R66">
            <v>221014454</v>
          </cell>
          <cell r="S66">
            <v>739250550</v>
          </cell>
          <cell r="T66">
            <v>35928902</v>
          </cell>
          <cell r="U66">
            <v>759601615</v>
          </cell>
          <cell r="V66">
            <v>399442009</v>
          </cell>
          <cell r="X66">
            <v>2155237530</v>
          </cell>
          <cell r="Z66">
            <v>2155237530</v>
          </cell>
          <cell r="AA66">
            <v>454480464</v>
          </cell>
          <cell r="AC66">
            <v>2155237530</v>
          </cell>
          <cell r="AD66">
            <v>210069963.2085807</v>
          </cell>
          <cell r="AE66">
            <v>244410500.79141927</v>
          </cell>
          <cell r="AF66">
            <v>996193906</v>
          </cell>
          <cell r="AG66">
            <v>1159043624</v>
          </cell>
          <cell r="AH66">
            <v>0</v>
          </cell>
          <cell r="AI66">
            <v>0</v>
          </cell>
          <cell r="AJ66">
            <v>0</v>
          </cell>
          <cell r="AK66">
            <v>1</v>
          </cell>
          <cell r="AL66">
            <v>7192329.459999999</v>
          </cell>
          <cell r="AM66">
            <v>7192329.459999999</v>
          </cell>
          <cell r="AN66">
            <v>2.0000224303419606E-2</v>
          </cell>
          <cell r="AO66">
            <v>-1007080.1691152956</v>
          </cell>
          <cell r="AP66">
            <v>6755739</v>
          </cell>
          <cell r="AQ66">
            <v>0</v>
          </cell>
          <cell r="AR66">
            <v>-7762819.1691152956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</row>
        <row r="67">
          <cell r="A67" t="str">
            <v>200673510E</v>
          </cell>
          <cell r="B67" t="str">
            <v>WILLOW CREST HOSPITAL-RTC</v>
          </cell>
          <cell r="C67" t="str">
            <v>No</v>
          </cell>
          <cell r="D67">
            <v>1</v>
          </cell>
          <cell r="E67">
            <v>12</v>
          </cell>
          <cell r="F67">
            <v>374017</v>
          </cell>
          <cell r="G67">
            <v>42370</v>
          </cell>
          <cell r="H67">
            <v>42735</v>
          </cell>
          <cell r="I67">
            <v>1</v>
          </cell>
          <cell r="J67">
            <v>8552175</v>
          </cell>
          <cell r="K67">
            <v>4265350</v>
          </cell>
          <cell r="L67">
            <v>0</v>
          </cell>
          <cell r="M67">
            <v>0</v>
          </cell>
          <cell r="N67">
            <v>0</v>
          </cell>
          <cell r="O67">
            <v>12817525</v>
          </cell>
          <cell r="P67">
            <v>9999572</v>
          </cell>
          <cell r="R67">
            <v>8552175</v>
          </cell>
          <cell r="S67">
            <v>4265350</v>
          </cell>
          <cell r="T67">
            <v>0</v>
          </cell>
          <cell r="U67">
            <v>0</v>
          </cell>
          <cell r="V67">
            <v>0</v>
          </cell>
          <cell r="X67">
            <v>12817525</v>
          </cell>
          <cell r="Z67">
            <v>12817525</v>
          </cell>
          <cell r="AA67">
            <v>9999572</v>
          </cell>
          <cell r="AC67">
            <v>12817525</v>
          </cell>
          <cell r="AD67">
            <v>9999572</v>
          </cell>
          <cell r="AE67">
            <v>0</v>
          </cell>
          <cell r="AF67">
            <v>12817525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1</v>
          </cell>
          <cell r="AL67">
            <v>3842652.3400000003</v>
          </cell>
          <cell r="AM67">
            <v>3842652.3400000003</v>
          </cell>
          <cell r="AN67">
            <v>1.068553785633455E-2</v>
          </cell>
          <cell r="AO67">
            <v>1836703.2804933917</v>
          </cell>
          <cell r="AP67">
            <v>3609395</v>
          </cell>
          <cell r="AQ67">
            <v>0</v>
          </cell>
          <cell r="AR67">
            <v>-1772691.7195066083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</row>
        <row r="68">
          <cell r="A68" t="str">
            <v>100806400X</v>
          </cell>
          <cell r="B68" t="str">
            <v>WILLOW VIEW HOSP</v>
          </cell>
          <cell r="C68" t="str">
            <v>Yes</v>
          </cell>
          <cell r="D68">
            <v>1</v>
          </cell>
          <cell r="E68">
            <v>12</v>
          </cell>
          <cell r="F68">
            <v>370028</v>
          </cell>
          <cell r="G68">
            <v>42186</v>
          </cell>
          <cell r="H68">
            <v>42551</v>
          </cell>
          <cell r="I68">
            <v>1</v>
          </cell>
          <cell r="J68">
            <v>304163014</v>
          </cell>
          <cell r="K68">
            <v>1378055917</v>
          </cell>
          <cell r="L68">
            <v>0</v>
          </cell>
          <cell r="M68">
            <v>1105149578</v>
          </cell>
          <cell r="N68">
            <v>110576</v>
          </cell>
          <cell r="O68">
            <v>2874439970</v>
          </cell>
          <cell r="P68">
            <v>701369428</v>
          </cell>
          <cell r="R68">
            <v>304163014</v>
          </cell>
          <cell r="S68">
            <v>1378055917</v>
          </cell>
          <cell r="T68">
            <v>0</v>
          </cell>
          <cell r="U68">
            <v>1105149578</v>
          </cell>
          <cell r="V68">
            <v>110576</v>
          </cell>
          <cell r="X68">
            <v>2787479085</v>
          </cell>
          <cell r="Z68">
            <v>2874439970</v>
          </cell>
          <cell r="AA68">
            <v>701369428</v>
          </cell>
          <cell r="AC68">
            <v>2787479085</v>
          </cell>
          <cell r="AD68">
            <v>410464974.64556253</v>
          </cell>
          <cell r="AE68">
            <v>269685813.61682492</v>
          </cell>
          <cell r="AF68">
            <v>1682218931</v>
          </cell>
          <cell r="AG68">
            <v>1105260154</v>
          </cell>
          <cell r="AH68">
            <v>0</v>
          </cell>
          <cell r="AI68">
            <v>0</v>
          </cell>
          <cell r="AJ68">
            <v>0</v>
          </cell>
          <cell r="AK68">
            <v>1</v>
          </cell>
          <cell r="AL68">
            <v>592296.97</v>
          </cell>
          <cell r="AM68">
            <v>592296.97</v>
          </cell>
          <cell r="AN68">
            <v>1.6470424943848157E-3</v>
          </cell>
          <cell r="AO68">
            <v>3020181.5031685289</v>
          </cell>
          <cell r="AP68">
            <v>556343</v>
          </cell>
          <cell r="AQ68">
            <v>0</v>
          </cell>
          <cell r="AR68">
            <v>2463838.5031685289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</row>
        <row r="69">
          <cell r="A69" t="str">
            <v>100689250A</v>
          </cell>
          <cell r="B69" t="str">
            <v>WILLOW VIEW HOSP RTC</v>
          </cell>
          <cell r="C69" t="str">
            <v>No</v>
          </cell>
          <cell r="D69">
            <v>1</v>
          </cell>
          <cell r="E69">
            <v>12</v>
          </cell>
          <cell r="F69">
            <v>370028</v>
          </cell>
          <cell r="G69">
            <v>42186</v>
          </cell>
          <cell r="H69">
            <v>42551</v>
          </cell>
          <cell r="I69">
            <v>1</v>
          </cell>
          <cell r="J69">
            <v>304163014</v>
          </cell>
          <cell r="K69">
            <v>1378055917</v>
          </cell>
          <cell r="L69">
            <v>0</v>
          </cell>
          <cell r="M69">
            <v>1105149578</v>
          </cell>
          <cell r="N69">
            <v>110576</v>
          </cell>
          <cell r="O69">
            <v>2874439970</v>
          </cell>
          <cell r="P69">
            <v>701369428</v>
          </cell>
          <cell r="R69">
            <v>304163014</v>
          </cell>
          <cell r="S69">
            <v>1378055917</v>
          </cell>
          <cell r="T69">
            <v>0</v>
          </cell>
          <cell r="U69">
            <v>1105149578</v>
          </cell>
          <cell r="V69">
            <v>110576</v>
          </cell>
          <cell r="X69">
            <v>2787479085</v>
          </cell>
          <cell r="Z69">
            <v>2874439970</v>
          </cell>
          <cell r="AA69">
            <v>701369428</v>
          </cell>
          <cell r="AC69">
            <v>2787479085</v>
          </cell>
          <cell r="AD69">
            <v>410464974.64556253</v>
          </cell>
          <cell r="AE69">
            <v>269685813.61682492</v>
          </cell>
          <cell r="AF69">
            <v>1682218931</v>
          </cell>
          <cell r="AG69">
            <v>1105260154</v>
          </cell>
          <cell r="AH69">
            <v>0</v>
          </cell>
          <cell r="AI69">
            <v>0</v>
          </cell>
          <cell r="AJ69">
            <v>0</v>
          </cell>
          <cell r="AK69">
            <v>1</v>
          </cell>
          <cell r="AL69">
            <v>4117479.73</v>
          </cell>
          <cell r="AM69">
            <v>4117479.73</v>
          </cell>
          <cell r="AN69">
            <v>1.1449770011617851E-2</v>
          </cell>
          <cell r="AO69">
            <v>-1754025.7642582548</v>
          </cell>
          <cell r="AP69">
            <v>3867539</v>
          </cell>
          <cell r="AQ69">
            <v>0</v>
          </cell>
          <cell r="AR69">
            <v>-5621564.7642582543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</row>
        <row r="70">
          <cell r="A70" t="str">
            <v>100689250B</v>
          </cell>
          <cell r="B70" t="str">
            <v>WILLOW VIEW HOSPITAL RTC</v>
          </cell>
          <cell r="C70" t="str">
            <v>No</v>
          </cell>
          <cell r="D70">
            <v>1</v>
          </cell>
          <cell r="E70">
            <v>12</v>
          </cell>
          <cell r="F70">
            <v>370028</v>
          </cell>
          <cell r="G70">
            <v>42186</v>
          </cell>
          <cell r="H70">
            <v>42551</v>
          </cell>
          <cell r="I70">
            <v>1</v>
          </cell>
          <cell r="J70">
            <v>304163014</v>
          </cell>
          <cell r="K70">
            <v>1378055917</v>
          </cell>
          <cell r="L70">
            <v>0</v>
          </cell>
          <cell r="M70">
            <v>1105149578</v>
          </cell>
          <cell r="N70">
            <v>110576</v>
          </cell>
          <cell r="O70">
            <v>2874439970</v>
          </cell>
          <cell r="P70">
            <v>701369428</v>
          </cell>
          <cell r="R70">
            <v>304163014</v>
          </cell>
          <cell r="S70">
            <v>1378055917</v>
          </cell>
          <cell r="T70">
            <v>0</v>
          </cell>
          <cell r="U70">
            <v>1105149578</v>
          </cell>
          <cell r="V70">
            <v>110576</v>
          </cell>
          <cell r="X70">
            <v>2787479085</v>
          </cell>
          <cell r="Z70">
            <v>2874439970</v>
          </cell>
          <cell r="AA70">
            <v>701369428</v>
          </cell>
          <cell r="AC70">
            <v>2787479085</v>
          </cell>
          <cell r="AD70">
            <v>410464974.64556253</v>
          </cell>
          <cell r="AE70">
            <v>269685813.61682492</v>
          </cell>
          <cell r="AF70">
            <v>1682218931</v>
          </cell>
          <cell r="AG70">
            <v>1105260154</v>
          </cell>
          <cell r="AH70">
            <v>0</v>
          </cell>
          <cell r="AI70">
            <v>0</v>
          </cell>
          <cell r="AJ70">
            <v>0</v>
          </cell>
          <cell r="AK70">
            <v>1</v>
          </cell>
          <cell r="AL70">
            <v>4152106.5300000003</v>
          </cell>
          <cell r="AM70">
            <v>4152106.5300000003</v>
          </cell>
          <cell r="AN70">
            <v>1.154605922789489E-2</v>
          </cell>
          <cell r="AO70">
            <v>-1825832.1893053828</v>
          </cell>
          <cell r="AP70">
            <v>3900064</v>
          </cell>
          <cell r="AQ70">
            <v>0</v>
          </cell>
          <cell r="AR70">
            <v>-5725896.1893053828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</row>
        <row r="72">
          <cell r="B72" t="str">
            <v xml:space="preserve">Private CAH Not Taxed </v>
          </cell>
        </row>
        <row r="73">
          <cell r="A73" t="str">
            <v>100700440A</v>
          </cell>
          <cell r="B73" t="str">
            <v>ALLIANCEHEALTH MADILL (MARSHALL COUNTY HMA LLC)</v>
          </cell>
          <cell r="C73" t="str">
            <v>Yes</v>
          </cell>
          <cell r="D73">
            <v>1</v>
          </cell>
          <cell r="E73">
            <v>12</v>
          </cell>
          <cell r="F73">
            <v>371326</v>
          </cell>
          <cell r="G73">
            <v>42095</v>
          </cell>
          <cell r="H73">
            <v>42460</v>
          </cell>
          <cell r="I73">
            <v>1</v>
          </cell>
          <cell r="J73">
            <v>1253990</v>
          </cell>
          <cell r="K73">
            <v>4741631</v>
          </cell>
          <cell r="L73">
            <v>185639</v>
          </cell>
          <cell r="M73">
            <v>16962020</v>
          </cell>
          <cell r="N73">
            <v>7394142</v>
          </cell>
          <cell r="O73">
            <v>30537422</v>
          </cell>
          <cell r="P73">
            <v>8861450</v>
          </cell>
          <cell r="R73">
            <v>1253990</v>
          </cell>
          <cell r="S73">
            <v>4741631</v>
          </cell>
          <cell r="T73">
            <v>185639</v>
          </cell>
          <cell r="U73">
            <v>16962020</v>
          </cell>
          <cell r="V73">
            <v>7394142</v>
          </cell>
          <cell r="X73">
            <v>30537422</v>
          </cell>
          <cell r="Z73">
            <v>30537422</v>
          </cell>
          <cell r="AA73">
            <v>8861450</v>
          </cell>
          <cell r="AC73">
            <v>30537422</v>
          </cell>
          <cell r="AD73">
            <v>1793698.4473345522</v>
          </cell>
          <cell r="AE73">
            <v>7067751.5526654478</v>
          </cell>
          <cell r="AF73">
            <v>6181260</v>
          </cell>
          <cell r="AG73">
            <v>24356162</v>
          </cell>
          <cell r="AH73">
            <v>0</v>
          </cell>
          <cell r="AI73">
            <v>8861450</v>
          </cell>
          <cell r="AJ73">
            <v>0</v>
          </cell>
          <cell r="AK73">
            <v>0</v>
          </cell>
          <cell r="AL73">
            <v>708407.89371324249</v>
          </cell>
          <cell r="AM73">
            <v>44719.58</v>
          </cell>
          <cell r="AN73">
            <v>0</v>
          </cell>
          <cell r="AO73">
            <v>2764.6815914308027</v>
          </cell>
          <cell r="AP73">
            <v>0</v>
          </cell>
          <cell r="AQ73">
            <v>38168</v>
          </cell>
          <cell r="AR73">
            <v>-35403.318408569197</v>
          </cell>
          <cell r="AT73">
            <v>663688.31371324253</v>
          </cell>
          <cell r="AU73">
            <v>0</v>
          </cell>
          <cell r="AV73">
            <v>321232.56254157831</v>
          </cell>
          <cell r="AW73">
            <v>0</v>
          </cell>
        </row>
        <row r="74">
          <cell r="A74" t="str">
            <v>100699690A</v>
          </cell>
          <cell r="B74" t="str">
            <v xml:space="preserve">CARNEGIE TRI-COUNTY MUNICIPAL HOSPITAL </v>
          </cell>
          <cell r="C74" t="str">
            <v>No</v>
          </cell>
          <cell r="D74">
            <v>1</v>
          </cell>
          <cell r="E74">
            <v>12</v>
          </cell>
          <cell r="F74">
            <v>371334</v>
          </cell>
          <cell r="G74">
            <v>42125</v>
          </cell>
          <cell r="H74">
            <v>42490</v>
          </cell>
          <cell r="I74">
            <v>1</v>
          </cell>
          <cell r="J74">
            <v>1186561</v>
          </cell>
          <cell r="K74">
            <v>1149213</v>
          </cell>
          <cell r="L74">
            <v>0</v>
          </cell>
          <cell r="M74">
            <v>0</v>
          </cell>
          <cell r="N74">
            <v>3619698</v>
          </cell>
          <cell r="O74">
            <v>6069986</v>
          </cell>
          <cell r="P74">
            <v>3537942</v>
          </cell>
          <cell r="R74">
            <v>1186561</v>
          </cell>
          <cell r="S74">
            <v>1149213</v>
          </cell>
          <cell r="T74">
            <v>0</v>
          </cell>
          <cell r="U74">
            <v>0</v>
          </cell>
          <cell r="V74">
            <v>3619698</v>
          </cell>
          <cell r="X74">
            <v>5955472</v>
          </cell>
          <cell r="Z74">
            <v>6069986</v>
          </cell>
          <cell r="AA74">
            <v>3537942</v>
          </cell>
          <cell r="AC74">
            <v>5955472</v>
          </cell>
          <cell r="AD74">
            <v>1361425.3701916281</v>
          </cell>
          <cell r="AE74">
            <v>2109771.1891783606</v>
          </cell>
          <cell r="AF74">
            <v>2335774</v>
          </cell>
          <cell r="AG74">
            <v>3619698</v>
          </cell>
          <cell r="AH74">
            <v>0</v>
          </cell>
          <cell r="AI74">
            <v>3471196.5593699887</v>
          </cell>
          <cell r="AJ74">
            <v>0</v>
          </cell>
          <cell r="AK74">
            <v>0</v>
          </cell>
          <cell r="AL74">
            <v>241916.30728373365</v>
          </cell>
          <cell r="AM74">
            <v>103682.91</v>
          </cell>
          <cell r="AN74">
            <v>0</v>
          </cell>
          <cell r="AO74">
            <v>124810.04626643205</v>
          </cell>
          <cell r="AP74">
            <v>0</v>
          </cell>
          <cell r="AQ74">
            <v>67434</v>
          </cell>
          <cell r="AR74">
            <v>57376.046266432051</v>
          </cell>
          <cell r="AT74">
            <v>138233.39728373365</v>
          </cell>
          <cell r="AU74">
            <v>0</v>
          </cell>
          <cell r="AV74">
            <v>174336.91017309224</v>
          </cell>
          <cell r="AW74">
            <v>0</v>
          </cell>
        </row>
        <row r="75">
          <cell r="A75" t="str">
            <v>200259440A</v>
          </cell>
          <cell r="B75" t="str">
            <v>DRUMRIGHT REGIONAL HOSPITAL (CAH ACQUISITION CO #4 LLC)</v>
          </cell>
          <cell r="C75" t="str">
            <v>No</v>
          </cell>
          <cell r="D75">
            <v>1</v>
          </cell>
          <cell r="E75">
            <v>12</v>
          </cell>
          <cell r="F75">
            <v>371331</v>
          </cell>
          <cell r="G75">
            <v>42278</v>
          </cell>
          <cell r="H75">
            <v>42643</v>
          </cell>
          <cell r="I75">
            <v>1</v>
          </cell>
          <cell r="J75">
            <v>3331876</v>
          </cell>
          <cell r="K75">
            <v>5047147</v>
          </cell>
          <cell r="L75">
            <v>67198</v>
          </cell>
          <cell r="M75">
            <v>14128622</v>
          </cell>
          <cell r="N75">
            <v>2271627</v>
          </cell>
          <cell r="O75">
            <v>26052391</v>
          </cell>
          <cell r="P75">
            <v>8579261</v>
          </cell>
          <cell r="R75">
            <v>3331876</v>
          </cell>
          <cell r="S75">
            <v>5047147</v>
          </cell>
          <cell r="T75">
            <v>67198</v>
          </cell>
          <cell r="U75">
            <v>14128622</v>
          </cell>
          <cell r="V75">
            <v>2271627</v>
          </cell>
          <cell r="X75">
            <v>24846470</v>
          </cell>
          <cell r="Z75">
            <v>26052391</v>
          </cell>
          <cell r="AA75">
            <v>8579261</v>
          </cell>
          <cell r="AC75">
            <v>24846470</v>
          </cell>
          <cell r="AD75">
            <v>2781408.2178745512</v>
          </cell>
          <cell r="AE75">
            <v>5400733.3390623918</v>
          </cell>
          <cell r="AF75">
            <v>8446221</v>
          </cell>
          <cell r="AG75">
            <v>16400249</v>
          </cell>
          <cell r="AH75">
            <v>0</v>
          </cell>
          <cell r="AI75">
            <v>8182141.556936943</v>
          </cell>
          <cell r="AJ75">
            <v>0</v>
          </cell>
          <cell r="AK75">
            <v>0</v>
          </cell>
          <cell r="AL75">
            <v>417922.50076198345</v>
          </cell>
          <cell r="AM75">
            <v>132988.65</v>
          </cell>
          <cell r="AN75">
            <v>0</v>
          </cell>
          <cell r="AO75">
            <v>17184.285251568188</v>
          </cell>
          <cell r="AP75">
            <v>0</v>
          </cell>
          <cell r="AQ75">
            <v>80363</v>
          </cell>
          <cell r="AR75">
            <v>-63178.714748431812</v>
          </cell>
          <cell r="AT75">
            <v>284933.85076198349</v>
          </cell>
          <cell r="AU75">
            <v>0</v>
          </cell>
          <cell r="AV75">
            <v>366523.4505564415</v>
          </cell>
          <cell r="AW75">
            <v>0</v>
          </cell>
        </row>
        <row r="76">
          <cell r="A76" t="str">
            <v>200311270A</v>
          </cell>
          <cell r="B76" t="str">
            <v>FAIRFAX MEMORIAL HOSPITAL (CAH Acquisition #12)</v>
          </cell>
          <cell r="C76" t="str">
            <v>No</v>
          </cell>
          <cell r="D76">
            <v>1</v>
          </cell>
          <cell r="E76">
            <v>12</v>
          </cell>
          <cell r="F76">
            <v>371318</v>
          </cell>
          <cell r="G76">
            <v>42278</v>
          </cell>
          <cell r="H76">
            <v>42643</v>
          </cell>
          <cell r="I76">
            <v>1</v>
          </cell>
          <cell r="J76">
            <v>1590987</v>
          </cell>
          <cell r="K76">
            <v>2704562</v>
          </cell>
          <cell r="L76">
            <v>14467</v>
          </cell>
          <cell r="M76">
            <v>5744069</v>
          </cell>
          <cell r="N76">
            <v>1392198</v>
          </cell>
          <cell r="O76">
            <v>12694838</v>
          </cell>
          <cell r="P76">
            <v>4235788</v>
          </cell>
          <cell r="R76">
            <v>1590987</v>
          </cell>
          <cell r="S76">
            <v>2704562</v>
          </cell>
          <cell r="T76">
            <v>14467</v>
          </cell>
          <cell r="U76">
            <v>5744069</v>
          </cell>
          <cell r="V76">
            <v>1392198</v>
          </cell>
          <cell r="X76">
            <v>11446283</v>
          </cell>
          <cell r="Z76">
            <v>12694838</v>
          </cell>
          <cell r="AA76">
            <v>4235788</v>
          </cell>
          <cell r="AC76">
            <v>11446283</v>
          </cell>
          <cell r="AD76">
            <v>1438089.5646409981</v>
          </cell>
          <cell r="AE76">
            <v>2381102.7855098266</v>
          </cell>
          <cell r="AF76">
            <v>4310016</v>
          </cell>
          <cell r="AG76">
            <v>7136267</v>
          </cell>
          <cell r="AH76">
            <v>0</v>
          </cell>
          <cell r="AI76">
            <v>3819192.350150825</v>
          </cell>
          <cell r="AJ76">
            <v>0</v>
          </cell>
          <cell r="AK76">
            <v>0</v>
          </cell>
          <cell r="AL76">
            <v>156947.43149006303</v>
          </cell>
          <cell r="AM76">
            <v>22981.42</v>
          </cell>
          <cell r="AN76">
            <v>0</v>
          </cell>
          <cell r="AO76">
            <v>26576.754405306594</v>
          </cell>
          <cell r="AP76">
            <v>0</v>
          </cell>
          <cell r="AQ76">
            <v>32924</v>
          </cell>
          <cell r="AR76">
            <v>-6347.245594693406</v>
          </cell>
          <cell r="AT76">
            <v>133966.01149006301</v>
          </cell>
          <cell r="AU76">
            <v>0</v>
          </cell>
          <cell r="AV76">
            <v>177299.8811486343</v>
          </cell>
          <cell r="AW76">
            <v>0</v>
          </cell>
        </row>
        <row r="77">
          <cell r="A77" t="str">
            <v>200313370A</v>
          </cell>
          <cell r="B77" t="str">
            <v>HASKELL COUNTY HOSPITAL (CAH Acquisition #16)</v>
          </cell>
          <cell r="C77" t="str">
            <v>No</v>
          </cell>
          <cell r="D77">
            <v>1</v>
          </cell>
          <cell r="E77">
            <v>12</v>
          </cell>
          <cell r="F77">
            <v>371335</v>
          </cell>
          <cell r="G77">
            <v>42278</v>
          </cell>
          <cell r="H77">
            <v>42643</v>
          </cell>
          <cell r="I77">
            <v>1</v>
          </cell>
          <cell r="J77">
            <v>2922884</v>
          </cell>
          <cell r="K77">
            <v>4608486</v>
          </cell>
          <cell r="L77">
            <v>6855</v>
          </cell>
          <cell r="M77">
            <v>10009948</v>
          </cell>
          <cell r="N77">
            <v>3925495</v>
          </cell>
          <cell r="O77">
            <v>21473668</v>
          </cell>
          <cell r="P77">
            <v>5830059</v>
          </cell>
          <cell r="R77">
            <v>2922884</v>
          </cell>
          <cell r="S77">
            <v>4608486</v>
          </cell>
          <cell r="T77">
            <v>6855</v>
          </cell>
          <cell r="U77">
            <v>10009948</v>
          </cell>
          <cell r="V77">
            <v>3925495</v>
          </cell>
          <cell r="X77">
            <v>21473668</v>
          </cell>
          <cell r="Z77">
            <v>21473668</v>
          </cell>
          <cell r="AA77">
            <v>5830059</v>
          </cell>
          <cell r="AC77">
            <v>21473668</v>
          </cell>
          <cell r="AD77">
            <v>2046613.3920518376</v>
          </cell>
          <cell r="AE77">
            <v>3783445.6079481621</v>
          </cell>
          <cell r="AF77">
            <v>7538225</v>
          </cell>
          <cell r="AG77">
            <v>13935443</v>
          </cell>
          <cell r="AH77">
            <v>0</v>
          </cell>
          <cell r="AI77">
            <v>5830058.9999999991</v>
          </cell>
          <cell r="AJ77">
            <v>0</v>
          </cell>
          <cell r="AK77">
            <v>0</v>
          </cell>
          <cell r="AL77">
            <v>444278.67482470523</v>
          </cell>
          <cell r="AM77">
            <v>106747.4</v>
          </cell>
          <cell r="AN77">
            <v>0</v>
          </cell>
          <cell r="AO77">
            <v>-22890.605985540678</v>
          </cell>
          <cell r="AP77">
            <v>0</v>
          </cell>
          <cell r="AQ77">
            <v>35928</v>
          </cell>
          <cell r="AR77">
            <v>-58818.605985540678</v>
          </cell>
          <cell r="AT77">
            <v>337531.27482470521</v>
          </cell>
          <cell r="AU77">
            <v>0</v>
          </cell>
          <cell r="AV77">
            <v>200859.64788676996</v>
          </cell>
          <cell r="AW77">
            <v>0</v>
          </cell>
        </row>
        <row r="78">
          <cell r="A78" t="str">
            <v>100700460A</v>
          </cell>
          <cell r="B78" t="str">
            <v>JANE PHILLIPS NOWATA (NOWATA HEALTH CENTER)</v>
          </cell>
          <cell r="C78" t="str">
            <v>No</v>
          </cell>
          <cell r="D78">
            <v>1</v>
          </cell>
          <cell r="E78">
            <v>12</v>
          </cell>
          <cell r="F78">
            <v>371305</v>
          </cell>
          <cell r="G78">
            <v>42278</v>
          </cell>
          <cell r="H78">
            <v>42643</v>
          </cell>
          <cell r="I78">
            <v>1</v>
          </cell>
          <cell r="J78">
            <v>1006629</v>
          </cell>
          <cell r="K78">
            <v>890195</v>
          </cell>
          <cell r="L78">
            <v>24700</v>
          </cell>
          <cell r="M78">
            <v>2486310</v>
          </cell>
          <cell r="N78">
            <v>3867379</v>
          </cell>
          <cell r="O78">
            <v>8303789</v>
          </cell>
          <cell r="P78">
            <v>4552045</v>
          </cell>
          <cell r="R78">
            <v>1006629</v>
          </cell>
          <cell r="S78">
            <v>890195</v>
          </cell>
          <cell r="T78">
            <v>24700</v>
          </cell>
          <cell r="U78">
            <v>2486310</v>
          </cell>
          <cell r="V78">
            <v>3867379</v>
          </cell>
          <cell r="X78">
            <v>8275213</v>
          </cell>
          <cell r="Z78">
            <v>8303789</v>
          </cell>
          <cell r="AA78">
            <v>4552045</v>
          </cell>
          <cell r="AC78">
            <v>8275213</v>
          </cell>
          <cell r="AD78">
            <v>1053358.1376622166</v>
          </cell>
          <cell r="AE78">
            <v>3483021.8161859605</v>
          </cell>
          <cell r="AF78">
            <v>1921524</v>
          </cell>
          <cell r="AG78">
            <v>6353689</v>
          </cell>
          <cell r="AH78">
            <v>0</v>
          </cell>
          <cell r="AI78">
            <v>4536379.9538481766</v>
          </cell>
          <cell r="AJ78">
            <v>0</v>
          </cell>
          <cell r="AK78">
            <v>0</v>
          </cell>
          <cell r="AL78">
            <v>191010.43193495483</v>
          </cell>
          <cell r="AM78">
            <v>16346.050000000003</v>
          </cell>
          <cell r="AN78">
            <v>0</v>
          </cell>
          <cell r="AO78">
            <v>87521.64839069845</v>
          </cell>
          <cell r="AP78">
            <v>0</v>
          </cell>
          <cell r="AQ78">
            <v>11715</v>
          </cell>
          <cell r="AR78">
            <v>75806.64839069845</v>
          </cell>
          <cell r="AT78">
            <v>174664.38193495481</v>
          </cell>
          <cell r="AU78">
            <v>0</v>
          </cell>
          <cell r="AV78">
            <v>231868.14571936277</v>
          </cell>
          <cell r="AW78">
            <v>0</v>
          </cell>
        </row>
        <row r="79">
          <cell r="A79" t="str">
            <v>100774650D</v>
          </cell>
          <cell r="B79" t="str">
            <v>MARY HURLEY HOSPITAL (COAL COUNTY GENERAL HOSPITAL)</v>
          </cell>
          <cell r="C79" t="str">
            <v>No</v>
          </cell>
          <cell r="D79">
            <v>1</v>
          </cell>
          <cell r="E79">
            <v>12</v>
          </cell>
          <cell r="F79">
            <v>371319</v>
          </cell>
          <cell r="G79">
            <v>42186</v>
          </cell>
          <cell r="H79">
            <v>42551</v>
          </cell>
          <cell r="I79">
            <v>1</v>
          </cell>
          <cell r="J79">
            <v>1903353</v>
          </cell>
          <cell r="K79">
            <v>3281906</v>
          </cell>
          <cell r="L79">
            <v>7442</v>
          </cell>
          <cell r="M79">
            <v>3722106</v>
          </cell>
          <cell r="N79">
            <v>691860</v>
          </cell>
          <cell r="O79">
            <v>9606667</v>
          </cell>
          <cell r="P79">
            <v>4896266</v>
          </cell>
          <cell r="R79">
            <v>1903353</v>
          </cell>
          <cell r="S79">
            <v>3281906</v>
          </cell>
          <cell r="T79">
            <v>7442</v>
          </cell>
          <cell r="U79">
            <v>3722106</v>
          </cell>
          <cell r="V79">
            <v>691860</v>
          </cell>
          <cell r="X79">
            <v>9606667</v>
          </cell>
          <cell r="Z79">
            <v>9606667</v>
          </cell>
          <cell r="AA79">
            <v>4896266</v>
          </cell>
          <cell r="AC79">
            <v>9606667</v>
          </cell>
          <cell r="AD79">
            <v>2646583.3940601875</v>
          </cell>
          <cell r="AE79">
            <v>2249682.6059398125</v>
          </cell>
          <cell r="AF79">
            <v>5192701</v>
          </cell>
          <cell r="AG79">
            <v>4413966</v>
          </cell>
          <cell r="AH79">
            <v>0</v>
          </cell>
          <cell r="AI79">
            <v>4896266</v>
          </cell>
          <cell r="AJ79">
            <v>0</v>
          </cell>
          <cell r="AK79">
            <v>0</v>
          </cell>
          <cell r="AL79">
            <v>210875.81203907193</v>
          </cell>
          <cell r="AM79">
            <v>66560.740000000005</v>
          </cell>
          <cell r="AN79">
            <v>0</v>
          </cell>
          <cell r="AO79">
            <v>2004.5072815152816</v>
          </cell>
          <cell r="AP79">
            <v>0</v>
          </cell>
          <cell r="AQ79">
            <v>19112</v>
          </cell>
          <cell r="AR79">
            <v>-17107.492718484718</v>
          </cell>
          <cell r="AT79">
            <v>144315.07203907191</v>
          </cell>
          <cell r="AU79">
            <v>0</v>
          </cell>
          <cell r="AV79">
            <v>23994.002700079596</v>
          </cell>
          <cell r="AW79">
            <v>0</v>
          </cell>
        </row>
        <row r="80">
          <cell r="A80" t="str">
            <v>200226190A</v>
          </cell>
          <cell r="B80" t="str">
            <v>MERCY HOSPITAL HEALDTON INC</v>
          </cell>
          <cell r="C80" t="str">
            <v>No</v>
          </cell>
          <cell r="D80">
            <v>1</v>
          </cell>
          <cell r="E80">
            <v>12</v>
          </cell>
          <cell r="F80">
            <v>371310</v>
          </cell>
          <cell r="G80">
            <v>42186</v>
          </cell>
          <cell r="H80">
            <v>42551</v>
          </cell>
          <cell r="I80">
            <v>1</v>
          </cell>
          <cell r="J80">
            <v>1465173</v>
          </cell>
          <cell r="K80">
            <v>2362733</v>
          </cell>
          <cell r="L80">
            <v>0</v>
          </cell>
          <cell r="M80">
            <v>7872857</v>
          </cell>
          <cell r="N80">
            <v>0</v>
          </cell>
          <cell r="O80">
            <v>11913505</v>
          </cell>
          <cell r="P80">
            <v>6025526</v>
          </cell>
          <cell r="R80">
            <v>1465173</v>
          </cell>
          <cell r="S80">
            <v>2362733</v>
          </cell>
          <cell r="T80">
            <v>0</v>
          </cell>
          <cell r="U80">
            <v>7872857</v>
          </cell>
          <cell r="V80">
            <v>0</v>
          </cell>
          <cell r="X80">
            <v>11700763</v>
          </cell>
          <cell r="Z80">
            <v>11913505</v>
          </cell>
          <cell r="AA80">
            <v>6025526</v>
          </cell>
          <cell r="AC80">
            <v>11700763</v>
          </cell>
          <cell r="AD80">
            <v>1936050.4846018027</v>
          </cell>
          <cell r="AE80">
            <v>3981876.4123389376</v>
          </cell>
          <cell r="AF80">
            <v>3827906</v>
          </cell>
          <cell r="AG80">
            <v>7872857</v>
          </cell>
          <cell r="AH80">
            <v>0</v>
          </cell>
          <cell r="AI80">
            <v>5917926.8969407398</v>
          </cell>
          <cell r="AJ80">
            <v>0</v>
          </cell>
          <cell r="AK80">
            <v>0</v>
          </cell>
          <cell r="AL80">
            <v>290591.34178626299</v>
          </cell>
          <cell r="AM80">
            <v>11151.730000000003</v>
          </cell>
          <cell r="AN80">
            <v>0</v>
          </cell>
          <cell r="AO80">
            <v>43761.623626922563</v>
          </cell>
          <cell r="AP80">
            <v>0</v>
          </cell>
          <cell r="AQ80">
            <v>3729</v>
          </cell>
          <cell r="AR80">
            <v>40032.623626922563</v>
          </cell>
          <cell r="AT80">
            <v>279439.61178626301</v>
          </cell>
          <cell r="AU80">
            <v>0</v>
          </cell>
          <cell r="AV80">
            <v>345907.44215589832</v>
          </cell>
          <cell r="AW80">
            <v>0</v>
          </cell>
        </row>
        <row r="81">
          <cell r="A81" t="str">
            <v>200521810B</v>
          </cell>
          <cell r="B81" t="str">
            <v>MERCY HOSPITAL KINGFISHER, INC</v>
          </cell>
          <cell r="C81" t="str">
            <v>No</v>
          </cell>
          <cell r="D81">
            <v>1</v>
          </cell>
          <cell r="E81">
            <v>12</v>
          </cell>
          <cell r="F81">
            <v>371313</v>
          </cell>
          <cell r="G81">
            <v>42186</v>
          </cell>
          <cell r="H81">
            <v>42551</v>
          </cell>
          <cell r="I81">
            <v>1</v>
          </cell>
          <cell r="J81">
            <v>2138863</v>
          </cell>
          <cell r="K81">
            <v>3756808</v>
          </cell>
          <cell r="L81">
            <v>0</v>
          </cell>
          <cell r="M81">
            <v>22882724</v>
          </cell>
          <cell r="N81">
            <v>0</v>
          </cell>
          <cell r="O81">
            <v>28778395</v>
          </cell>
          <cell r="P81">
            <v>11832973</v>
          </cell>
          <cell r="R81">
            <v>2138863</v>
          </cell>
          <cell r="S81">
            <v>3756808</v>
          </cell>
          <cell r="T81">
            <v>0</v>
          </cell>
          <cell r="U81">
            <v>22882724</v>
          </cell>
          <cell r="V81">
            <v>0</v>
          </cell>
          <cell r="X81">
            <v>28778395</v>
          </cell>
          <cell r="Z81">
            <v>28778395</v>
          </cell>
          <cell r="AA81">
            <v>11832973</v>
          </cell>
          <cell r="AC81">
            <v>28778395</v>
          </cell>
          <cell r="AD81">
            <v>2424155.8905520272</v>
          </cell>
          <cell r="AE81">
            <v>9408817.1094479728</v>
          </cell>
          <cell r="AF81">
            <v>5895671</v>
          </cell>
          <cell r="AG81">
            <v>22882724</v>
          </cell>
          <cell r="AH81">
            <v>0</v>
          </cell>
          <cell r="AI81">
            <v>11832973</v>
          </cell>
          <cell r="AJ81">
            <v>0</v>
          </cell>
          <cell r="AK81">
            <v>0</v>
          </cell>
          <cell r="AL81">
            <v>344344.88274039782</v>
          </cell>
          <cell r="AM81">
            <v>56003.23000000001</v>
          </cell>
          <cell r="AN81">
            <v>0</v>
          </cell>
          <cell r="AO81">
            <v>34726.152344115399</v>
          </cell>
          <cell r="AP81">
            <v>0</v>
          </cell>
          <cell r="AQ81">
            <v>51613</v>
          </cell>
          <cell r="AR81">
            <v>-16886.847655884601</v>
          </cell>
          <cell r="AT81">
            <v>288341.65274039784</v>
          </cell>
          <cell r="AU81">
            <v>0</v>
          </cell>
          <cell r="AV81">
            <v>286346.7867394003</v>
          </cell>
          <cell r="AW81">
            <v>0</v>
          </cell>
        </row>
        <row r="82">
          <cell r="A82" t="str">
            <v>200425410C</v>
          </cell>
          <cell r="B82" t="str">
            <v>MERCY HOSPITAL LOGAN COUNTY (LOGAN MEDICAL CENTER)</v>
          </cell>
          <cell r="C82" t="str">
            <v>No</v>
          </cell>
          <cell r="D82">
            <v>1</v>
          </cell>
          <cell r="E82">
            <v>12</v>
          </cell>
          <cell r="F82">
            <v>371317</v>
          </cell>
          <cell r="G82">
            <v>42186</v>
          </cell>
          <cell r="H82">
            <v>42551</v>
          </cell>
          <cell r="I82">
            <v>1</v>
          </cell>
          <cell r="J82">
            <v>5556743</v>
          </cell>
          <cell r="K82">
            <v>7881300</v>
          </cell>
          <cell r="L82">
            <v>841198</v>
          </cell>
          <cell r="M82">
            <v>17729962</v>
          </cell>
          <cell r="N82">
            <v>7436964</v>
          </cell>
          <cell r="O82">
            <v>44826591</v>
          </cell>
          <cell r="P82">
            <v>18468947</v>
          </cell>
          <cell r="R82">
            <v>5556743</v>
          </cell>
          <cell r="S82">
            <v>7881300</v>
          </cell>
          <cell r="T82">
            <v>841198</v>
          </cell>
          <cell r="U82">
            <v>17729962</v>
          </cell>
          <cell r="V82">
            <v>7436964</v>
          </cell>
          <cell r="X82">
            <v>39446167</v>
          </cell>
          <cell r="Z82">
            <v>44826591</v>
          </cell>
          <cell r="AA82">
            <v>18468947</v>
          </cell>
          <cell r="AC82">
            <v>39446167</v>
          </cell>
          <cell r="AD82">
            <v>5883172.0045190807</v>
          </cell>
          <cell r="AE82">
            <v>10368993.315751404</v>
          </cell>
          <cell r="AF82">
            <v>14279241</v>
          </cell>
          <cell r="AG82">
            <v>25166926</v>
          </cell>
          <cell r="AH82">
            <v>0</v>
          </cell>
          <cell r="AI82">
            <v>16252165.320270484</v>
          </cell>
          <cell r="AJ82">
            <v>0</v>
          </cell>
          <cell r="AK82">
            <v>0</v>
          </cell>
          <cell r="AL82">
            <v>932504.70959627896</v>
          </cell>
          <cell r="AM82">
            <v>337188.37</v>
          </cell>
          <cell r="AN82">
            <v>0</v>
          </cell>
          <cell r="AO82">
            <v>97826.065063398739</v>
          </cell>
          <cell r="AP82">
            <v>0</v>
          </cell>
          <cell r="AQ82">
            <v>99261</v>
          </cell>
          <cell r="AR82">
            <v>-1434.9349366012611</v>
          </cell>
          <cell r="AT82">
            <v>595316.33959627897</v>
          </cell>
          <cell r="AU82">
            <v>0</v>
          </cell>
          <cell r="AV82">
            <v>502143.39663703658</v>
          </cell>
          <cell r="AW82">
            <v>0</v>
          </cell>
        </row>
        <row r="83">
          <cell r="A83" t="str">
            <v>200318440B</v>
          </cell>
          <cell r="B83" t="str">
            <v>MERCY HOSPITAL TISHOMINGO (JOHNSTON MEMORIAL HOSPITAL)</v>
          </cell>
          <cell r="C83" t="str">
            <v>No</v>
          </cell>
          <cell r="D83">
            <v>1</v>
          </cell>
          <cell r="E83">
            <v>12</v>
          </cell>
          <cell r="F83">
            <v>371304</v>
          </cell>
          <cell r="G83">
            <v>42186</v>
          </cell>
          <cell r="H83">
            <v>42551</v>
          </cell>
          <cell r="I83">
            <v>1</v>
          </cell>
          <cell r="J83">
            <v>2780988</v>
          </cell>
          <cell r="K83">
            <v>1965531</v>
          </cell>
          <cell r="L83">
            <v>0</v>
          </cell>
          <cell r="M83">
            <v>7791091</v>
          </cell>
          <cell r="N83">
            <v>0</v>
          </cell>
          <cell r="O83">
            <v>12537610</v>
          </cell>
          <cell r="P83">
            <v>6406067</v>
          </cell>
          <cell r="R83">
            <v>2780988</v>
          </cell>
          <cell r="S83">
            <v>1965531</v>
          </cell>
          <cell r="T83">
            <v>0</v>
          </cell>
          <cell r="U83">
            <v>7791091</v>
          </cell>
          <cell r="V83">
            <v>0</v>
          </cell>
          <cell r="X83">
            <v>12537610</v>
          </cell>
          <cell r="Z83">
            <v>12537610</v>
          </cell>
          <cell r="AA83">
            <v>6406067</v>
          </cell>
          <cell r="AC83">
            <v>12537610</v>
          </cell>
          <cell r="AD83">
            <v>2425224.4830372771</v>
          </cell>
          <cell r="AE83">
            <v>3980842.5169627229</v>
          </cell>
          <cell r="AF83">
            <v>4746519</v>
          </cell>
          <cell r="AG83">
            <v>7791091</v>
          </cell>
          <cell r="AH83">
            <v>0</v>
          </cell>
          <cell r="AI83">
            <v>6406067.0000000009</v>
          </cell>
          <cell r="AJ83">
            <v>0</v>
          </cell>
          <cell r="AK83">
            <v>0</v>
          </cell>
          <cell r="AL83">
            <v>621625.26511525549</v>
          </cell>
          <cell r="AM83">
            <v>154364.26999999999</v>
          </cell>
          <cell r="AN83">
            <v>0</v>
          </cell>
          <cell r="AO83">
            <v>86704.624459056373</v>
          </cell>
          <cell r="AP83">
            <v>0</v>
          </cell>
          <cell r="AQ83">
            <v>97963</v>
          </cell>
          <cell r="AR83">
            <v>-11258.375540943627</v>
          </cell>
          <cell r="AT83">
            <v>467260.99511525547</v>
          </cell>
          <cell r="AU83">
            <v>0</v>
          </cell>
          <cell r="AV83">
            <v>388234.2934508344</v>
          </cell>
          <cell r="AW83">
            <v>0</v>
          </cell>
        </row>
        <row r="84">
          <cell r="A84" t="str">
            <v>200490030A</v>
          </cell>
          <cell r="B84" t="str">
            <v>MERCY HOSPITAL WATONGA INC</v>
          </cell>
          <cell r="C84" t="str">
            <v>No</v>
          </cell>
          <cell r="D84">
            <v>1</v>
          </cell>
          <cell r="E84">
            <v>12</v>
          </cell>
          <cell r="F84">
            <v>371302</v>
          </cell>
          <cell r="G84">
            <v>42186</v>
          </cell>
          <cell r="H84">
            <v>42551</v>
          </cell>
          <cell r="I84">
            <v>1</v>
          </cell>
          <cell r="J84">
            <v>1548041</v>
          </cell>
          <cell r="K84">
            <v>1561814</v>
          </cell>
          <cell r="L84">
            <v>373295</v>
          </cell>
          <cell r="M84">
            <v>5107028</v>
          </cell>
          <cell r="N84">
            <v>5261392</v>
          </cell>
          <cell r="O84">
            <v>13851570</v>
          </cell>
          <cell r="P84">
            <v>6654548</v>
          </cell>
          <cell r="R84">
            <v>1548041</v>
          </cell>
          <cell r="S84">
            <v>1561814</v>
          </cell>
          <cell r="T84">
            <v>373295</v>
          </cell>
          <cell r="U84">
            <v>5107028</v>
          </cell>
          <cell r="V84">
            <v>5261392</v>
          </cell>
          <cell r="X84">
            <v>13851570</v>
          </cell>
          <cell r="Z84">
            <v>13851570</v>
          </cell>
          <cell r="AA84">
            <v>6654548</v>
          </cell>
          <cell r="AC84">
            <v>13851570</v>
          </cell>
          <cell r="AD84">
            <v>1673369.0741338346</v>
          </cell>
          <cell r="AE84">
            <v>4981178.9258661652</v>
          </cell>
          <cell r="AF84">
            <v>3483150</v>
          </cell>
          <cell r="AG84">
            <v>10368420</v>
          </cell>
          <cell r="AH84">
            <v>0</v>
          </cell>
          <cell r="AI84">
            <v>6654548</v>
          </cell>
          <cell r="AJ84">
            <v>0</v>
          </cell>
          <cell r="AK84">
            <v>0</v>
          </cell>
          <cell r="AL84">
            <v>481078.99222937884</v>
          </cell>
          <cell r="AM84">
            <v>104612.97999999998</v>
          </cell>
          <cell r="AN84">
            <v>0</v>
          </cell>
          <cell r="AO84">
            <v>168058.49997606367</v>
          </cell>
          <cell r="AP84">
            <v>0</v>
          </cell>
          <cell r="AQ84">
            <v>23837</v>
          </cell>
          <cell r="AR84">
            <v>144221.49997606367</v>
          </cell>
          <cell r="AT84">
            <v>376466.01222937886</v>
          </cell>
          <cell r="AU84">
            <v>0</v>
          </cell>
          <cell r="AV84">
            <v>365241.80350285728</v>
          </cell>
          <cell r="AW84">
            <v>0</v>
          </cell>
        </row>
        <row r="85">
          <cell r="A85" t="str">
            <v>100699360A</v>
          </cell>
          <cell r="B85" t="str">
            <v>NEWMAN MEMORIAL HSP</v>
          </cell>
          <cell r="C85" t="str">
            <v>Yes</v>
          </cell>
          <cell r="D85">
            <v>1</v>
          </cell>
          <cell r="E85">
            <v>12</v>
          </cell>
          <cell r="F85">
            <v>370007</v>
          </cell>
          <cell r="G85">
            <v>42370</v>
          </cell>
          <cell r="H85">
            <v>42735</v>
          </cell>
          <cell r="I85">
            <v>1</v>
          </cell>
          <cell r="J85">
            <v>582044</v>
          </cell>
          <cell r="K85">
            <v>443932</v>
          </cell>
          <cell r="L85">
            <v>0</v>
          </cell>
          <cell r="M85">
            <v>3887333</v>
          </cell>
          <cell r="N85">
            <v>1624215</v>
          </cell>
          <cell r="O85">
            <v>6537524</v>
          </cell>
          <cell r="P85">
            <v>2949912</v>
          </cell>
          <cell r="R85">
            <v>582044</v>
          </cell>
          <cell r="S85">
            <v>443932</v>
          </cell>
          <cell r="T85">
            <v>0</v>
          </cell>
          <cell r="U85">
            <v>3887333</v>
          </cell>
          <cell r="V85">
            <v>1624215</v>
          </cell>
          <cell r="X85">
            <v>6537524</v>
          </cell>
          <cell r="Z85">
            <v>6537524</v>
          </cell>
          <cell r="AA85">
            <v>2949912</v>
          </cell>
          <cell r="AC85">
            <v>6537524</v>
          </cell>
          <cell r="AD85">
            <v>462948.80357028136</v>
          </cell>
          <cell r="AE85">
            <v>2486963.1964297188</v>
          </cell>
          <cell r="AF85">
            <v>1025976</v>
          </cell>
          <cell r="AG85">
            <v>5511548</v>
          </cell>
          <cell r="AH85">
            <v>0</v>
          </cell>
          <cell r="AI85">
            <v>2949912</v>
          </cell>
          <cell r="AJ85">
            <v>0</v>
          </cell>
          <cell r="AK85">
            <v>0</v>
          </cell>
          <cell r="AL85">
            <v>40243.86</v>
          </cell>
          <cell r="AM85">
            <v>4608.54</v>
          </cell>
          <cell r="AN85">
            <v>0</v>
          </cell>
          <cell r="AO85">
            <v>4965.3872785913563</v>
          </cell>
          <cell r="AP85">
            <v>0</v>
          </cell>
          <cell r="AQ85">
            <v>0</v>
          </cell>
          <cell r="AR85">
            <v>4965.3872785913563</v>
          </cell>
          <cell r="AT85">
            <v>35635.32</v>
          </cell>
          <cell r="AU85">
            <v>0</v>
          </cell>
          <cell r="AV85">
            <v>44910.104252281904</v>
          </cell>
          <cell r="AW85">
            <v>0</v>
          </cell>
        </row>
        <row r="86">
          <cell r="A86" t="str">
            <v>200231400B</v>
          </cell>
          <cell r="B86" t="str">
            <v xml:space="preserve">PRAGUE COMMUNITY HOSPITAL (CAH ACQUISITION COMPANY #7 LLC) </v>
          </cell>
          <cell r="C86" t="str">
            <v>No</v>
          </cell>
          <cell r="D86">
            <v>1</v>
          </cell>
          <cell r="E86">
            <v>12</v>
          </cell>
          <cell r="F86">
            <v>371301</v>
          </cell>
          <cell r="G86">
            <v>42278</v>
          </cell>
          <cell r="H86">
            <v>42643</v>
          </cell>
          <cell r="I86">
            <v>1</v>
          </cell>
          <cell r="J86">
            <v>721530</v>
          </cell>
          <cell r="K86">
            <v>971879</v>
          </cell>
          <cell r="L86">
            <v>36526</v>
          </cell>
          <cell r="M86">
            <v>7004480</v>
          </cell>
          <cell r="N86">
            <v>2529180</v>
          </cell>
          <cell r="O86">
            <v>12743985</v>
          </cell>
          <cell r="P86">
            <v>4497072</v>
          </cell>
          <cell r="R86">
            <v>721530</v>
          </cell>
          <cell r="S86">
            <v>971879</v>
          </cell>
          <cell r="T86">
            <v>36526</v>
          </cell>
          <cell r="U86">
            <v>7004480</v>
          </cell>
          <cell r="V86">
            <v>2529180</v>
          </cell>
          <cell r="X86">
            <v>11263595</v>
          </cell>
          <cell r="Z86">
            <v>12743985</v>
          </cell>
          <cell r="AA86">
            <v>4497072</v>
          </cell>
          <cell r="AC86">
            <v>11263595</v>
          </cell>
          <cell r="AD86">
            <v>610456.01123353478</v>
          </cell>
          <cell r="AE86">
            <v>3364218.9192407238</v>
          </cell>
          <cell r="AF86">
            <v>1729935</v>
          </cell>
          <cell r="AG86">
            <v>9533660</v>
          </cell>
          <cell r="AH86">
            <v>0</v>
          </cell>
          <cell r="AI86">
            <v>3974674.930474259</v>
          </cell>
          <cell r="AJ86">
            <v>0</v>
          </cell>
          <cell r="AK86">
            <v>0</v>
          </cell>
          <cell r="AL86">
            <v>227276.30894088067</v>
          </cell>
          <cell r="AM86">
            <v>24013.4</v>
          </cell>
          <cell r="AN86">
            <v>0</v>
          </cell>
          <cell r="AO86">
            <v>45011.347005490177</v>
          </cell>
          <cell r="AP86">
            <v>0</v>
          </cell>
          <cell r="AQ86">
            <v>9077</v>
          </cell>
          <cell r="AR86">
            <v>35934.347005490177</v>
          </cell>
          <cell r="AT86">
            <v>203262.90894088068</v>
          </cell>
          <cell r="AU86">
            <v>0</v>
          </cell>
          <cell r="AV86">
            <v>241654.33439354241</v>
          </cell>
          <cell r="AW86">
            <v>0</v>
          </cell>
        </row>
        <row r="87">
          <cell r="A87" t="str">
            <v>200740630B</v>
          </cell>
          <cell r="B87" t="str">
            <v>QUARTZ MOUNTAIN MEDICAL CENTER (MANGUM CITY HOSPITAL)</v>
          </cell>
          <cell r="C87" t="str">
            <v>No</v>
          </cell>
          <cell r="D87">
            <v>1</v>
          </cell>
          <cell r="E87">
            <v>12</v>
          </cell>
          <cell r="F87">
            <v>371330</v>
          </cell>
          <cell r="G87">
            <v>42370</v>
          </cell>
          <cell r="H87">
            <v>42735</v>
          </cell>
          <cell r="I87">
            <v>1</v>
          </cell>
          <cell r="J87">
            <v>595718</v>
          </cell>
          <cell r="K87">
            <v>1664818</v>
          </cell>
          <cell r="L87">
            <v>8035</v>
          </cell>
          <cell r="M87">
            <v>75586132</v>
          </cell>
          <cell r="N87">
            <v>5885481</v>
          </cell>
          <cell r="O87">
            <v>85425479</v>
          </cell>
          <cell r="P87">
            <v>18051843</v>
          </cell>
          <cell r="R87">
            <v>595718</v>
          </cell>
          <cell r="S87">
            <v>1664818</v>
          </cell>
          <cell r="T87">
            <v>8035</v>
          </cell>
          <cell r="U87">
            <v>75586132</v>
          </cell>
          <cell r="V87">
            <v>5885481</v>
          </cell>
          <cell r="X87">
            <v>83740184</v>
          </cell>
          <cell r="Z87">
            <v>85425479</v>
          </cell>
          <cell r="AA87">
            <v>18051843</v>
          </cell>
          <cell r="AC87">
            <v>83740184</v>
          </cell>
          <cell r="AD87">
            <v>479387.27421537781</v>
          </cell>
          <cell r="AE87">
            <v>17216324.497668419</v>
          </cell>
          <cell r="AF87">
            <v>2268571</v>
          </cell>
          <cell r="AG87">
            <v>81471613</v>
          </cell>
          <cell r="AH87">
            <v>0</v>
          </cell>
          <cell r="AI87">
            <v>17695711.771883797</v>
          </cell>
          <cell r="AJ87">
            <v>0</v>
          </cell>
          <cell r="AK87">
            <v>0</v>
          </cell>
          <cell r="AL87">
            <v>332768.4272022685</v>
          </cell>
          <cell r="AM87">
            <v>83492.03</v>
          </cell>
          <cell r="AN87">
            <v>0</v>
          </cell>
          <cell r="AO87">
            <v>122544.73367658633</v>
          </cell>
          <cell r="AP87">
            <v>0</v>
          </cell>
          <cell r="AQ87">
            <v>0</v>
          </cell>
          <cell r="AR87">
            <v>122544.73367658633</v>
          </cell>
          <cell r="AT87">
            <v>249276.39720226853</v>
          </cell>
          <cell r="AU87">
            <v>0</v>
          </cell>
          <cell r="AV87">
            <v>300570.37090148893</v>
          </cell>
          <cell r="AW87">
            <v>0</v>
          </cell>
        </row>
        <row r="88">
          <cell r="A88" t="str">
            <v>100699550A</v>
          </cell>
          <cell r="B88" t="str">
            <v>ST JOHN SAPULPA INC</v>
          </cell>
          <cell r="C88" t="str">
            <v>No</v>
          </cell>
          <cell r="D88">
            <v>1</v>
          </cell>
          <cell r="E88">
            <v>12</v>
          </cell>
          <cell r="F88">
            <v>371312</v>
          </cell>
          <cell r="G88">
            <v>42278</v>
          </cell>
          <cell r="H88">
            <v>42643</v>
          </cell>
          <cell r="I88">
            <v>1</v>
          </cell>
          <cell r="J88">
            <v>8671815</v>
          </cell>
          <cell r="K88">
            <v>6642033</v>
          </cell>
          <cell r="L88">
            <v>217564</v>
          </cell>
          <cell r="M88">
            <v>29196747</v>
          </cell>
          <cell r="N88">
            <v>30273183</v>
          </cell>
          <cell r="O88">
            <v>75002579</v>
          </cell>
          <cell r="P88">
            <v>20056254</v>
          </cell>
          <cell r="R88">
            <v>8671815</v>
          </cell>
          <cell r="S88">
            <v>6642033</v>
          </cell>
          <cell r="T88">
            <v>217564</v>
          </cell>
          <cell r="U88">
            <v>29196747</v>
          </cell>
          <cell r="V88">
            <v>30273183</v>
          </cell>
          <cell r="X88">
            <v>75001342</v>
          </cell>
          <cell r="Z88">
            <v>75002579</v>
          </cell>
          <cell r="AA88">
            <v>20056254</v>
          </cell>
          <cell r="AC88">
            <v>75001342</v>
          </cell>
          <cell r="AD88">
            <v>4153216.4387393668</v>
          </cell>
          <cell r="AE88">
            <v>15902706.778152522</v>
          </cell>
          <cell r="AF88">
            <v>15531412</v>
          </cell>
          <cell r="AG88">
            <v>59469930</v>
          </cell>
          <cell r="AH88">
            <v>0</v>
          </cell>
          <cell r="AI88">
            <v>20055923.216891889</v>
          </cell>
          <cell r="AJ88">
            <v>0</v>
          </cell>
          <cell r="AK88">
            <v>0</v>
          </cell>
          <cell r="AL88">
            <v>1853387.7261949119</v>
          </cell>
          <cell r="AM88">
            <v>106850.14</v>
          </cell>
          <cell r="AN88">
            <v>0</v>
          </cell>
          <cell r="AO88">
            <v>141895.78055137605</v>
          </cell>
          <cell r="AP88">
            <v>0</v>
          </cell>
          <cell r="AQ88">
            <v>3896</v>
          </cell>
          <cell r="AR88">
            <v>137999.78055137605</v>
          </cell>
          <cell r="AT88">
            <v>1746537.586194912</v>
          </cell>
          <cell r="AU88">
            <v>0</v>
          </cell>
          <cell r="AV88">
            <v>1018633.0501739262</v>
          </cell>
          <cell r="AW88">
            <v>0</v>
          </cell>
        </row>
        <row r="89">
          <cell r="A89" t="str">
            <v>200125010B</v>
          </cell>
          <cell r="B89" t="str">
            <v>STROUD REGIONAL MEDICAL CENTER</v>
          </cell>
          <cell r="C89" t="str">
            <v>No</v>
          </cell>
          <cell r="D89">
            <v>1</v>
          </cell>
          <cell r="E89">
            <v>12</v>
          </cell>
          <cell r="F89">
            <v>371316</v>
          </cell>
          <cell r="G89">
            <v>42278</v>
          </cell>
          <cell r="H89">
            <v>42643</v>
          </cell>
          <cell r="I89">
            <v>1</v>
          </cell>
          <cell r="J89">
            <v>1315547</v>
          </cell>
          <cell r="K89">
            <v>1754869</v>
          </cell>
          <cell r="L89">
            <v>131011</v>
          </cell>
          <cell r="M89">
            <v>6216238</v>
          </cell>
          <cell r="N89">
            <v>2645681</v>
          </cell>
          <cell r="O89">
            <v>13060924</v>
          </cell>
          <cell r="P89">
            <v>12171924</v>
          </cell>
          <cell r="R89">
            <v>1315547</v>
          </cell>
          <cell r="S89">
            <v>1754869</v>
          </cell>
          <cell r="T89">
            <v>131011</v>
          </cell>
          <cell r="U89">
            <v>6216238</v>
          </cell>
          <cell r="V89">
            <v>2645681</v>
          </cell>
          <cell r="X89">
            <v>12063346</v>
          </cell>
          <cell r="Z89">
            <v>13060924</v>
          </cell>
          <cell r="AA89">
            <v>12171924</v>
          </cell>
          <cell r="AC89">
            <v>12063346</v>
          </cell>
          <cell r="AD89">
            <v>2983519.8593566581</v>
          </cell>
          <cell r="AE89">
            <v>8258726.9141261373</v>
          </cell>
          <cell r="AF89">
            <v>3201427</v>
          </cell>
          <cell r="AG89">
            <v>8861919</v>
          </cell>
          <cell r="AH89">
            <v>0</v>
          </cell>
          <cell r="AI89">
            <v>11242246.773482794</v>
          </cell>
          <cell r="AJ89">
            <v>0</v>
          </cell>
          <cell r="AK89">
            <v>0</v>
          </cell>
          <cell r="AL89">
            <v>327263.83416234615</v>
          </cell>
          <cell r="AM89">
            <v>41248.260000000009</v>
          </cell>
          <cell r="AN89">
            <v>0</v>
          </cell>
          <cell r="AO89">
            <v>72904.389898281835</v>
          </cell>
          <cell r="AP89">
            <v>0</v>
          </cell>
          <cell r="AQ89">
            <v>94101</v>
          </cell>
          <cell r="AR89">
            <v>-21196.610101718165</v>
          </cell>
          <cell r="AT89">
            <v>286015.57416234614</v>
          </cell>
          <cell r="AU89">
            <v>0</v>
          </cell>
          <cell r="AV89">
            <v>1846380.411416631</v>
          </cell>
          <cell r="AW89">
            <v>0</v>
          </cell>
        </row>
        <row r="90">
          <cell r="A90" t="str">
            <v>200125200B</v>
          </cell>
          <cell r="B90" t="str">
            <v>THE PHYSICIANS HOSPITAL IN ANADARKO</v>
          </cell>
          <cell r="C90" t="str">
            <v>No</v>
          </cell>
          <cell r="D90">
            <v>1</v>
          </cell>
          <cell r="E90">
            <v>12</v>
          </cell>
          <cell r="F90">
            <v>371314</v>
          </cell>
          <cell r="G90">
            <v>42278</v>
          </cell>
          <cell r="H90">
            <v>42643</v>
          </cell>
          <cell r="I90">
            <v>1</v>
          </cell>
          <cell r="J90">
            <v>1716689</v>
          </cell>
          <cell r="K90">
            <v>2723638</v>
          </cell>
          <cell r="L90">
            <v>33298</v>
          </cell>
          <cell r="M90">
            <v>20489496</v>
          </cell>
          <cell r="N90">
            <v>3888442</v>
          </cell>
          <cell r="O90">
            <v>30196407</v>
          </cell>
          <cell r="P90">
            <v>23379989</v>
          </cell>
          <cell r="R90">
            <v>1716689</v>
          </cell>
          <cell r="S90">
            <v>2723638</v>
          </cell>
          <cell r="T90">
            <v>33298</v>
          </cell>
          <cell r="U90">
            <v>20489496</v>
          </cell>
          <cell r="V90">
            <v>3888442</v>
          </cell>
          <cell r="X90">
            <v>28851563</v>
          </cell>
          <cell r="Z90">
            <v>30196407</v>
          </cell>
          <cell r="AA90">
            <v>23379989</v>
          </cell>
          <cell r="AC90">
            <v>28851563</v>
          </cell>
          <cell r="AD90">
            <v>3463766.5100395884</v>
          </cell>
          <cell r="AE90">
            <v>18874958.278403189</v>
          </cell>
          <cell r="AF90">
            <v>4473625</v>
          </cell>
          <cell r="AG90">
            <v>24377938</v>
          </cell>
          <cell r="AH90">
            <v>0</v>
          </cell>
          <cell r="AI90">
            <v>22338724.788442776</v>
          </cell>
          <cell r="AJ90">
            <v>0</v>
          </cell>
          <cell r="AK90">
            <v>0</v>
          </cell>
          <cell r="AL90">
            <v>687001.56768757035</v>
          </cell>
          <cell r="AM90">
            <v>119228.55999999997</v>
          </cell>
          <cell r="AN90">
            <v>0</v>
          </cell>
          <cell r="AO90">
            <v>386433.05010664754</v>
          </cell>
          <cell r="AP90">
            <v>0</v>
          </cell>
          <cell r="AQ90">
            <v>420329</v>
          </cell>
          <cell r="AR90">
            <v>-33895.949893352459</v>
          </cell>
          <cell r="AT90">
            <v>567773.00768757041</v>
          </cell>
          <cell r="AU90">
            <v>0</v>
          </cell>
          <cell r="AV90">
            <v>2740605.2373811016</v>
          </cell>
          <cell r="AW90">
            <v>0</v>
          </cell>
        </row>
        <row r="92">
          <cell r="B92" t="str">
            <v>Private Excluded</v>
          </cell>
        </row>
        <row r="93">
          <cell r="A93" t="str">
            <v>200080160A</v>
          </cell>
          <cell r="B93" t="str">
            <v>CHG CORNERSTONE HOSPITAL OF OKLAHOMA - SHAWNEE (SOLARA HOSPITAL SHAWNEE LLC)</v>
          </cell>
          <cell r="C93" t="str">
            <v>Yes</v>
          </cell>
          <cell r="D93">
            <v>1</v>
          </cell>
          <cell r="E93">
            <v>12</v>
          </cell>
          <cell r="F93">
            <v>372019</v>
          </cell>
          <cell r="G93">
            <v>42248</v>
          </cell>
          <cell r="H93">
            <v>42613</v>
          </cell>
          <cell r="I93">
            <v>1</v>
          </cell>
          <cell r="J93">
            <v>24708689</v>
          </cell>
          <cell r="K93">
            <v>35595269</v>
          </cell>
          <cell r="L93">
            <v>0</v>
          </cell>
          <cell r="M93">
            <v>10400</v>
          </cell>
          <cell r="N93">
            <v>0</v>
          </cell>
          <cell r="O93">
            <v>60314358</v>
          </cell>
          <cell r="P93">
            <v>12730706</v>
          </cell>
          <cell r="R93">
            <v>24708689</v>
          </cell>
          <cell r="S93">
            <v>35595269</v>
          </cell>
          <cell r="T93">
            <v>0</v>
          </cell>
          <cell r="U93">
            <v>10400</v>
          </cell>
          <cell r="V93">
            <v>0</v>
          </cell>
          <cell r="X93">
            <v>60314358</v>
          </cell>
          <cell r="Z93">
            <v>60314358</v>
          </cell>
          <cell r="AA93">
            <v>12730706</v>
          </cell>
          <cell r="AC93">
            <v>60314358</v>
          </cell>
          <cell r="AD93">
            <v>12728510.845367001</v>
          </cell>
          <cell r="AE93">
            <v>2195.1546329980001</v>
          </cell>
          <cell r="AF93">
            <v>60303958</v>
          </cell>
          <cell r="AG93">
            <v>10400</v>
          </cell>
          <cell r="AH93">
            <v>0</v>
          </cell>
          <cell r="AI93">
            <v>12730706</v>
          </cell>
          <cell r="AJ93">
            <v>0</v>
          </cell>
          <cell r="AK93">
            <v>0</v>
          </cell>
          <cell r="AL93">
            <v>738274.48</v>
          </cell>
          <cell r="AM93">
            <v>738274.48</v>
          </cell>
          <cell r="AN93">
            <v>0</v>
          </cell>
          <cell r="AO93">
            <v>-174434.24201797869</v>
          </cell>
          <cell r="AP93">
            <v>0</v>
          </cell>
          <cell r="AQ93">
            <v>0</v>
          </cell>
          <cell r="AR93">
            <v>-174434.24201797869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</row>
        <row r="94">
          <cell r="A94" t="str">
            <v>100746230B</v>
          </cell>
          <cell r="B94" t="str">
            <v>COMMUNITY HOSPITAL</v>
          </cell>
          <cell r="C94" t="str">
            <v>Yes</v>
          </cell>
          <cell r="D94">
            <v>1</v>
          </cell>
          <cell r="E94">
            <v>12</v>
          </cell>
          <cell r="F94">
            <v>370203</v>
          </cell>
          <cell r="G94">
            <v>42370</v>
          </cell>
          <cell r="H94">
            <v>42735</v>
          </cell>
          <cell r="I94">
            <v>1</v>
          </cell>
          <cell r="J94">
            <v>11142675</v>
          </cell>
          <cell r="K94">
            <v>161154803</v>
          </cell>
          <cell r="L94">
            <v>0</v>
          </cell>
          <cell r="M94">
            <v>331452164</v>
          </cell>
          <cell r="N94">
            <v>14505591</v>
          </cell>
          <cell r="O94">
            <v>518255233</v>
          </cell>
          <cell r="P94">
            <v>133909553</v>
          </cell>
          <cell r="R94">
            <v>11142675</v>
          </cell>
          <cell r="S94">
            <v>161154803</v>
          </cell>
          <cell r="T94">
            <v>0</v>
          </cell>
          <cell r="U94">
            <v>331452164</v>
          </cell>
          <cell r="V94">
            <v>14505591</v>
          </cell>
          <cell r="X94">
            <v>518255233</v>
          </cell>
          <cell r="Z94">
            <v>518255233</v>
          </cell>
          <cell r="AA94">
            <v>133909553</v>
          </cell>
          <cell r="AC94">
            <v>518255233</v>
          </cell>
          <cell r="AD94">
            <v>44519141.907067508</v>
          </cell>
          <cell r="AE94">
            <v>89390411.092932507</v>
          </cell>
          <cell r="AF94">
            <v>172297478</v>
          </cell>
          <cell r="AG94">
            <v>345957755</v>
          </cell>
          <cell r="AH94">
            <v>0</v>
          </cell>
          <cell r="AI94">
            <v>133909552.99999999</v>
          </cell>
          <cell r="AJ94">
            <v>0</v>
          </cell>
          <cell r="AK94">
            <v>0</v>
          </cell>
          <cell r="AL94">
            <v>2600628.9624174396</v>
          </cell>
          <cell r="AM94">
            <v>916926.09</v>
          </cell>
          <cell r="AN94">
            <v>0</v>
          </cell>
          <cell r="AO94">
            <v>270065.87792383146</v>
          </cell>
          <cell r="AP94">
            <v>0</v>
          </cell>
          <cell r="AQ94">
            <v>0</v>
          </cell>
          <cell r="AR94">
            <v>270065.87792383146</v>
          </cell>
          <cell r="AT94">
            <v>1683702.8724174395</v>
          </cell>
          <cell r="AU94">
            <v>0</v>
          </cell>
          <cell r="AV94">
            <v>576938.28162578866</v>
          </cell>
          <cell r="AW94">
            <v>0</v>
          </cell>
        </row>
        <row r="95">
          <cell r="A95" t="str">
            <v>200119790A</v>
          </cell>
          <cell r="B95" t="str">
            <v>CORNERSTONE HOSPITAL OF OKLAHOMA - MUSKOGEE</v>
          </cell>
          <cell r="C95" t="str">
            <v>Yes</v>
          </cell>
          <cell r="D95">
            <v>1</v>
          </cell>
          <cell r="E95">
            <v>12</v>
          </cell>
          <cell r="F95">
            <v>372022</v>
          </cell>
          <cell r="G95">
            <v>42186</v>
          </cell>
          <cell r="H95">
            <v>42551</v>
          </cell>
          <cell r="I95">
            <v>1</v>
          </cell>
          <cell r="J95">
            <v>60842702</v>
          </cell>
          <cell r="K95">
            <v>93165100</v>
          </cell>
          <cell r="L95">
            <v>0</v>
          </cell>
          <cell r="M95">
            <v>22291</v>
          </cell>
          <cell r="N95">
            <v>0</v>
          </cell>
          <cell r="O95">
            <v>154030093</v>
          </cell>
          <cell r="P95">
            <v>29804273</v>
          </cell>
          <cell r="R95">
            <v>60842702</v>
          </cell>
          <cell r="S95">
            <v>93165100</v>
          </cell>
          <cell r="T95">
            <v>0</v>
          </cell>
          <cell r="U95">
            <v>22291</v>
          </cell>
          <cell r="V95">
            <v>0</v>
          </cell>
          <cell r="X95">
            <v>154030093</v>
          </cell>
          <cell r="Z95">
            <v>154030093</v>
          </cell>
          <cell r="AA95">
            <v>29804273</v>
          </cell>
          <cell r="AC95">
            <v>154030093</v>
          </cell>
          <cell r="AD95">
            <v>29799959.771094508</v>
          </cell>
          <cell r="AE95">
            <v>4313.2289054905659</v>
          </cell>
          <cell r="AF95">
            <v>154007802</v>
          </cell>
          <cell r="AG95">
            <v>22291</v>
          </cell>
          <cell r="AH95">
            <v>0</v>
          </cell>
          <cell r="AI95">
            <v>29804273</v>
          </cell>
          <cell r="AJ95">
            <v>0</v>
          </cell>
          <cell r="AK95">
            <v>0</v>
          </cell>
          <cell r="AL95">
            <v>1137741.2000000002</v>
          </cell>
          <cell r="AM95">
            <v>1137741.2000000002</v>
          </cell>
          <cell r="AN95">
            <v>0</v>
          </cell>
          <cell r="AO95">
            <v>-253285.66002679104</v>
          </cell>
          <cell r="AP95">
            <v>0</v>
          </cell>
          <cell r="AQ95">
            <v>0</v>
          </cell>
          <cell r="AR95">
            <v>-253285.66002679104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</row>
        <row r="96">
          <cell r="A96" t="str">
            <v>100745350B</v>
          </cell>
          <cell r="B96" t="str">
            <v>LAKESIDE WOMEN'S HOSPITAL, L.L.C.</v>
          </cell>
          <cell r="C96" t="str">
            <v>Yes</v>
          </cell>
          <cell r="D96">
            <v>1</v>
          </cell>
          <cell r="E96">
            <v>12</v>
          </cell>
          <cell r="F96">
            <v>370199</v>
          </cell>
          <cell r="G96">
            <v>42186</v>
          </cell>
          <cell r="H96">
            <v>42551</v>
          </cell>
          <cell r="I96">
            <v>1</v>
          </cell>
          <cell r="J96">
            <v>24428400</v>
          </cell>
          <cell r="K96">
            <v>11969207</v>
          </cell>
          <cell r="L96">
            <v>3772</v>
          </cell>
          <cell r="M96">
            <v>40850225</v>
          </cell>
          <cell r="N96">
            <v>33093</v>
          </cell>
          <cell r="O96">
            <v>78989838</v>
          </cell>
          <cell r="P96">
            <v>24305016</v>
          </cell>
          <cell r="R96">
            <v>24428400</v>
          </cell>
          <cell r="S96">
            <v>11969207</v>
          </cell>
          <cell r="T96">
            <v>3772</v>
          </cell>
          <cell r="U96">
            <v>40850225</v>
          </cell>
          <cell r="V96">
            <v>33093</v>
          </cell>
          <cell r="X96">
            <v>77284697</v>
          </cell>
          <cell r="Z96">
            <v>78989838</v>
          </cell>
          <cell r="AA96">
            <v>24305016</v>
          </cell>
          <cell r="AC96">
            <v>77284697</v>
          </cell>
          <cell r="AD96">
            <v>11200631.896688584</v>
          </cell>
          <cell r="AE96">
            <v>12579715.610039458</v>
          </cell>
          <cell r="AF96">
            <v>36401379</v>
          </cell>
          <cell r="AG96">
            <v>40883318</v>
          </cell>
          <cell r="AH96">
            <v>0</v>
          </cell>
          <cell r="AI96">
            <v>23780347.506728042</v>
          </cell>
          <cell r="AJ96">
            <v>0</v>
          </cell>
          <cell r="AK96">
            <v>0</v>
          </cell>
          <cell r="AL96">
            <v>1075556.2473721274</v>
          </cell>
          <cell r="AM96">
            <v>953429.57000000007</v>
          </cell>
          <cell r="AN96">
            <v>0</v>
          </cell>
          <cell r="AO96">
            <v>8191421.5584424343</v>
          </cell>
          <cell r="AP96">
            <v>0</v>
          </cell>
          <cell r="AQ96">
            <v>0</v>
          </cell>
          <cell r="AR96">
            <v>8191421.5584424343</v>
          </cell>
          <cell r="AT96">
            <v>122126.67737212733</v>
          </cell>
          <cell r="AU96">
            <v>0</v>
          </cell>
          <cell r="AV96">
            <v>54552.077520059524</v>
          </cell>
          <cell r="AW96">
            <v>0</v>
          </cell>
        </row>
        <row r="97">
          <cell r="A97" t="str">
            <v>200347120A</v>
          </cell>
          <cell r="B97" t="str">
            <v>LTAC HOSPITAL OF EDMOND, LLC</v>
          </cell>
          <cell r="C97" t="str">
            <v>Yes</v>
          </cell>
          <cell r="D97">
            <v>1</v>
          </cell>
          <cell r="E97">
            <v>12</v>
          </cell>
          <cell r="F97">
            <v>372005</v>
          </cell>
          <cell r="G97">
            <v>42156</v>
          </cell>
          <cell r="H97">
            <v>42521</v>
          </cell>
          <cell r="I97">
            <v>1</v>
          </cell>
          <cell r="J97">
            <v>14160581</v>
          </cell>
          <cell r="K97">
            <v>16123092</v>
          </cell>
          <cell r="L97">
            <v>0</v>
          </cell>
          <cell r="M97">
            <v>0</v>
          </cell>
          <cell r="N97">
            <v>0</v>
          </cell>
          <cell r="O97">
            <v>30283673</v>
          </cell>
          <cell r="P97">
            <v>17150104</v>
          </cell>
          <cell r="R97">
            <v>14160581</v>
          </cell>
          <cell r="S97">
            <v>16123092</v>
          </cell>
          <cell r="T97">
            <v>0</v>
          </cell>
          <cell r="U97">
            <v>0</v>
          </cell>
          <cell r="V97">
            <v>0</v>
          </cell>
          <cell r="X97">
            <v>30283673</v>
          </cell>
          <cell r="Z97">
            <v>30283673</v>
          </cell>
          <cell r="AA97">
            <v>17150104</v>
          </cell>
          <cell r="AC97">
            <v>30283673</v>
          </cell>
          <cell r="AD97">
            <v>17150104</v>
          </cell>
          <cell r="AE97">
            <v>0</v>
          </cell>
          <cell r="AF97">
            <v>30283673</v>
          </cell>
          <cell r="AG97">
            <v>0</v>
          </cell>
          <cell r="AH97">
            <v>0</v>
          </cell>
          <cell r="AI97">
            <v>17150104</v>
          </cell>
          <cell r="AJ97">
            <v>0</v>
          </cell>
          <cell r="AK97">
            <v>0</v>
          </cell>
          <cell r="AL97">
            <v>410497.85</v>
          </cell>
          <cell r="AM97">
            <v>410497.85</v>
          </cell>
          <cell r="AN97">
            <v>0</v>
          </cell>
          <cell r="AO97">
            <v>-174605.91979760281</v>
          </cell>
          <cell r="AP97">
            <v>0</v>
          </cell>
          <cell r="AQ97">
            <v>0</v>
          </cell>
          <cell r="AR97">
            <v>-174605.91979760281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</row>
        <row r="98">
          <cell r="A98" t="str">
            <v>200069370A</v>
          </cell>
          <cell r="B98" t="str">
            <v>MCBRIDE CLINIC ORTHOPEDIC HOSPITAL</v>
          </cell>
          <cell r="C98" t="str">
            <v>Yes</v>
          </cell>
          <cell r="D98">
            <v>1</v>
          </cell>
          <cell r="E98">
            <v>12</v>
          </cell>
          <cell r="F98">
            <v>370222</v>
          </cell>
          <cell r="G98">
            <v>42370</v>
          </cell>
          <cell r="H98">
            <v>42735</v>
          </cell>
          <cell r="I98">
            <v>1</v>
          </cell>
          <cell r="J98">
            <v>12044038</v>
          </cell>
          <cell r="K98">
            <v>127467496</v>
          </cell>
          <cell r="L98">
            <v>284017</v>
          </cell>
          <cell r="M98">
            <v>71640699</v>
          </cell>
          <cell r="N98">
            <v>170160261</v>
          </cell>
          <cell r="O98">
            <v>384497719</v>
          </cell>
          <cell r="P98">
            <v>128121009</v>
          </cell>
          <cell r="R98">
            <v>12044038</v>
          </cell>
          <cell r="S98">
            <v>127467496</v>
          </cell>
          <cell r="T98">
            <v>284017</v>
          </cell>
          <cell r="U98">
            <v>71640699</v>
          </cell>
          <cell r="V98">
            <v>170160261</v>
          </cell>
          <cell r="X98">
            <v>381596511</v>
          </cell>
          <cell r="Z98">
            <v>384497719</v>
          </cell>
          <cell r="AA98">
            <v>128121009</v>
          </cell>
          <cell r="AC98">
            <v>381596511</v>
          </cell>
          <cell r="AD98">
            <v>46582193.242688544</v>
          </cell>
          <cell r="AE98">
            <v>80572085.194525287</v>
          </cell>
          <cell r="AF98">
            <v>139795551</v>
          </cell>
          <cell r="AG98">
            <v>241800960</v>
          </cell>
          <cell r="AH98">
            <v>0</v>
          </cell>
          <cell r="AI98">
            <v>127154278.43721381</v>
          </cell>
          <cell r="AJ98">
            <v>0</v>
          </cell>
          <cell r="AK98">
            <v>0</v>
          </cell>
          <cell r="AL98">
            <v>639137.09573412291</v>
          </cell>
          <cell r="AM98">
            <v>409773.77</v>
          </cell>
          <cell r="AN98">
            <v>0</v>
          </cell>
          <cell r="AO98">
            <v>110712.90704707743</v>
          </cell>
          <cell r="AP98">
            <v>0</v>
          </cell>
          <cell r="AQ98">
            <v>0</v>
          </cell>
          <cell r="AR98">
            <v>110712.90704707743</v>
          </cell>
          <cell r="AT98">
            <v>229363.32573412286</v>
          </cell>
          <cell r="AU98">
            <v>0</v>
          </cell>
          <cell r="AV98">
            <v>130997.11169853096</v>
          </cell>
          <cell r="AW98">
            <v>0</v>
          </cell>
        </row>
        <row r="99">
          <cell r="A99" t="str">
            <v>200265330A</v>
          </cell>
          <cell r="B99" t="str">
            <v>NORTHEAST OKLAHOMA EYE INSTITUTE LLC</v>
          </cell>
          <cell r="C99" t="str">
            <v>Yes</v>
          </cell>
          <cell r="D99">
            <v>1</v>
          </cell>
          <cell r="E99">
            <v>12</v>
          </cell>
          <cell r="F99">
            <v>370210</v>
          </cell>
          <cell r="G99">
            <v>42370</v>
          </cell>
          <cell r="H99">
            <v>42735</v>
          </cell>
          <cell r="I99">
            <v>1</v>
          </cell>
          <cell r="J99">
            <v>5501033</v>
          </cell>
          <cell r="K99">
            <v>116934090</v>
          </cell>
          <cell r="L99">
            <v>0</v>
          </cell>
          <cell r="M99">
            <v>185598899</v>
          </cell>
          <cell r="N99">
            <v>876259</v>
          </cell>
          <cell r="O99">
            <v>308910281</v>
          </cell>
          <cell r="P99">
            <v>120606409</v>
          </cell>
          <cell r="R99">
            <v>5501033</v>
          </cell>
          <cell r="S99">
            <v>116934090</v>
          </cell>
          <cell r="T99">
            <v>0</v>
          </cell>
          <cell r="U99">
            <v>185598899</v>
          </cell>
          <cell r="V99">
            <v>876259</v>
          </cell>
          <cell r="X99">
            <v>308910281</v>
          </cell>
          <cell r="Z99">
            <v>308910281</v>
          </cell>
          <cell r="AA99">
            <v>120606409</v>
          </cell>
          <cell r="AC99">
            <v>308910281</v>
          </cell>
          <cell r="AD99">
            <v>47801777.502197497</v>
          </cell>
          <cell r="AE99">
            <v>72804631.497802496</v>
          </cell>
          <cell r="AF99">
            <v>122435123</v>
          </cell>
          <cell r="AG99">
            <v>186475158</v>
          </cell>
          <cell r="AH99">
            <v>0</v>
          </cell>
          <cell r="AI99">
            <v>120606409</v>
          </cell>
          <cell r="AJ99">
            <v>0</v>
          </cell>
          <cell r="AK99">
            <v>0</v>
          </cell>
          <cell r="AL99">
            <v>76518.92</v>
          </cell>
          <cell r="AM99">
            <v>10062.549999999999</v>
          </cell>
          <cell r="AN99">
            <v>0</v>
          </cell>
          <cell r="AO99">
            <v>-744.17229475686509</v>
          </cell>
          <cell r="AP99">
            <v>0</v>
          </cell>
          <cell r="AQ99">
            <v>0</v>
          </cell>
          <cell r="AR99">
            <v>-744.17229475686509</v>
          </cell>
          <cell r="AT99">
            <v>66456.37</v>
          </cell>
          <cell r="AU99">
            <v>0</v>
          </cell>
          <cell r="AV99">
            <v>0</v>
          </cell>
          <cell r="AW99">
            <v>0</v>
          </cell>
        </row>
        <row r="100">
          <cell r="A100" t="str">
            <v>200035670C</v>
          </cell>
          <cell r="B100" t="str">
            <v>NORTHWEST SURGICAL HOSPITAL</v>
          </cell>
          <cell r="C100" t="str">
            <v>Yes</v>
          </cell>
          <cell r="D100">
            <v>1</v>
          </cell>
          <cell r="E100">
            <v>12</v>
          </cell>
          <cell r="F100">
            <v>370192</v>
          </cell>
          <cell r="G100">
            <v>42370</v>
          </cell>
          <cell r="H100">
            <v>42735</v>
          </cell>
          <cell r="I100">
            <v>1</v>
          </cell>
          <cell r="J100">
            <v>901652</v>
          </cell>
          <cell r="K100">
            <v>16421706</v>
          </cell>
          <cell r="L100">
            <v>0</v>
          </cell>
          <cell r="M100">
            <v>44589383</v>
          </cell>
          <cell r="N100">
            <v>1922116</v>
          </cell>
          <cell r="O100">
            <v>63834857</v>
          </cell>
          <cell r="P100">
            <v>16455649</v>
          </cell>
          <cell r="R100">
            <v>901652</v>
          </cell>
          <cell r="S100">
            <v>16421706</v>
          </cell>
          <cell r="T100">
            <v>0</v>
          </cell>
          <cell r="U100">
            <v>44589383</v>
          </cell>
          <cell r="V100">
            <v>1922116</v>
          </cell>
          <cell r="X100">
            <v>63834857</v>
          </cell>
          <cell r="Z100">
            <v>63834857</v>
          </cell>
          <cell r="AA100">
            <v>16455649</v>
          </cell>
          <cell r="AC100">
            <v>63834857</v>
          </cell>
          <cell r="AD100">
            <v>4465696.5198393408</v>
          </cell>
          <cell r="AE100">
            <v>11989952.480160659</v>
          </cell>
          <cell r="AF100">
            <v>17323358</v>
          </cell>
          <cell r="AG100">
            <v>46511499</v>
          </cell>
          <cell r="AH100">
            <v>0</v>
          </cell>
          <cell r="AI100">
            <v>16455648.999999998</v>
          </cell>
          <cell r="AJ100">
            <v>0</v>
          </cell>
          <cell r="AK100">
            <v>0</v>
          </cell>
          <cell r="AL100">
            <v>336737.03</v>
          </cell>
          <cell r="AM100">
            <v>37924.400000000001</v>
          </cell>
          <cell r="AN100">
            <v>0</v>
          </cell>
          <cell r="AO100">
            <v>22913.362167955602</v>
          </cell>
          <cell r="AP100">
            <v>0</v>
          </cell>
          <cell r="AQ100">
            <v>0</v>
          </cell>
          <cell r="AR100">
            <v>22913.362167955602</v>
          </cell>
          <cell r="AT100">
            <v>298812.63</v>
          </cell>
          <cell r="AU100">
            <v>0</v>
          </cell>
          <cell r="AV100">
            <v>50473.485104305932</v>
          </cell>
          <cell r="AW100">
            <v>0</v>
          </cell>
        </row>
        <row r="101">
          <cell r="A101" t="str">
            <v>200066700A</v>
          </cell>
          <cell r="B101" t="str">
            <v>OKLAHOMA CENTER FOR ORTHOPAEDIC &amp; MULTI SPECIALTY</v>
          </cell>
          <cell r="C101" t="str">
            <v>Yes</v>
          </cell>
          <cell r="D101">
            <v>1</v>
          </cell>
          <cell r="E101">
            <v>12</v>
          </cell>
          <cell r="F101">
            <v>370212</v>
          </cell>
          <cell r="G101">
            <v>42370</v>
          </cell>
          <cell r="H101">
            <v>42735</v>
          </cell>
          <cell r="I101">
            <v>1</v>
          </cell>
          <cell r="J101">
            <v>1500929</v>
          </cell>
          <cell r="K101">
            <v>21596266</v>
          </cell>
          <cell r="L101">
            <v>0</v>
          </cell>
          <cell r="M101">
            <v>187174219</v>
          </cell>
          <cell r="N101">
            <v>12930</v>
          </cell>
          <cell r="O101">
            <v>210284344</v>
          </cell>
          <cell r="P101">
            <v>63138930</v>
          </cell>
          <cell r="R101">
            <v>1500929</v>
          </cell>
          <cell r="S101">
            <v>21596266</v>
          </cell>
          <cell r="T101">
            <v>0</v>
          </cell>
          <cell r="U101">
            <v>187174219</v>
          </cell>
          <cell r="V101">
            <v>12930</v>
          </cell>
          <cell r="X101">
            <v>210284344</v>
          </cell>
          <cell r="Z101">
            <v>210284344</v>
          </cell>
          <cell r="AA101">
            <v>63138930</v>
          </cell>
          <cell r="AC101">
            <v>210284344</v>
          </cell>
          <cell r="AD101">
            <v>6935048.7561801076</v>
          </cell>
          <cell r="AE101">
            <v>56203881.243819885</v>
          </cell>
          <cell r="AF101">
            <v>23097195</v>
          </cell>
          <cell r="AG101">
            <v>187187149</v>
          </cell>
          <cell r="AH101">
            <v>0</v>
          </cell>
          <cell r="AI101">
            <v>63138930.000000007</v>
          </cell>
          <cell r="AJ101">
            <v>0</v>
          </cell>
          <cell r="AK101">
            <v>0</v>
          </cell>
          <cell r="AL101">
            <v>3441718.1787004434</v>
          </cell>
          <cell r="AM101">
            <v>561098.26</v>
          </cell>
          <cell r="AN101">
            <v>0</v>
          </cell>
          <cell r="AO101">
            <v>230657.6086084618</v>
          </cell>
          <cell r="AP101">
            <v>0</v>
          </cell>
          <cell r="AQ101">
            <v>0</v>
          </cell>
          <cell r="AR101">
            <v>230657.6086084618</v>
          </cell>
          <cell r="AT101">
            <v>2880619.9187004431</v>
          </cell>
          <cell r="AU101">
            <v>0</v>
          </cell>
          <cell r="AV101">
            <v>774392.70704727434</v>
          </cell>
          <cell r="AW101">
            <v>0</v>
          </cell>
        </row>
        <row r="102">
          <cell r="A102" t="str">
            <v>200280620A</v>
          </cell>
          <cell r="B102" t="str">
            <v>OKLAHOMA HEART HOSPITAL</v>
          </cell>
          <cell r="C102" t="str">
            <v>Yes</v>
          </cell>
          <cell r="D102">
            <v>1</v>
          </cell>
          <cell r="E102">
            <v>12</v>
          </cell>
          <cell r="F102">
            <v>370234</v>
          </cell>
          <cell r="G102">
            <v>42370</v>
          </cell>
          <cell r="H102">
            <v>42735</v>
          </cell>
          <cell r="I102">
            <v>1</v>
          </cell>
          <cell r="J102">
            <v>46901057</v>
          </cell>
          <cell r="K102">
            <v>190785691</v>
          </cell>
          <cell r="L102">
            <v>4227994</v>
          </cell>
          <cell r="M102">
            <v>282623683</v>
          </cell>
          <cell r="N102">
            <v>29457210</v>
          </cell>
          <cell r="O102">
            <v>554104056</v>
          </cell>
          <cell r="P102">
            <v>133102143</v>
          </cell>
          <cell r="R102">
            <v>46901057</v>
          </cell>
          <cell r="S102">
            <v>190785691</v>
          </cell>
          <cell r="T102">
            <v>4227994</v>
          </cell>
          <cell r="U102">
            <v>282623683</v>
          </cell>
          <cell r="V102">
            <v>29457210</v>
          </cell>
          <cell r="X102">
            <v>553995635</v>
          </cell>
          <cell r="Z102">
            <v>554104056</v>
          </cell>
          <cell r="AA102">
            <v>133102143</v>
          </cell>
          <cell r="AC102">
            <v>553995635</v>
          </cell>
          <cell r="AD102">
            <v>58110692.810904287</v>
          </cell>
          <cell r="AE102">
            <v>74965406.222642228</v>
          </cell>
          <cell r="AF102">
            <v>241914742</v>
          </cell>
          <cell r="AG102">
            <v>312080893</v>
          </cell>
          <cell r="AH102">
            <v>0</v>
          </cell>
          <cell r="AI102">
            <v>133076099.03354652</v>
          </cell>
          <cell r="AJ102">
            <v>0</v>
          </cell>
          <cell r="AK102">
            <v>0</v>
          </cell>
          <cell r="AL102">
            <v>4529139.9601679724</v>
          </cell>
          <cell r="AM102">
            <v>3488018.06</v>
          </cell>
          <cell r="AN102">
            <v>0</v>
          </cell>
          <cell r="AO102">
            <v>323841.17924993718</v>
          </cell>
          <cell r="AP102">
            <v>0</v>
          </cell>
          <cell r="AQ102">
            <v>0</v>
          </cell>
          <cell r="AR102">
            <v>323841.17924993718</v>
          </cell>
          <cell r="AT102">
            <v>1041121.900167972</v>
          </cell>
          <cell r="AU102">
            <v>0</v>
          </cell>
          <cell r="AV102">
            <v>500539.87052736932</v>
          </cell>
          <cell r="AW102">
            <v>0</v>
          </cell>
        </row>
        <row r="103">
          <cell r="A103" t="str">
            <v>200009170A</v>
          </cell>
          <cell r="B103" t="str">
            <v>OKLAHOMA HEART HOSPITAL LLC</v>
          </cell>
          <cell r="C103" t="str">
            <v>Yes</v>
          </cell>
          <cell r="D103">
            <v>1</v>
          </cell>
          <cell r="E103">
            <v>12</v>
          </cell>
          <cell r="F103">
            <v>370215</v>
          </cell>
          <cell r="G103">
            <v>42370</v>
          </cell>
          <cell r="H103">
            <v>42735</v>
          </cell>
          <cell r="I103">
            <v>1</v>
          </cell>
          <cell r="J103">
            <v>64017986</v>
          </cell>
          <cell r="K103">
            <v>287537341</v>
          </cell>
          <cell r="L103">
            <v>5759608</v>
          </cell>
          <cell r="M103">
            <v>535775794</v>
          </cell>
          <cell r="N103">
            <v>55499646</v>
          </cell>
          <cell r="O103">
            <v>1045290661</v>
          </cell>
          <cell r="P103">
            <v>272179767</v>
          </cell>
          <cell r="R103">
            <v>64017986</v>
          </cell>
          <cell r="S103">
            <v>287537341</v>
          </cell>
          <cell r="T103">
            <v>5759608</v>
          </cell>
          <cell r="U103">
            <v>535775794</v>
          </cell>
          <cell r="V103">
            <v>55499646</v>
          </cell>
          <cell r="X103">
            <v>948590375</v>
          </cell>
          <cell r="Z103">
            <v>1045290661</v>
          </cell>
          <cell r="AA103">
            <v>272179767</v>
          </cell>
          <cell r="AC103">
            <v>948590375</v>
          </cell>
          <cell r="AD103">
            <v>93040050.37305136</v>
          </cell>
          <cell r="AE103">
            <v>153960250.00171936</v>
          </cell>
          <cell r="AF103">
            <v>357314935</v>
          </cell>
          <cell r="AG103">
            <v>591275440</v>
          </cell>
          <cell r="AH103">
            <v>0</v>
          </cell>
          <cell r="AI103">
            <v>247000300.3747707</v>
          </cell>
          <cell r="AJ103">
            <v>0</v>
          </cell>
          <cell r="AK103">
            <v>0</v>
          </cell>
          <cell r="AL103">
            <v>4183724.4132607342</v>
          </cell>
          <cell r="AM103">
            <v>3181041.5999999996</v>
          </cell>
          <cell r="AN103">
            <v>0</v>
          </cell>
          <cell r="AO103">
            <v>198542.64385770448</v>
          </cell>
          <cell r="AP103">
            <v>0</v>
          </cell>
          <cell r="AQ103">
            <v>0</v>
          </cell>
          <cell r="AR103">
            <v>198542.64385770448</v>
          </cell>
          <cell r="AT103">
            <v>1002682.8132607347</v>
          </cell>
          <cell r="AU103">
            <v>0</v>
          </cell>
          <cell r="AV103">
            <v>891967.2563029998</v>
          </cell>
          <cell r="AW103">
            <v>0</v>
          </cell>
        </row>
        <row r="104">
          <cell r="A104" t="str">
            <v>100747140B</v>
          </cell>
          <cell r="B104" t="str">
            <v>OKLAHOMA SPINE HOSPITAL</v>
          </cell>
          <cell r="C104" t="str">
            <v>Yes</v>
          </cell>
          <cell r="D104">
            <v>1</v>
          </cell>
          <cell r="E104">
            <v>12</v>
          </cell>
          <cell r="F104">
            <v>370206</v>
          </cell>
          <cell r="G104">
            <v>42370</v>
          </cell>
          <cell r="H104">
            <v>42735</v>
          </cell>
          <cell r="I104">
            <v>1</v>
          </cell>
          <cell r="J104">
            <v>3404145</v>
          </cell>
          <cell r="K104">
            <v>134181122</v>
          </cell>
          <cell r="L104">
            <v>0</v>
          </cell>
          <cell r="M104">
            <v>83929874</v>
          </cell>
          <cell r="N104">
            <v>6150</v>
          </cell>
          <cell r="O104">
            <v>221521291</v>
          </cell>
          <cell r="P104">
            <v>63496947</v>
          </cell>
          <cell r="R104">
            <v>3404145</v>
          </cell>
          <cell r="S104">
            <v>134181122</v>
          </cell>
          <cell r="T104">
            <v>0</v>
          </cell>
          <cell r="U104">
            <v>83929874</v>
          </cell>
          <cell r="V104">
            <v>6150</v>
          </cell>
          <cell r="X104">
            <v>221521291</v>
          </cell>
          <cell r="Z104">
            <v>221521291</v>
          </cell>
          <cell r="AA104">
            <v>63496947</v>
          </cell>
          <cell r="AC104">
            <v>221521291</v>
          </cell>
          <cell r="AD104">
            <v>39437493.196443357</v>
          </cell>
          <cell r="AE104">
            <v>24059453.803556643</v>
          </cell>
          <cell r="AF104">
            <v>137585267</v>
          </cell>
          <cell r="AG104">
            <v>83936024</v>
          </cell>
          <cell r="AH104">
            <v>0</v>
          </cell>
          <cell r="AI104">
            <v>63496946.999999993</v>
          </cell>
          <cell r="AJ104">
            <v>0</v>
          </cell>
          <cell r="AK104">
            <v>0</v>
          </cell>
          <cell r="AL104">
            <v>794706.89428539493</v>
          </cell>
          <cell r="AM104">
            <v>611493.41</v>
          </cell>
          <cell r="AN104">
            <v>0</v>
          </cell>
          <cell r="AO104">
            <v>221220.44295722654</v>
          </cell>
          <cell r="AP104">
            <v>0</v>
          </cell>
          <cell r="AQ104">
            <v>0</v>
          </cell>
          <cell r="AR104">
            <v>221220.44295722654</v>
          </cell>
          <cell r="AT104">
            <v>183213.48428539486</v>
          </cell>
          <cell r="AU104">
            <v>0</v>
          </cell>
          <cell r="AV104">
            <v>139025.43676349538</v>
          </cell>
          <cell r="AW104">
            <v>0</v>
          </cell>
        </row>
        <row r="105">
          <cell r="A105" t="str">
            <v>200108340A</v>
          </cell>
          <cell r="B105" t="str">
            <v>ONECORE HEALTH</v>
          </cell>
          <cell r="C105" t="str">
            <v>Yes</v>
          </cell>
          <cell r="D105">
            <v>1</v>
          </cell>
          <cell r="E105">
            <v>12</v>
          </cell>
          <cell r="F105">
            <v>370220</v>
          </cell>
          <cell r="G105">
            <v>42370</v>
          </cell>
          <cell r="H105">
            <v>42735</v>
          </cell>
          <cell r="I105">
            <v>1</v>
          </cell>
          <cell r="J105">
            <v>776720</v>
          </cell>
          <cell r="K105">
            <v>24962915</v>
          </cell>
          <cell r="L105">
            <v>0</v>
          </cell>
          <cell r="M105">
            <v>58722200</v>
          </cell>
          <cell r="N105">
            <v>386923</v>
          </cell>
          <cell r="O105">
            <v>84848758</v>
          </cell>
          <cell r="P105">
            <v>14114358</v>
          </cell>
          <cell r="R105">
            <v>776720</v>
          </cell>
          <cell r="S105">
            <v>24962915</v>
          </cell>
          <cell r="T105">
            <v>0</v>
          </cell>
          <cell r="U105">
            <v>58722200</v>
          </cell>
          <cell r="V105">
            <v>386923</v>
          </cell>
          <cell r="X105">
            <v>84848758</v>
          </cell>
          <cell r="Z105">
            <v>84848758</v>
          </cell>
          <cell r="AA105">
            <v>14114358</v>
          </cell>
          <cell r="AC105">
            <v>84848758</v>
          </cell>
          <cell r="AD105">
            <v>4281717.6319696987</v>
          </cell>
          <cell r="AE105">
            <v>9832640.3680303022</v>
          </cell>
          <cell r="AF105">
            <v>25739635</v>
          </cell>
          <cell r="AG105">
            <v>59109123</v>
          </cell>
          <cell r="AH105">
            <v>0</v>
          </cell>
          <cell r="AI105">
            <v>14114358</v>
          </cell>
          <cell r="AJ105">
            <v>0</v>
          </cell>
          <cell r="AK105">
            <v>0</v>
          </cell>
          <cell r="AL105">
            <v>344188.14252178383</v>
          </cell>
          <cell r="AM105">
            <v>11020.44</v>
          </cell>
          <cell r="AN105">
            <v>0</v>
          </cell>
          <cell r="AO105">
            <v>25875.8198129628</v>
          </cell>
          <cell r="AP105">
            <v>0</v>
          </cell>
          <cell r="AQ105">
            <v>0</v>
          </cell>
          <cell r="AR105">
            <v>25875.8198129628</v>
          </cell>
          <cell r="AT105">
            <v>333167.70252178382</v>
          </cell>
          <cell r="AU105">
            <v>0</v>
          </cell>
          <cell r="AV105">
            <v>215368.42811053529</v>
          </cell>
          <cell r="AW105">
            <v>0</v>
          </cell>
        </row>
        <row r="106">
          <cell r="A106" t="str">
            <v>100748450B</v>
          </cell>
          <cell r="B106" t="str">
            <v>ORTHOPEDIC HOSPITAL OF OKLAHOMA</v>
          </cell>
          <cell r="C106" t="str">
            <v>Yes</v>
          </cell>
          <cell r="D106">
            <v>1</v>
          </cell>
          <cell r="E106">
            <v>12</v>
          </cell>
          <cell r="F106">
            <v>370210</v>
          </cell>
          <cell r="G106">
            <v>42370</v>
          </cell>
          <cell r="H106">
            <v>42735</v>
          </cell>
          <cell r="I106">
            <v>1</v>
          </cell>
          <cell r="J106">
            <v>5501033</v>
          </cell>
          <cell r="K106">
            <v>116934090</v>
          </cell>
          <cell r="L106">
            <v>0</v>
          </cell>
          <cell r="M106">
            <v>185598899</v>
          </cell>
          <cell r="N106">
            <v>876259</v>
          </cell>
          <cell r="O106">
            <v>308910281</v>
          </cell>
          <cell r="P106">
            <v>120606409</v>
          </cell>
          <cell r="R106">
            <v>5501033</v>
          </cell>
          <cell r="S106">
            <v>116934090</v>
          </cell>
          <cell r="T106">
            <v>0</v>
          </cell>
          <cell r="U106">
            <v>185598899</v>
          </cell>
          <cell r="V106">
            <v>876259</v>
          </cell>
          <cell r="X106">
            <v>308910281</v>
          </cell>
          <cell r="Z106">
            <v>308910281</v>
          </cell>
          <cell r="AA106">
            <v>120606409</v>
          </cell>
          <cell r="AC106">
            <v>308910281</v>
          </cell>
          <cell r="AD106">
            <v>47801777.502197497</v>
          </cell>
          <cell r="AE106">
            <v>72804631.497802496</v>
          </cell>
          <cell r="AF106">
            <v>122435123</v>
          </cell>
          <cell r="AG106">
            <v>186475158</v>
          </cell>
          <cell r="AH106">
            <v>0</v>
          </cell>
          <cell r="AI106">
            <v>120606409</v>
          </cell>
          <cell r="AJ106">
            <v>0</v>
          </cell>
          <cell r="AK106">
            <v>0</v>
          </cell>
          <cell r="AL106">
            <v>4262503.2565389462</v>
          </cell>
          <cell r="AM106">
            <v>755398.70000000007</v>
          </cell>
          <cell r="AN106">
            <v>0</v>
          </cell>
          <cell r="AO106">
            <v>129315.12979470857</v>
          </cell>
          <cell r="AP106">
            <v>0</v>
          </cell>
          <cell r="AQ106">
            <v>0</v>
          </cell>
          <cell r="AR106">
            <v>129315.12979470857</v>
          </cell>
          <cell r="AT106">
            <v>3507104.556538946</v>
          </cell>
          <cell r="AU106">
            <v>0</v>
          </cell>
          <cell r="AV106">
            <v>161198.31439968618</v>
          </cell>
          <cell r="AW106">
            <v>0</v>
          </cell>
        </row>
        <row r="107">
          <cell r="A107" t="str">
            <v>100689210U</v>
          </cell>
          <cell r="B107" t="str">
            <v>OU MEDICAL CENTER</v>
          </cell>
          <cell r="C107" t="str">
            <v>Yes</v>
          </cell>
          <cell r="D107">
            <v>1</v>
          </cell>
          <cell r="E107">
            <v>12</v>
          </cell>
          <cell r="F107">
            <v>370093</v>
          </cell>
          <cell r="G107">
            <v>42248</v>
          </cell>
          <cell r="H107">
            <v>42613</v>
          </cell>
          <cell r="I107">
            <v>1</v>
          </cell>
          <cell r="J107">
            <v>821833236</v>
          </cell>
          <cell r="K107">
            <v>2395426299</v>
          </cell>
          <cell r="L107">
            <v>141762319</v>
          </cell>
          <cell r="M107">
            <v>1355982919</v>
          </cell>
          <cell r="N107">
            <v>287962317</v>
          </cell>
          <cell r="O107">
            <v>5020052083</v>
          </cell>
          <cell r="P107">
            <v>958856512</v>
          </cell>
          <cell r="R107">
            <v>821833236</v>
          </cell>
          <cell r="S107">
            <v>2395426299</v>
          </cell>
          <cell r="T107">
            <v>141762319</v>
          </cell>
          <cell r="U107">
            <v>1355982919</v>
          </cell>
          <cell r="V107">
            <v>287962317</v>
          </cell>
          <cell r="X107">
            <v>5002967090</v>
          </cell>
          <cell r="Z107">
            <v>5020052083</v>
          </cell>
          <cell r="AA107">
            <v>958856512</v>
          </cell>
          <cell r="AC107">
            <v>5002967090</v>
          </cell>
          <cell r="AD107">
            <v>641590948.74040437</v>
          </cell>
          <cell r="AE107">
            <v>314002239.18951261</v>
          </cell>
          <cell r="AF107">
            <v>3359021854</v>
          </cell>
          <cell r="AG107">
            <v>1643945236</v>
          </cell>
          <cell r="AH107">
            <v>0</v>
          </cell>
          <cell r="AI107">
            <v>955593187.92991698</v>
          </cell>
          <cell r="AJ107">
            <v>0</v>
          </cell>
          <cell r="AK107">
            <v>0</v>
          </cell>
          <cell r="AL107">
            <v>142459803.1778231</v>
          </cell>
          <cell r="AM107">
            <v>117700011.95999999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T107">
            <v>24759791.217823092</v>
          </cell>
          <cell r="AU107">
            <v>0</v>
          </cell>
          <cell r="AV107">
            <v>10587913.891942773</v>
          </cell>
          <cell r="AW107">
            <v>0</v>
          </cell>
        </row>
        <row r="108">
          <cell r="A108" t="str">
            <v>200518600A</v>
          </cell>
          <cell r="B108" t="str">
            <v>PAM SPECIALTY HOSPITAL OF TULSA</v>
          </cell>
          <cell r="C108" t="str">
            <v>Yes</v>
          </cell>
          <cell r="D108">
            <v>1</v>
          </cell>
          <cell r="E108">
            <v>12</v>
          </cell>
          <cell r="F108">
            <v>372018</v>
          </cell>
          <cell r="G108">
            <v>42248</v>
          </cell>
          <cell r="H108">
            <v>42613</v>
          </cell>
          <cell r="I108">
            <v>1</v>
          </cell>
          <cell r="J108">
            <v>75589157</v>
          </cell>
          <cell r="K108">
            <v>40706043</v>
          </cell>
          <cell r="L108">
            <v>0</v>
          </cell>
          <cell r="M108">
            <v>0</v>
          </cell>
          <cell r="N108">
            <v>0</v>
          </cell>
          <cell r="O108">
            <v>116295200</v>
          </cell>
          <cell r="P108">
            <v>20049929</v>
          </cell>
          <cell r="R108">
            <v>75589157</v>
          </cell>
          <cell r="S108">
            <v>40706043</v>
          </cell>
          <cell r="T108">
            <v>0</v>
          </cell>
          <cell r="U108">
            <v>0</v>
          </cell>
          <cell r="V108">
            <v>0</v>
          </cell>
          <cell r="X108">
            <v>116295200</v>
          </cell>
          <cell r="Z108">
            <v>116295200</v>
          </cell>
          <cell r="AA108">
            <v>20049929</v>
          </cell>
          <cell r="AC108">
            <v>116295200</v>
          </cell>
          <cell r="AD108">
            <v>20049929</v>
          </cell>
          <cell r="AE108">
            <v>0</v>
          </cell>
          <cell r="AF108">
            <v>116295200</v>
          </cell>
          <cell r="AG108">
            <v>0</v>
          </cell>
          <cell r="AH108">
            <v>0</v>
          </cell>
          <cell r="AI108">
            <v>20049929</v>
          </cell>
          <cell r="AJ108">
            <v>0</v>
          </cell>
          <cell r="AK108">
            <v>0</v>
          </cell>
          <cell r="AL108">
            <v>1002985.82</v>
          </cell>
          <cell r="AM108">
            <v>1002985.82</v>
          </cell>
          <cell r="AN108">
            <v>0</v>
          </cell>
          <cell r="AO108">
            <v>-666885.10409635515</v>
          </cell>
          <cell r="AP108">
            <v>0</v>
          </cell>
          <cell r="AQ108">
            <v>0</v>
          </cell>
          <cell r="AR108">
            <v>-666885.10409635515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</row>
        <row r="109">
          <cell r="A109" t="str">
            <v>100689350A</v>
          </cell>
          <cell r="B109" t="str">
            <v>SELECT SPECIALTY HOSPITAL - OK</v>
          </cell>
          <cell r="C109" t="str">
            <v>Yes</v>
          </cell>
          <cell r="D109">
            <v>1</v>
          </cell>
          <cell r="E109">
            <v>12</v>
          </cell>
          <cell r="F109">
            <v>372009</v>
          </cell>
          <cell r="G109">
            <v>42401</v>
          </cell>
          <cell r="H109">
            <v>42766</v>
          </cell>
          <cell r="I109">
            <v>1</v>
          </cell>
          <cell r="J109">
            <v>27857527</v>
          </cell>
          <cell r="K109">
            <v>73981309</v>
          </cell>
          <cell r="L109">
            <v>0</v>
          </cell>
          <cell r="M109">
            <v>0</v>
          </cell>
          <cell r="N109">
            <v>0</v>
          </cell>
          <cell r="O109">
            <v>101838836</v>
          </cell>
          <cell r="P109">
            <v>30321474</v>
          </cell>
          <cell r="R109">
            <v>27857527</v>
          </cell>
          <cell r="S109">
            <v>73981309</v>
          </cell>
          <cell r="T109">
            <v>0</v>
          </cell>
          <cell r="U109">
            <v>0</v>
          </cell>
          <cell r="V109">
            <v>0</v>
          </cell>
          <cell r="X109">
            <v>101838836</v>
          </cell>
          <cell r="Z109">
            <v>101838836</v>
          </cell>
          <cell r="AA109">
            <v>30321474</v>
          </cell>
          <cell r="AC109">
            <v>101838836</v>
          </cell>
          <cell r="AD109">
            <v>30321474</v>
          </cell>
          <cell r="AE109">
            <v>0</v>
          </cell>
          <cell r="AF109">
            <v>101838836</v>
          </cell>
          <cell r="AG109">
            <v>0</v>
          </cell>
          <cell r="AH109">
            <v>0</v>
          </cell>
          <cell r="AI109">
            <v>30321474</v>
          </cell>
          <cell r="AJ109">
            <v>0</v>
          </cell>
          <cell r="AK109">
            <v>0</v>
          </cell>
          <cell r="AL109">
            <v>364964.54000000004</v>
          </cell>
          <cell r="AM109">
            <v>364964.54000000004</v>
          </cell>
          <cell r="AN109">
            <v>0</v>
          </cell>
          <cell r="AO109">
            <v>-163961.81495494884</v>
          </cell>
          <cell r="AP109">
            <v>0</v>
          </cell>
          <cell r="AQ109">
            <v>0</v>
          </cell>
          <cell r="AR109">
            <v>-163961.81495494884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</row>
        <row r="110">
          <cell r="A110" t="str">
            <v>200224040B</v>
          </cell>
          <cell r="B110" t="str">
            <v>SELECT SPECIALTY HOSPITAL-TULSA MIDTOWN</v>
          </cell>
          <cell r="C110" t="str">
            <v>Yes</v>
          </cell>
          <cell r="D110">
            <v>1</v>
          </cell>
          <cell r="E110">
            <v>12</v>
          </cell>
          <cell r="F110">
            <v>372007</v>
          </cell>
          <cell r="G110">
            <v>42248</v>
          </cell>
          <cell r="H110">
            <v>42613</v>
          </cell>
          <cell r="I110">
            <v>1</v>
          </cell>
          <cell r="J110">
            <v>15529387</v>
          </cell>
          <cell r="K110">
            <v>29644477</v>
          </cell>
          <cell r="L110">
            <v>0</v>
          </cell>
          <cell r="M110">
            <v>0</v>
          </cell>
          <cell r="N110">
            <v>0</v>
          </cell>
          <cell r="O110">
            <v>45173864</v>
          </cell>
          <cell r="P110">
            <v>13784202</v>
          </cell>
          <cell r="R110">
            <v>15529387</v>
          </cell>
          <cell r="S110">
            <v>29644477</v>
          </cell>
          <cell r="T110">
            <v>0</v>
          </cell>
          <cell r="U110">
            <v>0</v>
          </cell>
          <cell r="V110">
            <v>0</v>
          </cell>
          <cell r="X110">
            <v>45173864</v>
          </cell>
          <cell r="Z110">
            <v>45173864</v>
          </cell>
          <cell r="AA110">
            <v>13784202</v>
          </cell>
          <cell r="AC110">
            <v>45173864</v>
          </cell>
          <cell r="AD110">
            <v>13784202</v>
          </cell>
          <cell r="AE110">
            <v>0</v>
          </cell>
          <cell r="AF110">
            <v>45173864</v>
          </cell>
          <cell r="AG110">
            <v>0</v>
          </cell>
          <cell r="AH110">
            <v>0</v>
          </cell>
          <cell r="AI110">
            <v>13784202</v>
          </cell>
          <cell r="AJ110">
            <v>0</v>
          </cell>
          <cell r="AK110">
            <v>0</v>
          </cell>
          <cell r="AL110">
            <v>132002</v>
          </cell>
          <cell r="AM110">
            <v>132002</v>
          </cell>
          <cell r="AN110">
            <v>0</v>
          </cell>
          <cell r="AO110">
            <v>-20800.646017598585</v>
          </cell>
          <cell r="AP110">
            <v>0</v>
          </cell>
          <cell r="AQ110">
            <v>0</v>
          </cell>
          <cell r="AR110">
            <v>-20800.646017598585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</row>
        <row r="111">
          <cell r="A111" t="str">
            <v>100724700C</v>
          </cell>
          <cell r="B111" t="str">
            <v>SPECIALTY HOSPITAL OF MIDWEST CITY</v>
          </cell>
          <cell r="C111" t="str">
            <v>Yes</v>
          </cell>
          <cell r="D111">
            <v>1</v>
          </cell>
          <cell r="E111">
            <v>12</v>
          </cell>
          <cell r="F111">
            <v>372012</v>
          </cell>
          <cell r="G111">
            <v>42370</v>
          </cell>
          <cell r="H111">
            <v>42735</v>
          </cell>
          <cell r="I111">
            <v>1</v>
          </cell>
          <cell r="J111">
            <v>7603500</v>
          </cell>
          <cell r="K111">
            <v>14257772</v>
          </cell>
          <cell r="L111">
            <v>17880</v>
          </cell>
          <cell r="M111">
            <v>9691</v>
          </cell>
          <cell r="N111">
            <v>0</v>
          </cell>
          <cell r="O111">
            <v>21888843</v>
          </cell>
          <cell r="P111">
            <v>6403949</v>
          </cell>
          <cell r="R111">
            <v>7603500</v>
          </cell>
          <cell r="S111">
            <v>14257772</v>
          </cell>
          <cell r="T111">
            <v>17880</v>
          </cell>
          <cell r="U111">
            <v>9691</v>
          </cell>
          <cell r="V111">
            <v>0</v>
          </cell>
          <cell r="X111">
            <v>21888843</v>
          </cell>
          <cell r="Z111">
            <v>21888843</v>
          </cell>
          <cell r="AA111">
            <v>6403949</v>
          </cell>
          <cell r="AC111">
            <v>21888843</v>
          </cell>
          <cell r="AD111">
            <v>6401113.7350314949</v>
          </cell>
          <cell r="AE111">
            <v>2835.2649685047309</v>
          </cell>
          <cell r="AF111">
            <v>21879152</v>
          </cell>
          <cell r="AG111">
            <v>9691</v>
          </cell>
          <cell r="AH111">
            <v>0</v>
          </cell>
          <cell r="AI111">
            <v>6403949</v>
          </cell>
          <cell r="AJ111">
            <v>0</v>
          </cell>
          <cell r="AK111">
            <v>0</v>
          </cell>
          <cell r="AL111">
            <v>133307.97</v>
          </cell>
          <cell r="AM111">
            <v>133307.97</v>
          </cell>
          <cell r="AN111">
            <v>0</v>
          </cell>
          <cell r="AO111">
            <v>-12034.735204090379</v>
          </cell>
          <cell r="AP111">
            <v>0</v>
          </cell>
          <cell r="AQ111">
            <v>0</v>
          </cell>
          <cell r="AR111">
            <v>-12034.735204090379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</row>
        <row r="112">
          <cell r="A112" t="str">
            <v>200292720A</v>
          </cell>
          <cell r="B112" t="str">
            <v>SUMMIT MEDICAL CENTER, LLC</v>
          </cell>
          <cell r="C112" t="str">
            <v>Yes</v>
          </cell>
          <cell r="D112">
            <v>1</v>
          </cell>
          <cell r="E112">
            <v>12</v>
          </cell>
          <cell r="F112">
            <v>370225</v>
          </cell>
          <cell r="G112">
            <v>42370</v>
          </cell>
          <cell r="H112">
            <v>42735</v>
          </cell>
          <cell r="I112">
            <v>1</v>
          </cell>
          <cell r="J112">
            <v>2711680</v>
          </cell>
          <cell r="K112">
            <v>20756218</v>
          </cell>
          <cell r="L112">
            <v>0</v>
          </cell>
          <cell r="M112">
            <v>328741853</v>
          </cell>
          <cell r="N112">
            <v>253172</v>
          </cell>
          <cell r="O112">
            <v>356215186</v>
          </cell>
          <cell r="P112">
            <v>49669155</v>
          </cell>
          <cell r="R112">
            <v>2711680</v>
          </cell>
          <cell r="S112">
            <v>20756218</v>
          </cell>
          <cell r="T112">
            <v>0</v>
          </cell>
          <cell r="U112">
            <v>328741853</v>
          </cell>
          <cell r="V112">
            <v>253172</v>
          </cell>
          <cell r="X112">
            <v>352462923</v>
          </cell>
          <cell r="Z112">
            <v>356215186</v>
          </cell>
          <cell r="AA112">
            <v>49669155</v>
          </cell>
          <cell r="AC112">
            <v>352462923</v>
          </cell>
          <cell r="AD112">
            <v>3272265.4987712679</v>
          </cell>
          <cell r="AE112">
            <v>45873689.649362326</v>
          </cell>
          <cell r="AF112">
            <v>23467898</v>
          </cell>
          <cell r="AG112">
            <v>328995025</v>
          </cell>
          <cell r="AH112">
            <v>0</v>
          </cell>
          <cell r="AI112">
            <v>49145955.148133591</v>
          </cell>
          <cell r="AJ112">
            <v>0</v>
          </cell>
          <cell r="AK112">
            <v>0</v>
          </cell>
          <cell r="AL112">
            <v>5560043.0531516364</v>
          </cell>
          <cell r="AM112">
            <v>105004.14</v>
          </cell>
          <cell r="AN112">
            <v>0</v>
          </cell>
          <cell r="AO112">
            <v>35384.430431159664</v>
          </cell>
          <cell r="AP112">
            <v>0</v>
          </cell>
          <cell r="AQ112">
            <v>0</v>
          </cell>
          <cell r="AR112">
            <v>35384.430431159664</v>
          </cell>
          <cell r="AT112">
            <v>5455038.9131516367</v>
          </cell>
          <cell r="AU112">
            <v>0</v>
          </cell>
          <cell r="AV112">
            <v>284519.25665387511</v>
          </cell>
          <cell r="AW112">
            <v>0</v>
          </cell>
        </row>
        <row r="113">
          <cell r="A113" t="str">
            <v>100700530A</v>
          </cell>
          <cell r="B113" t="str">
            <v>SURGICAL HOSPITAL OF OKLAHOMA LLC</v>
          </cell>
          <cell r="C113" t="str">
            <v>Yes</v>
          </cell>
          <cell r="D113">
            <v>1</v>
          </cell>
          <cell r="E113">
            <v>12</v>
          </cell>
          <cell r="F113">
            <v>370201</v>
          </cell>
          <cell r="G113">
            <v>42370</v>
          </cell>
          <cell r="H113">
            <v>42735</v>
          </cell>
          <cell r="I113">
            <v>1</v>
          </cell>
          <cell r="J113">
            <v>1378844</v>
          </cell>
          <cell r="K113">
            <v>7029197</v>
          </cell>
          <cell r="L113">
            <v>0</v>
          </cell>
          <cell r="M113">
            <v>72862356</v>
          </cell>
          <cell r="N113">
            <v>0</v>
          </cell>
          <cell r="O113">
            <v>81321250</v>
          </cell>
          <cell r="P113">
            <v>15316957</v>
          </cell>
          <cell r="R113">
            <v>1378844</v>
          </cell>
          <cell r="S113">
            <v>7029197</v>
          </cell>
          <cell r="T113">
            <v>0</v>
          </cell>
          <cell r="U113">
            <v>72862356</v>
          </cell>
          <cell r="V113">
            <v>0</v>
          </cell>
          <cell r="X113">
            <v>81270397</v>
          </cell>
          <cell r="Z113">
            <v>81321250</v>
          </cell>
          <cell r="AA113">
            <v>15316957</v>
          </cell>
          <cell r="AC113">
            <v>81270397</v>
          </cell>
          <cell r="AD113">
            <v>1583664.8164069909</v>
          </cell>
          <cell r="AE113">
            <v>13723713.958783122</v>
          </cell>
          <cell r="AF113">
            <v>8408041</v>
          </cell>
          <cell r="AG113">
            <v>72862356</v>
          </cell>
          <cell r="AH113">
            <v>0</v>
          </cell>
          <cell r="AI113">
            <v>15307378.775190113</v>
          </cell>
          <cell r="AJ113">
            <v>0</v>
          </cell>
          <cell r="AK113">
            <v>0</v>
          </cell>
          <cell r="AL113">
            <v>1408678.0875174529</v>
          </cell>
          <cell r="AM113">
            <v>113531.29</v>
          </cell>
          <cell r="AN113">
            <v>0</v>
          </cell>
          <cell r="AO113">
            <v>136748.13154714549</v>
          </cell>
          <cell r="AP113">
            <v>0</v>
          </cell>
          <cell r="AQ113">
            <v>0</v>
          </cell>
          <cell r="AR113">
            <v>136748.13154714549</v>
          </cell>
          <cell r="AT113">
            <v>1295146.7975174529</v>
          </cell>
          <cell r="AU113">
            <v>0</v>
          </cell>
          <cell r="AV113">
            <v>475102.70259050326</v>
          </cell>
          <cell r="AW113">
            <v>0</v>
          </cell>
        </row>
        <row r="114">
          <cell r="A114" t="str">
            <v>100677110F</v>
          </cell>
          <cell r="B114" t="str">
            <v>THE CHILDREN'S CENTER</v>
          </cell>
          <cell r="C114" t="str">
            <v>No</v>
          </cell>
          <cell r="D114">
            <v>1</v>
          </cell>
          <cell r="E114">
            <v>12</v>
          </cell>
          <cell r="F114">
            <v>777777</v>
          </cell>
          <cell r="G114">
            <v>41821</v>
          </cell>
          <cell r="H114">
            <v>42185</v>
          </cell>
          <cell r="I114">
            <v>1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X114">
            <v>0</v>
          </cell>
          <cell r="Z114">
            <v>0</v>
          </cell>
          <cell r="AA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36464841.779999994</v>
          </cell>
          <cell r="AM114">
            <v>36464841.779999994</v>
          </cell>
          <cell r="AN114">
            <v>0</v>
          </cell>
          <cell r="AO114">
            <v>15471621.611114603</v>
          </cell>
          <cell r="AP114">
            <v>0</v>
          </cell>
          <cell r="AQ114">
            <v>0</v>
          </cell>
          <cell r="AR114">
            <v>15471621.611114603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</row>
        <row r="115">
          <cell r="A115" t="str">
            <v>200530140A</v>
          </cell>
          <cell r="B115" t="str">
            <v>TULSA - AMG SPECIALTY HOSPITAL</v>
          </cell>
          <cell r="C115" t="str">
            <v>Yes</v>
          </cell>
          <cell r="D115">
            <v>1</v>
          </cell>
          <cell r="E115">
            <v>12</v>
          </cell>
          <cell r="F115">
            <v>372011</v>
          </cell>
          <cell r="G115">
            <v>42248</v>
          </cell>
          <cell r="H115">
            <v>42613</v>
          </cell>
          <cell r="I115">
            <v>1</v>
          </cell>
          <cell r="J115">
            <v>10795440</v>
          </cell>
          <cell r="K115">
            <v>14976658</v>
          </cell>
          <cell r="L115">
            <v>0</v>
          </cell>
          <cell r="M115">
            <v>0</v>
          </cell>
          <cell r="N115">
            <v>0</v>
          </cell>
          <cell r="O115">
            <v>25835573</v>
          </cell>
          <cell r="P115">
            <v>10422093</v>
          </cell>
          <cell r="R115">
            <v>10795440</v>
          </cell>
          <cell r="S115">
            <v>14976658</v>
          </cell>
          <cell r="T115">
            <v>0</v>
          </cell>
          <cell r="U115">
            <v>0</v>
          </cell>
          <cell r="V115">
            <v>0</v>
          </cell>
          <cell r="X115">
            <v>25772098</v>
          </cell>
          <cell r="Z115">
            <v>25835573</v>
          </cell>
          <cell r="AA115">
            <v>10422093</v>
          </cell>
          <cell r="AC115">
            <v>25772098</v>
          </cell>
          <cell r="AD115">
            <v>10396487.128855783</v>
          </cell>
          <cell r="AE115">
            <v>0</v>
          </cell>
          <cell r="AF115">
            <v>25772098</v>
          </cell>
          <cell r="AG115">
            <v>0</v>
          </cell>
          <cell r="AH115">
            <v>0</v>
          </cell>
          <cell r="AI115">
            <v>10396487.128855783</v>
          </cell>
          <cell r="AJ115">
            <v>0</v>
          </cell>
          <cell r="AK115">
            <v>0</v>
          </cell>
          <cell r="AL115">
            <v>377536.96</v>
          </cell>
          <cell r="AM115">
            <v>377536.96</v>
          </cell>
          <cell r="AN115">
            <v>0</v>
          </cell>
          <cell r="AO115">
            <v>-114347.36862214841</v>
          </cell>
          <cell r="AP115">
            <v>0</v>
          </cell>
          <cell r="AQ115">
            <v>0</v>
          </cell>
          <cell r="AR115">
            <v>-114347.36862214841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</row>
        <row r="117">
          <cell r="AJ117">
            <v>189109253.0451009</v>
          </cell>
          <cell r="AM117">
            <v>359612439.88499999</v>
          </cell>
          <cell r="AN117">
            <v>1.0000000000000002</v>
          </cell>
          <cell r="AO117">
            <v>317660835.67803282</v>
          </cell>
          <cell r="AP117">
            <v>337783140</v>
          </cell>
          <cell r="AQ117">
            <v>1089450</v>
          </cell>
          <cell r="AR117">
            <v>-21211754.321967378</v>
          </cell>
          <cell r="AT117">
            <v>161851362.6121839</v>
          </cell>
          <cell r="AU117">
            <v>0.99999999999999933</v>
          </cell>
          <cell r="AV117">
            <v>86246934.849656656</v>
          </cell>
          <cell r="AW117">
            <v>79805803</v>
          </cell>
        </row>
        <row r="118">
          <cell r="AM118">
            <v>530766114.98499995</v>
          </cell>
          <cell r="AT118">
            <v>211682369.49937829</v>
          </cell>
        </row>
        <row r="120">
          <cell r="AN120" t="str">
            <v>Inpatient Private Pool</v>
          </cell>
          <cell r="AP120">
            <v>337783140.65429825</v>
          </cell>
          <cell r="AU120" t="str">
            <v>Outpatient Private Pool</v>
          </cell>
          <cell r="AW120">
            <v>79805802.785363734</v>
          </cell>
        </row>
        <row r="123">
          <cell r="B123" t="str">
            <v>NSGO Taxed</v>
          </cell>
        </row>
        <row r="124">
          <cell r="A124" t="str">
            <v>200668710A</v>
          </cell>
          <cell r="B124" t="str">
            <v xml:space="preserve">BLACKWELL REGIONAL HOSPITAL </v>
          </cell>
          <cell r="C124" t="str">
            <v>Yes</v>
          </cell>
          <cell r="D124">
            <v>2</v>
          </cell>
          <cell r="E124">
            <v>12</v>
          </cell>
          <cell r="F124">
            <v>370030</v>
          </cell>
          <cell r="G124">
            <v>42095</v>
          </cell>
          <cell r="H124">
            <v>42460</v>
          </cell>
          <cell r="I124">
            <v>1</v>
          </cell>
          <cell r="J124">
            <v>1674759</v>
          </cell>
          <cell r="K124">
            <v>8394143</v>
          </cell>
          <cell r="L124">
            <v>735406</v>
          </cell>
          <cell r="M124">
            <v>18315919</v>
          </cell>
          <cell r="N124">
            <v>6333645</v>
          </cell>
          <cell r="O124">
            <v>35434170</v>
          </cell>
          <cell r="P124">
            <v>6993005</v>
          </cell>
          <cell r="R124">
            <v>1674759</v>
          </cell>
          <cell r="S124">
            <v>8394143</v>
          </cell>
          <cell r="T124">
            <v>735406</v>
          </cell>
          <cell r="U124">
            <v>18315919</v>
          </cell>
          <cell r="V124">
            <v>6333645</v>
          </cell>
          <cell r="X124">
            <v>35453872</v>
          </cell>
          <cell r="Z124">
            <v>35434170</v>
          </cell>
          <cell r="AA124">
            <v>6993005</v>
          </cell>
          <cell r="AC124">
            <v>35453872</v>
          </cell>
          <cell r="AD124">
            <v>2132252.0004148539</v>
          </cell>
          <cell r="AE124">
            <v>4864641.2290684395</v>
          </cell>
          <cell r="AF124">
            <v>10804308</v>
          </cell>
          <cell r="AG124">
            <v>24649564</v>
          </cell>
          <cell r="AH124">
            <v>0</v>
          </cell>
          <cell r="AI124">
            <v>6996893.2294832934</v>
          </cell>
          <cell r="AJ124">
            <v>209906.79688449879</v>
          </cell>
          <cell r="AK124">
            <v>1</v>
          </cell>
          <cell r="AL124">
            <v>534426.17191699054</v>
          </cell>
          <cell r="AM124">
            <v>129345.19</v>
          </cell>
          <cell r="AN124">
            <v>3.2311174600490682E-3</v>
          </cell>
          <cell r="AO124">
            <v>73069.179838569049</v>
          </cell>
          <cell r="AP124">
            <v>171319</v>
          </cell>
          <cell r="AQ124">
            <v>0</v>
          </cell>
          <cell r="AR124">
            <v>-98249.820161430951</v>
          </cell>
          <cell r="AT124">
            <v>405080.9819169906</v>
          </cell>
          <cell r="AU124">
            <v>1.308062324345154E-2</v>
          </cell>
          <cell r="AV124">
            <v>357462.14355238207</v>
          </cell>
          <cell r="AW124">
            <v>170467</v>
          </cell>
        </row>
        <row r="125">
          <cell r="A125" t="str">
            <v>100700720A</v>
          </cell>
          <cell r="B125" t="str">
            <v>CHOCTAW MEMORIAL HOSPITAL</v>
          </cell>
          <cell r="C125" t="str">
            <v>Yes</v>
          </cell>
          <cell r="D125">
            <v>2</v>
          </cell>
          <cell r="E125">
            <v>12</v>
          </cell>
          <cell r="F125">
            <v>370100</v>
          </cell>
          <cell r="G125">
            <v>42186</v>
          </cell>
          <cell r="H125">
            <v>42551</v>
          </cell>
          <cell r="I125">
            <v>1</v>
          </cell>
          <cell r="J125">
            <v>2446039</v>
          </cell>
          <cell r="K125">
            <v>5463071</v>
          </cell>
          <cell r="L125">
            <v>0</v>
          </cell>
          <cell r="M125">
            <v>18343773</v>
          </cell>
          <cell r="N125">
            <v>9186015</v>
          </cell>
          <cell r="O125">
            <v>35438898</v>
          </cell>
          <cell r="P125">
            <v>11510344</v>
          </cell>
          <cell r="R125">
            <v>2446039</v>
          </cell>
          <cell r="S125">
            <v>5463071</v>
          </cell>
          <cell r="T125">
            <v>0</v>
          </cell>
          <cell r="U125">
            <v>18343773</v>
          </cell>
          <cell r="V125">
            <v>9186015</v>
          </cell>
          <cell r="X125">
            <v>35438898</v>
          </cell>
          <cell r="Z125">
            <v>35438898</v>
          </cell>
          <cell r="AA125">
            <v>11510344</v>
          </cell>
          <cell r="AC125">
            <v>35438898</v>
          </cell>
          <cell r="AD125">
            <v>2568832.0453373012</v>
          </cell>
          <cell r="AE125">
            <v>8941511.9546626993</v>
          </cell>
          <cell r="AF125">
            <v>7909110</v>
          </cell>
          <cell r="AG125">
            <v>27529788</v>
          </cell>
          <cell r="AH125">
            <v>0</v>
          </cell>
          <cell r="AI125">
            <v>11510344</v>
          </cell>
          <cell r="AJ125">
            <v>345310.32</v>
          </cell>
          <cell r="AK125">
            <v>1</v>
          </cell>
          <cell r="AL125">
            <v>1100903.0154507873</v>
          </cell>
          <cell r="AM125">
            <v>456854.92</v>
          </cell>
          <cell r="AN125">
            <v>1.1412499442161864E-2</v>
          </cell>
          <cell r="AO125">
            <v>254608.96662459866</v>
          </cell>
          <cell r="AP125">
            <v>605109</v>
          </cell>
          <cell r="AQ125">
            <v>0</v>
          </cell>
          <cell r="AR125">
            <v>-350500.03337540134</v>
          </cell>
          <cell r="AT125">
            <v>644048.09545078722</v>
          </cell>
          <cell r="AU125">
            <v>2.0797200716227718E-2</v>
          </cell>
          <cell r="AV125">
            <v>377447.68184675823</v>
          </cell>
          <cell r="AW125">
            <v>271030</v>
          </cell>
        </row>
        <row r="126">
          <cell r="A126" t="str">
            <v>100749570S</v>
          </cell>
          <cell r="B126" t="str">
            <v>COMANCHE COUNTY MEMORIAL HOSPITAL</v>
          </cell>
          <cell r="C126" t="str">
            <v>Yes</v>
          </cell>
          <cell r="D126">
            <v>2</v>
          </cell>
          <cell r="E126">
            <v>12</v>
          </cell>
          <cell r="F126">
            <v>370056</v>
          </cell>
          <cell r="G126">
            <v>42186</v>
          </cell>
          <cell r="H126">
            <v>42551</v>
          </cell>
          <cell r="I126">
            <v>1</v>
          </cell>
          <cell r="J126">
            <v>61525990</v>
          </cell>
          <cell r="K126">
            <v>211421986</v>
          </cell>
          <cell r="L126">
            <v>7076691</v>
          </cell>
          <cell r="M126">
            <v>274037549</v>
          </cell>
          <cell r="N126">
            <v>37755828</v>
          </cell>
          <cell r="O126">
            <v>747114380</v>
          </cell>
          <cell r="P126">
            <v>237133048</v>
          </cell>
          <cell r="R126">
            <v>61525990</v>
          </cell>
          <cell r="S126">
            <v>211421986</v>
          </cell>
          <cell r="T126">
            <v>7076691</v>
          </cell>
          <cell r="U126">
            <v>274037549</v>
          </cell>
          <cell r="V126">
            <v>37755828</v>
          </cell>
          <cell r="X126">
            <v>591818044</v>
          </cell>
          <cell r="Z126">
            <v>747114380</v>
          </cell>
          <cell r="AA126">
            <v>237133048</v>
          </cell>
          <cell r="AC126">
            <v>591818044</v>
          </cell>
          <cell r="AD126">
            <v>88879433.428781033</v>
          </cell>
          <cell r="AE126">
            <v>98962777.070658311</v>
          </cell>
          <cell r="AF126">
            <v>280024667</v>
          </cell>
          <cell r="AG126">
            <v>311793377</v>
          </cell>
          <cell r="AH126">
            <v>0</v>
          </cell>
          <cell r="AI126">
            <v>187842210.49943933</v>
          </cell>
          <cell r="AJ126">
            <v>5635266.3149831798</v>
          </cell>
          <cell r="AK126">
            <v>1</v>
          </cell>
          <cell r="AL126">
            <v>14570458.030816734</v>
          </cell>
          <cell r="AM126">
            <v>9627151.8999999985</v>
          </cell>
          <cell r="AN126">
            <v>0.2404918079646762</v>
          </cell>
          <cell r="AO126">
            <v>8812431.1937890165</v>
          </cell>
          <cell r="AP126">
            <v>12751263</v>
          </cell>
          <cell r="AQ126">
            <v>0</v>
          </cell>
          <cell r="AR126">
            <v>-3938831.8062109835</v>
          </cell>
          <cell r="AT126">
            <v>4943306.1308167344</v>
          </cell>
          <cell r="AU126">
            <v>0.15962616849662015</v>
          </cell>
          <cell r="AV126">
            <v>1425568.5647429721</v>
          </cell>
          <cell r="AW126">
            <v>2080253</v>
          </cell>
        </row>
        <row r="127">
          <cell r="A127" t="str">
            <v>100700880A</v>
          </cell>
          <cell r="B127" t="str">
            <v>ELKVIEW GEN HSP</v>
          </cell>
          <cell r="C127" t="str">
            <v>Yes</v>
          </cell>
          <cell r="D127">
            <v>2</v>
          </cell>
          <cell r="E127">
            <v>12</v>
          </cell>
          <cell r="F127">
            <v>370153</v>
          </cell>
          <cell r="G127">
            <v>42186</v>
          </cell>
          <cell r="H127">
            <v>42551</v>
          </cell>
          <cell r="I127">
            <v>1</v>
          </cell>
          <cell r="J127">
            <v>1749106</v>
          </cell>
          <cell r="K127">
            <v>6554166</v>
          </cell>
          <cell r="L127">
            <v>477534</v>
          </cell>
          <cell r="M127">
            <v>11787258</v>
          </cell>
          <cell r="N127">
            <v>2465603</v>
          </cell>
          <cell r="O127">
            <v>24623210</v>
          </cell>
          <cell r="P127">
            <v>10573621</v>
          </cell>
          <cell r="R127">
            <v>1749106</v>
          </cell>
          <cell r="S127">
            <v>6554166</v>
          </cell>
          <cell r="T127">
            <v>477534</v>
          </cell>
          <cell r="U127">
            <v>11787258</v>
          </cell>
          <cell r="V127">
            <v>2465603</v>
          </cell>
          <cell r="X127">
            <v>23033667</v>
          </cell>
          <cell r="Z127">
            <v>24623210</v>
          </cell>
          <cell r="AA127">
            <v>10573621</v>
          </cell>
          <cell r="AC127">
            <v>23033667</v>
          </cell>
          <cell r="AD127">
            <v>3770625.9548826492</v>
          </cell>
          <cell r="AE127">
            <v>6120418.5148760453</v>
          </cell>
          <cell r="AF127">
            <v>8780806</v>
          </cell>
          <cell r="AG127">
            <v>14252861</v>
          </cell>
          <cell r="AH127">
            <v>0</v>
          </cell>
          <cell r="AI127">
            <v>9891044.469758695</v>
          </cell>
          <cell r="AJ127">
            <v>296731.33409276087</v>
          </cell>
          <cell r="AK127">
            <v>1</v>
          </cell>
          <cell r="AL127">
            <v>872336.67527700681</v>
          </cell>
          <cell r="AM127">
            <v>459124.06</v>
          </cell>
          <cell r="AN127">
            <v>1.1469183868334154E-2</v>
          </cell>
          <cell r="AO127">
            <v>254743.79772848898</v>
          </cell>
          <cell r="AP127">
            <v>608115</v>
          </cell>
          <cell r="AQ127">
            <v>0</v>
          </cell>
          <cell r="AR127">
            <v>-353371.20227151102</v>
          </cell>
          <cell r="AT127">
            <v>413212.61527700676</v>
          </cell>
          <cell r="AU127">
            <v>1.3343204892762467E-2</v>
          </cell>
          <cell r="AV127">
            <v>260416.34248393646</v>
          </cell>
          <cell r="AW127">
            <v>173889</v>
          </cell>
        </row>
        <row r="128">
          <cell r="A128" t="str">
            <v>100700820A</v>
          </cell>
          <cell r="B128" t="str">
            <v>GRADY MEMORIAL HOSPITAL</v>
          </cell>
          <cell r="C128" t="str">
            <v>Yes</v>
          </cell>
          <cell r="D128">
            <v>2</v>
          </cell>
          <cell r="E128">
            <v>12</v>
          </cell>
          <cell r="F128">
            <v>370054</v>
          </cell>
          <cell r="G128">
            <v>42370</v>
          </cell>
          <cell r="H128">
            <v>42735</v>
          </cell>
          <cell r="I128">
            <v>1</v>
          </cell>
          <cell r="J128">
            <v>6136003</v>
          </cell>
          <cell r="K128">
            <v>6688942</v>
          </cell>
          <cell r="L128">
            <v>1748136</v>
          </cell>
          <cell r="M128">
            <v>32299247</v>
          </cell>
          <cell r="N128">
            <v>18225933</v>
          </cell>
          <cell r="O128">
            <v>79145130</v>
          </cell>
          <cell r="P128">
            <v>28758297</v>
          </cell>
          <cell r="R128">
            <v>6136003</v>
          </cell>
          <cell r="S128">
            <v>6688942</v>
          </cell>
          <cell r="T128">
            <v>1748136</v>
          </cell>
          <cell r="U128">
            <v>32299247</v>
          </cell>
          <cell r="V128">
            <v>18225933</v>
          </cell>
          <cell r="X128">
            <v>65098261</v>
          </cell>
          <cell r="Z128">
            <v>79145130</v>
          </cell>
          <cell r="AA128">
            <v>28758297</v>
          </cell>
          <cell r="AC128">
            <v>65098261</v>
          </cell>
          <cell r="AD128">
            <v>5295297.2798586218</v>
          </cell>
          <cell r="AE128">
            <v>18358907.647488356</v>
          </cell>
          <cell r="AF128">
            <v>14573081</v>
          </cell>
          <cell r="AG128">
            <v>50525180</v>
          </cell>
          <cell r="AH128">
            <v>0</v>
          </cell>
          <cell r="AI128">
            <v>23654204.927346978</v>
          </cell>
          <cell r="AJ128">
            <v>709626.14782040927</v>
          </cell>
          <cell r="AK128">
            <v>1</v>
          </cell>
          <cell r="AL128">
            <v>1614214.6799348067</v>
          </cell>
          <cell r="AM128">
            <v>617252.15</v>
          </cell>
          <cell r="AN128">
            <v>1.5419314774038574E-2</v>
          </cell>
          <cell r="AO128">
            <v>700135.06184699654</v>
          </cell>
          <cell r="AP128">
            <v>817557</v>
          </cell>
          <cell r="AQ128">
            <v>0</v>
          </cell>
          <cell r="AR128">
            <v>-117421.93815300346</v>
          </cell>
          <cell r="AT128">
            <v>996962.52993480675</v>
          </cell>
          <cell r="AU128">
            <v>3.2193294240083166E-2</v>
          </cell>
          <cell r="AV128">
            <v>1505061.9786170775</v>
          </cell>
          <cell r="AW128">
            <v>419544</v>
          </cell>
        </row>
        <row r="129">
          <cell r="A129" t="str">
            <v>100699350A</v>
          </cell>
          <cell r="B129" t="str">
            <v>JACKSON CO MEM HSP</v>
          </cell>
          <cell r="C129" t="str">
            <v>Yes</v>
          </cell>
          <cell r="D129">
            <v>2</v>
          </cell>
          <cell r="E129">
            <v>12</v>
          </cell>
          <cell r="F129">
            <v>370022</v>
          </cell>
          <cell r="G129">
            <v>42186</v>
          </cell>
          <cell r="H129">
            <v>42551</v>
          </cell>
          <cell r="I129">
            <v>1</v>
          </cell>
          <cell r="J129">
            <v>13753956</v>
          </cell>
          <cell r="K129">
            <v>40862245</v>
          </cell>
          <cell r="L129">
            <v>2000801</v>
          </cell>
          <cell r="M129">
            <v>74868073</v>
          </cell>
          <cell r="N129">
            <v>17803749</v>
          </cell>
          <cell r="O129">
            <v>169775002</v>
          </cell>
          <cell r="P129">
            <v>62378503</v>
          </cell>
          <cell r="R129">
            <v>13753956</v>
          </cell>
          <cell r="S129">
            <v>40862245</v>
          </cell>
          <cell r="T129">
            <v>2000801</v>
          </cell>
          <cell r="U129">
            <v>74868073</v>
          </cell>
          <cell r="V129">
            <v>17803749</v>
          </cell>
          <cell r="X129">
            <v>149288824</v>
          </cell>
          <cell r="Z129">
            <v>169775002</v>
          </cell>
          <cell r="AA129">
            <v>62378503</v>
          </cell>
          <cell r="AC129">
            <v>149288824</v>
          </cell>
          <cell r="AD129">
            <v>20802142.762501664</v>
          </cell>
          <cell r="AE129">
            <v>34049356.257068202</v>
          </cell>
          <cell r="AF129">
            <v>56617002</v>
          </cell>
          <cell r="AG129">
            <v>92671822</v>
          </cell>
          <cell r="AH129">
            <v>0</v>
          </cell>
          <cell r="AI129">
            <v>54851499.019569866</v>
          </cell>
          <cell r="AJ129">
            <v>1645544.9705870959</v>
          </cell>
          <cell r="AK129">
            <v>1</v>
          </cell>
          <cell r="AL129">
            <v>3515670.0659940336</v>
          </cell>
          <cell r="AM129">
            <v>1922818.36</v>
          </cell>
          <cell r="AN129">
            <v>4.8033111826569781E-2</v>
          </cell>
          <cell r="AO129">
            <v>2527930.3620811244</v>
          </cell>
          <cell r="AP129">
            <v>2546793</v>
          </cell>
          <cell r="AQ129">
            <v>0</v>
          </cell>
          <cell r="AR129">
            <v>-18862.637918875553</v>
          </cell>
          <cell r="AT129">
            <v>1592851.7059940337</v>
          </cell>
          <cell r="AU129">
            <v>5.1435377070026496E-2</v>
          </cell>
          <cell r="AV129">
            <v>825340.97473806585</v>
          </cell>
          <cell r="AW129">
            <v>670307</v>
          </cell>
        </row>
        <row r="130">
          <cell r="A130" t="str">
            <v>100700860A</v>
          </cell>
          <cell r="B130" t="str">
            <v>LATIMER CO GEN HSP</v>
          </cell>
          <cell r="C130" t="str">
            <v>Yes</v>
          </cell>
          <cell r="D130">
            <v>2</v>
          </cell>
          <cell r="E130">
            <v>12</v>
          </cell>
          <cell r="F130">
            <v>370072</v>
          </cell>
          <cell r="G130">
            <v>42186</v>
          </cell>
          <cell r="H130">
            <v>42551</v>
          </cell>
          <cell r="I130">
            <v>1</v>
          </cell>
          <cell r="J130">
            <v>2795759</v>
          </cell>
          <cell r="K130">
            <v>1120930</v>
          </cell>
          <cell r="L130">
            <v>149737</v>
          </cell>
          <cell r="M130">
            <v>3170746</v>
          </cell>
          <cell r="N130">
            <v>2752816</v>
          </cell>
          <cell r="O130">
            <v>10231209</v>
          </cell>
          <cell r="P130">
            <v>2612692</v>
          </cell>
          <cell r="R130">
            <v>2795759</v>
          </cell>
          <cell r="S130">
            <v>1120930</v>
          </cell>
          <cell r="T130">
            <v>149737</v>
          </cell>
          <cell r="U130">
            <v>3170746</v>
          </cell>
          <cell r="V130">
            <v>2752816</v>
          </cell>
          <cell r="X130">
            <v>9989988</v>
          </cell>
          <cell r="Z130">
            <v>10231209</v>
          </cell>
          <cell r="AA130">
            <v>2612692</v>
          </cell>
          <cell r="AC130">
            <v>9989988</v>
          </cell>
          <cell r="AD130">
            <v>1038422.6027238815</v>
          </cell>
          <cell r="AE130">
            <v>1512670.0127916457</v>
          </cell>
          <cell r="AF130">
            <v>4066426</v>
          </cell>
          <cell r="AG130">
            <v>5923562</v>
          </cell>
          <cell r="AH130">
            <v>0</v>
          </cell>
          <cell r="AI130">
            <v>2551092.6155155273</v>
          </cell>
          <cell r="AJ130">
            <v>76532.778465465817</v>
          </cell>
          <cell r="AK130">
            <v>1</v>
          </cell>
          <cell r="AL130">
            <v>156489.01999999999</v>
          </cell>
          <cell r="AM130">
            <v>16265.44</v>
          </cell>
          <cell r="AN130">
            <v>4.0632007405440063E-4</v>
          </cell>
          <cell r="AO130">
            <v>10764.07059679257</v>
          </cell>
          <cell r="AP130">
            <v>21544</v>
          </cell>
          <cell r="AQ130">
            <v>0</v>
          </cell>
          <cell r="AR130">
            <v>-10779.92940320743</v>
          </cell>
          <cell r="AT130">
            <v>140223.57999999999</v>
          </cell>
          <cell r="AU130">
            <v>4.5280126732877672E-3</v>
          </cell>
          <cell r="AV130">
            <v>216115.04762957126</v>
          </cell>
          <cell r="AW130">
            <v>59009</v>
          </cell>
        </row>
        <row r="131">
          <cell r="A131" t="str">
            <v>100710530D</v>
          </cell>
          <cell r="B131" t="str">
            <v>MCALESTER REGIONAL</v>
          </cell>
          <cell r="C131" t="str">
            <v>Yes</v>
          </cell>
          <cell r="D131">
            <v>2</v>
          </cell>
          <cell r="E131">
            <v>12</v>
          </cell>
          <cell r="F131">
            <v>370034</v>
          </cell>
          <cell r="G131">
            <v>42186</v>
          </cell>
          <cell r="H131">
            <v>42551</v>
          </cell>
          <cell r="I131">
            <v>1</v>
          </cell>
          <cell r="J131">
            <v>24250160</v>
          </cell>
          <cell r="K131">
            <v>86344398</v>
          </cell>
          <cell r="L131">
            <v>1769446</v>
          </cell>
          <cell r="M131">
            <v>114479745</v>
          </cell>
          <cell r="N131">
            <v>9950308</v>
          </cell>
          <cell r="O131">
            <v>238392121</v>
          </cell>
          <cell r="P131">
            <v>57727640</v>
          </cell>
          <cell r="R131">
            <v>24250160</v>
          </cell>
          <cell r="S131">
            <v>86344398</v>
          </cell>
          <cell r="T131">
            <v>1769446</v>
          </cell>
          <cell r="U131">
            <v>114479745</v>
          </cell>
          <cell r="V131">
            <v>9950308</v>
          </cell>
          <cell r="X131">
            <v>236794057</v>
          </cell>
          <cell r="Z131">
            <v>238392121</v>
          </cell>
          <cell r="AA131">
            <v>57727640</v>
          </cell>
          <cell r="AC131">
            <v>236794057</v>
          </cell>
          <cell r="AD131">
            <v>27209409.206399739</v>
          </cell>
          <cell r="AE131">
            <v>30131252.973603602</v>
          </cell>
          <cell r="AF131">
            <v>112364004</v>
          </cell>
          <cell r="AG131">
            <v>124430053</v>
          </cell>
          <cell r="AH131">
            <v>0</v>
          </cell>
          <cell r="AI131">
            <v>57340662.180003338</v>
          </cell>
          <cell r="AJ131">
            <v>1720219.8654001001</v>
          </cell>
          <cell r="AK131">
            <v>1</v>
          </cell>
          <cell r="AL131">
            <v>7336822.0372620039</v>
          </cell>
          <cell r="AM131">
            <v>4345911.4800000004</v>
          </cell>
          <cell r="AN131">
            <v>0.10856337574559741</v>
          </cell>
          <cell r="AO131">
            <v>4110143.4013395645</v>
          </cell>
          <cell r="AP131">
            <v>5756205</v>
          </cell>
          <cell r="AQ131">
            <v>0</v>
          </cell>
          <cell r="AR131">
            <v>-1646061.5986604355</v>
          </cell>
          <cell r="AT131">
            <v>2990910.5572620034</v>
          </cell>
          <cell r="AU131">
            <v>9.6580624371111701E-2</v>
          </cell>
          <cell r="AV131">
            <v>901771.15512991045</v>
          </cell>
          <cell r="AW131">
            <v>1258641</v>
          </cell>
        </row>
        <row r="132">
          <cell r="A132" t="str">
            <v>100700690A</v>
          </cell>
          <cell r="B132" t="str">
            <v>NORMAN REGIONAL HOSPITAL</v>
          </cell>
          <cell r="C132" t="str">
            <v>Yes</v>
          </cell>
          <cell r="D132">
            <v>2</v>
          </cell>
          <cell r="E132">
            <v>12</v>
          </cell>
          <cell r="F132">
            <v>370008</v>
          </cell>
          <cell r="G132">
            <v>42186</v>
          </cell>
          <cell r="H132">
            <v>42551</v>
          </cell>
          <cell r="I132">
            <v>1</v>
          </cell>
          <cell r="J132">
            <v>121304646</v>
          </cell>
          <cell r="K132">
            <v>585195101</v>
          </cell>
          <cell r="L132">
            <v>0</v>
          </cell>
          <cell r="M132">
            <v>653298943</v>
          </cell>
          <cell r="N132">
            <v>237573430</v>
          </cell>
          <cell r="O132">
            <v>1597372120</v>
          </cell>
          <cell r="P132">
            <v>368693259</v>
          </cell>
          <cell r="R132">
            <v>121304646</v>
          </cell>
          <cell r="S132">
            <v>585195101</v>
          </cell>
          <cell r="T132">
            <v>0</v>
          </cell>
          <cell r="U132">
            <v>653298943</v>
          </cell>
          <cell r="V132">
            <v>237573430</v>
          </cell>
          <cell r="X132">
            <v>1597372120</v>
          </cell>
          <cell r="Z132">
            <v>1597372120</v>
          </cell>
          <cell r="AA132">
            <v>368693259</v>
          </cell>
          <cell r="AC132">
            <v>1597372120</v>
          </cell>
          <cell r="AD132">
            <v>163068887.29478106</v>
          </cell>
          <cell r="AE132">
            <v>205624371.70521897</v>
          </cell>
          <cell r="AF132">
            <v>706499747</v>
          </cell>
          <cell r="AG132">
            <v>890872373</v>
          </cell>
          <cell r="AH132">
            <v>0</v>
          </cell>
          <cell r="AI132">
            <v>368693259</v>
          </cell>
          <cell r="AJ132">
            <v>11060797.77</v>
          </cell>
          <cell r="AK132">
            <v>1</v>
          </cell>
          <cell r="AL132">
            <v>21423958.072860617</v>
          </cell>
          <cell r="AM132">
            <v>13380658.409999996</v>
          </cell>
          <cell r="AN132">
            <v>0.33425656582593749</v>
          </cell>
          <cell r="AO132">
            <v>15039314.408397704</v>
          </cell>
          <cell r="AP132">
            <v>17722822</v>
          </cell>
          <cell r="AQ132">
            <v>0</v>
          </cell>
          <cell r="AR132">
            <v>-2683507.5916022956</v>
          </cell>
          <cell r="AT132">
            <v>8043299.6628606208</v>
          </cell>
          <cell r="AU132">
            <v>0.25972923247633617</v>
          </cell>
          <cell r="AV132">
            <v>3055149.2719616834</v>
          </cell>
          <cell r="AW132">
            <v>3384798</v>
          </cell>
        </row>
        <row r="133">
          <cell r="A133" t="str">
            <v>100700680A</v>
          </cell>
          <cell r="B133" t="str">
            <v>NORTHEASTERN HEALTH SYSTEM</v>
          </cell>
          <cell r="C133" t="str">
            <v>Yes</v>
          </cell>
          <cell r="D133">
            <v>2</v>
          </cell>
          <cell r="E133">
            <v>12</v>
          </cell>
          <cell r="F133">
            <v>370089</v>
          </cell>
          <cell r="G133">
            <v>42186</v>
          </cell>
          <cell r="H133">
            <v>42551</v>
          </cell>
          <cell r="I133">
            <v>1</v>
          </cell>
          <cell r="J133">
            <v>23115794</v>
          </cell>
          <cell r="K133">
            <v>47206565</v>
          </cell>
          <cell r="L133">
            <v>4026754</v>
          </cell>
          <cell r="M133">
            <v>109731453</v>
          </cell>
          <cell r="N133">
            <v>47446894</v>
          </cell>
          <cell r="O133">
            <v>234956647</v>
          </cell>
          <cell r="P133">
            <v>86943805</v>
          </cell>
          <cell r="R133">
            <v>23115794</v>
          </cell>
          <cell r="S133">
            <v>47206565</v>
          </cell>
          <cell r="T133">
            <v>4026754</v>
          </cell>
          <cell r="U133">
            <v>109731453</v>
          </cell>
          <cell r="V133">
            <v>47446894</v>
          </cell>
          <cell r="X133">
            <v>231527460</v>
          </cell>
          <cell r="Z133">
            <v>234956647</v>
          </cell>
          <cell r="AA133">
            <v>86943805</v>
          </cell>
          <cell r="AC133">
            <v>231527460</v>
          </cell>
          <cell r="AD133">
            <v>27512287.331011172</v>
          </cell>
          <cell r="AE133">
            <v>58162574.78253141</v>
          </cell>
          <cell r="AF133">
            <v>74349113</v>
          </cell>
          <cell r="AG133">
            <v>157178347</v>
          </cell>
          <cell r="AH133">
            <v>0</v>
          </cell>
          <cell r="AI133">
            <v>85674862.113542587</v>
          </cell>
          <cell r="AJ133">
            <v>2570245.8634062777</v>
          </cell>
          <cell r="AK133">
            <v>1</v>
          </cell>
          <cell r="AL133">
            <v>6801790.9309506239</v>
          </cell>
          <cell r="AM133">
            <v>3541287.9699999997</v>
          </cell>
          <cell r="AN133">
            <v>8.8463416312030779E-2</v>
          </cell>
          <cell r="AO133">
            <v>2825680.422087701</v>
          </cell>
          <cell r="AP133">
            <v>4690473</v>
          </cell>
          <cell r="AQ133">
            <v>0</v>
          </cell>
          <cell r="AR133">
            <v>-1864792.577912299</v>
          </cell>
          <cell r="AT133">
            <v>3260502.9609506242</v>
          </cell>
          <cell r="AU133">
            <v>0.10528613467490075</v>
          </cell>
          <cell r="AV133">
            <v>1059717.0210739234</v>
          </cell>
          <cell r="AW133">
            <v>1372092</v>
          </cell>
        </row>
        <row r="134">
          <cell r="A134" t="str">
            <v>100699890A</v>
          </cell>
          <cell r="B134" t="str">
            <v>PAULS VALLEY GENERAL HOSPITAL</v>
          </cell>
          <cell r="C134" t="str">
            <v>Yes</v>
          </cell>
          <cell r="D134">
            <v>2</v>
          </cell>
          <cell r="E134">
            <v>12</v>
          </cell>
          <cell r="F134">
            <v>370156</v>
          </cell>
          <cell r="G134">
            <v>42186</v>
          </cell>
          <cell r="H134">
            <v>42551</v>
          </cell>
          <cell r="I134">
            <v>1</v>
          </cell>
          <cell r="J134">
            <v>1498524</v>
          </cell>
          <cell r="K134">
            <v>3705964</v>
          </cell>
          <cell r="L134">
            <v>972713</v>
          </cell>
          <cell r="M134">
            <v>21883910</v>
          </cell>
          <cell r="N134">
            <v>10852794</v>
          </cell>
          <cell r="O134">
            <v>41716722</v>
          </cell>
          <cell r="P134">
            <v>9845210</v>
          </cell>
          <cell r="R134">
            <v>1498524</v>
          </cell>
          <cell r="S134">
            <v>3705964</v>
          </cell>
          <cell r="T134">
            <v>972713</v>
          </cell>
          <cell r="U134">
            <v>21883910</v>
          </cell>
          <cell r="V134">
            <v>10852794</v>
          </cell>
          <cell r="X134">
            <v>38913905</v>
          </cell>
          <cell r="Z134">
            <v>41716722</v>
          </cell>
          <cell r="AA134">
            <v>9845210</v>
          </cell>
          <cell r="AC134">
            <v>38913905</v>
          </cell>
          <cell r="AD134">
            <v>1457828.8547506202</v>
          </cell>
          <cell r="AE134">
            <v>7725912.0596253946</v>
          </cell>
          <cell r="AF134">
            <v>6177201</v>
          </cell>
          <cell r="AG134">
            <v>32736704</v>
          </cell>
          <cell r="AH134">
            <v>0</v>
          </cell>
          <cell r="AI134">
            <v>9183740.9143760148</v>
          </cell>
          <cell r="AJ134">
            <v>275512.22743128042</v>
          </cell>
          <cell r="AK134">
            <v>1</v>
          </cell>
          <cell r="AL134">
            <v>635126.69790547644</v>
          </cell>
          <cell r="AM134">
            <v>91245.62</v>
          </cell>
          <cell r="AN134">
            <v>2.2793682233951062E-3</v>
          </cell>
          <cell r="AO134">
            <v>-53580.358495173772</v>
          </cell>
          <cell r="AP134">
            <v>120856</v>
          </cell>
          <cell r="AQ134">
            <v>0</v>
          </cell>
          <cell r="AR134">
            <v>-174436.35849517377</v>
          </cell>
          <cell r="AT134">
            <v>543881.07790547644</v>
          </cell>
          <cell r="AU134">
            <v>1.7562669655969483E-2</v>
          </cell>
          <cell r="AV134">
            <v>562169.78784849227</v>
          </cell>
          <cell r="AW134">
            <v>228877</v>
          </cell>
        </row>
        <row r="135">
          <cell r="A135" t="str">
            <v>100700900A</v>
          </cell>
          <cell r="B135" t="str">
            <v>PERRY MEM HSP AUTH</v>
          </cell>
          <cell r="C135" t="str">
            <v>Yes</v>
          </cell>
          <cell r="D135">
            <v>2</v>
          </cell>
          <cell r="E135">
            <v>12</v>
          </cell>
          <cell r="F135">
            <v>370139</v>
          </cell>
          <cell r="G135">
            <v>42186</v>
          </cell>
          <cell r="H135">
            <v>42551</v>
          </cell>
          <cell r="I135">
            <v>1</v>
          </cell>
          <cell r="J135">
            <v>1164480</v>
          </cell>
          <cell r="K135">
            <v>2121383</v>
          </cell>
          <cell r="L135">
            <v>228979</v>
          </cell>
          <cell r="M135">
            <v>10105143</v>
          </cell>
          <cell r="N135">
            <v>2305599</v>
          </cell>
          <cell r="O135">
            <v>18007096</v>
          </cell>
          <cell r="P135">
            <v>6884043</v>
          </cell>
          <cell r="R135">
            <v>1164480</v>
          </cell>
          <cell r="S135">
            <v>2121383</v>
          </cell>
          <cell r="T135">
            <v>228979</v>
          </cell>
          <cell r="U135">
            <v>10105143</v>
          </cell>
          <cell r="V135">
            <v>2305599</v>
          </cell>
          <cell r="X135">
            <v>15925584</v>
          </cell>
          <cell r="Z135">
            <v>18007096</v>
          </cell>
          <cell r="AA135">
            <v>6884043</v>
          </cell>
          <cell r="AC135">
            <v>15925584</v>
          </cell>
          <cell r="AD135">
            <v>1343710.4720386898</v>
          </cell>
          <cell r="AE135">
            <v>4744578.5589139974</v>
          </cell>
          <cell r="AF135">
            <v>3514842</v>
          </cell>
          <cell r="AG135">
            <v>12410742</v>
          </cell>
          <cell r="AH135">
            <v>0</v>
          </cell>
          <cell r="AI135">
            <v>6088289.0309526864</v>
          </cell>
          <cell r="AJ135">
            <v>182648.6709285806</v>
          </cell>
          <cell r="AK135">
            <v>1</v>
          </cell>
          <cell r="AL135">
            <v>205052.5981500246</v>
          </cell>
          <cell r="AM135">
            <v>66445.19</v>
          </cell>
          <cell r="AN135">
            <v>1.6598391756607088E-3</v>
          </cell>
          <cell r="AO135">
            <v>53784.906721826017</v>
          </cell>
          <cell r="AP135">
            <v>88007</v>
          </cell>
          <cell r="AQ135">
            <v>0</v>
          </cell>
          <cell r="AR135">
            <v>-34222.093278173983</v>
          </cell>
          <cell r="AT135">
            <v>138607.4081500246</v>
          </cell>
          <cell r="AU135">
            <v>4.4758242566256086E-3</v>
          </cell>
          <cell r="AV135">
            <v>203220.65393371345</v>
          </cell>
          <cell r="AW135">
            <v>58329</v>
          </cell>
        </row>
        <row r="136">
          <cell r="A136" t="str">
            <v>100699900A</v>
          </cell>
          <cell r="B136" t="str">
            <v>PURCELL MUNICIPAL HOSPITAL</v>
          </cell>
          <cell r="C136" t="str">
            <v>Yes</v>
          </cell>
          <cell r="D136">
            <v>2</v>
          </cell>
          <cell r="E136">
            <v>12</v>
          </cell>
          <cell r="F136">
            <v>370158</v>
          </cell>
          <cell r="G136">
            <v>42186</v>
          </cell>
          <cell r="H136">
            <v>42551</v>
          </cell>
          <cell r="I136">
            <v>1</v>
          </cell>
          <cell r="J136">
            <v>1444359</v>
          </cell>
          <cell r="K136">
            <v>3001717</v>
          </cell>
          <cell r="L136">
            <v>0</v>
          </cell>
          <cell r="M136">
            <v>21029330</v>
          </cell>
          <cell r="N136">
            <v>0</v>
          </cell>
          <cell r="O136">
            <v>25475406</v>
          </cell>
          <cell r="P136">
            <v>10058469</v>
          </cell>
          <cell r="R136">
            <v>1444359</v>
          </cell>
          <cell r="S136">
            <v>3001717</v>
          </cell>
          <cell r="T136">
            <v>0</v>
          </cell>
          <cell r="U136">
            <v>21029330</v>
          </cell>
          <cell r="V136">
            <v>0</v>
          </cell>
          <cell r="X136">
            <v>25475406</v>
          </cell>
          <cell r="Z136">
            <v>25475406</v>
          </cell>
          <cell r="AA136">
            <v>10058469</v>
          </cell>
          <cell r="AC136">
            <v>25475406</v>
          </cell>
          <cell r="AD136">
            <v>1755446.7087843074</v>
          </cell>
          <cell r="AE136">
            <v>8303022.2912156926</v>
          </cell>
          <cell r="AF136">
            <v>4446076</v>
          </cell>
          <cell r="AG136">
            <v>21029330</v>
          </cell>
          <cell r="AH136">
            <v>0</v>
          </cell>
          <cell r="AI136">
            <v>10058469</v>
          </cell>
          <cell r="AJ136">
            <v>301754.07</v>
          </cell>
          <cell r="AK136">
            <v>1</v>
          </cell>
          <cell r="AL136">
            <v>763573.76031876705</v>
          </cell>
          <cell r="AM136">
            <v>119619.08</v>
          </cell>
          <cell r="AN136">
            <v>2.9881536216615889E-3</v>
          </cell>
          <cell r="AO136">
            <v>52552.607470851988</v>
          </cell>
          <cell r="AP136">
            <v>158437</v>
          </cell>
          <cell r="AQ136">
            <v>0</v>
          </cell>
          <cell r="AR136">
            <v>-105884.39252914801</v>
          </cell>
          <cell r="AT136">
            <v>643954.68031876709</v>
          </cell>
          <cell r="AU136">
            <v>2.0794184212857426E-2</v>
          </cell>
          <cell r="AV136">
            <v>175845.89700380794</v>
          </cell>
          <cell r="AW136">
            <v>270990</v>
          </cell>
        </row>
        <row r="137">
          <cell r="A137" t="str">
            <v>100700770A</v>
          </cell>
          <cell r="B137" t="str">
            <v>PUSHMATAHA HSP</v>
          </cell>
          <cell r="C137" t="str">
            <v>Yes</v>
          </cell>
          <cell r="D137">
            <v>2</v>
          </cell>
          <cell r="E137">
            <v>12</v>
          </cell>
          <cell r="F137">
            <v>370083</v>
          </cell>
          <cell r="G137">
            <v>42095</v>
          </cell>
          <cell r="H137">
            <v>42460</v>
          </cell>
          <cell r="I137">
            <v>1</v>
          </cell>
          <cell r="J137">
            <v>1995225</v>
          </cell>
          <cell r="K137">
            <v>2326484</v>
          </cell>
          <cell r="L137">
            <v>827009</v>
          </cell>
          <cell r="M137">
            <v>6049816</v>
          </cell>
          <cell r="N137">
            <v>3391623</v>
          </cell>
          <cell r="O137">
            <v>14541220</v>
          </cell>
          <cell r="P137">
            <v>2534592</v>
          </cell>
          <cell r="R137">
            <v>1995225</v>
          </cell>
          <cell r="S137">
            <v>2326484</v>
          </cell>
          <cell r="T137">
            <v>827009</v>
          </cell>
          <cell r="U137">
            <v>6049816</v>
          </cell>
          <cell r="V137">
            <v>3391623</v>
          </cell>
          <cell r="X137">
            <v>14590157</v>
          </cell>
          <cell r="Z137">
            <v>14541220</v>
          </cell>
          <cell r="AA137">
            <v>2534592</v>
          </cell>
          <cell r="AC137">
            <v>14590157</v>
          </cell>
          <cell r="AD137">
            <v>897441.85515768279</v>
          </cell>
          <cell r="AE137">
            <v>1645680.056961383</v>
          </cell>
          <cell r="AF137">
            <v>5148718</v>
          </cell>
          <cell r="AG137">
            <v>9441439</v>
          </cell>
          <cell r="AH137">
            <v>0</v>
          </cell>
          <cell r="AI137">
            <v>2543121.9121190659</v>
          </cell>
          <cell r="AJ137">
            <v>76293.657363571969</v>
          </cell>
          <cell r="AK137">
            <v>1</v>
          </cell>
          <cell r="AL137">
            <v>483425.01307405368</v>
          </cell>
          <cell r="AM137">
            <v>212979.26</v>
          </cell>
          <cell r="AN137">
            <v>5.3203447736582254E-3</v>
          </cell>
          <cell r="AO137">
            <v>107880.81108204968</v>
          </cell>
          <cell r="AP137">
            <v>282093</v>
          </cell>
          <cell r="AQ137">
            <v>0</v>
          </cell>
          <cell r="AR137">
            <v>-174212.18891795032</v>
          </cell>
          <cell r="AT137">
            <v>270445.75307405367</v>
          </cell>
          <cell r="AU137">
            <v>8.7330661316461135E-3</v>
          </cell>
          <cell r="AV137">
            <v>331320.31087862136</v>
          </cell>
          <cell r="AW137">
            <v>113810</v>
          </cell>
        </row>
        <row r="138">
          <cell r="A138" t="str">
            <v>100700190A</v>
          </cell>
          <cell r="B138" t="str">
            <v>SEQUOYAH COUNTY CITY OF SALLISAW HOSPITAL AUTHORIT</v>
          </cell>
          <cell r="C138" t="str">
            <v>Yes</v>
          </cell>
          <cell r="D138">
            <v>2</v>
          </cell>
          <cell r="E138">
            <v>12</v>
          </cell>
          <cell r="F138">
            <v>370112</v>
          </cell>
          <cell r="G138">
            <v>42095</v>
          </cell>
          <cell r="H138">
            <v>42460</v>
          </cell>
          <cell r="I138">
            <v>1</v>
          </cell>
          <cell r="J138">
            <v>1597463</v>
          </cell>
          <cell r="K138">
            <v>4182179</v>
          </cell>
          <cell r="L138">
            <v>940298</v>
          </cell>
          <cell r="M138">
            <v>13934901</v>
          </cell>
          <cell r="N138">
            <v>13019610</v>
          </cell>
          <cell r="O138">
            <v>37937689</v>
          </cell>
          <cell r="P138">
            <v>13356123</v>
          </cell>
          <cell r="R138">
            <v>1597463</v>
          </cell>
          <cell r="S138">
            <v>4182179</v>
          </cell>
          <cell r="T138">
            <v>940298</v>
          </cell>
          <cell r="U138">
            <v>13934901</v>
          </cell>
          <cell r="V138">
            <v>13019610</v>
          </cell>
          <cell r="X138">
            <v>33674451</v>
          </cell>
          <cell r="Z138">
            <v>37937689</v>
          </cell>
          <cell r="AA138">
            <v>13356123</v>
          </cell>
          <cell r="AC138">
            <v>33674451</v>
          </cell>
          <cell r="AD138">
            <v>2365783.1448989948</v>
          </cell>
          <cell r="AE138">
            <v>9489448.9835913051</v>
          </cell>
          <cell r="AF138">
            <v>6719940</v>
          </cell>
          <cell r="AG138">
            <v>26954511</v>
          </cell>
          <cell r="AH138">
            <v>0</v>
          </cell>
          <cell r="AI138">
            <v>11855232.128490299</v>
          </cell>
          <cell r="AJ138">
            <v>355656.96385470894</v>
          </cell>
          <cell r="AK138">
            <v>1</v>
          </cell>
          <cell r="AL138">
            <v>1233824.8878656689</v>
          </cell>
          <cell r="AM138">
            <v>294517.2</v>
          </cell>
          <cell r="AN138">
            <v>7.3572095506973505E-3</v>
          </cell>
          <cell r="AO138">
            <v>111926.74901846651</v>
          </cell>
          <cell r="AP138">
            <v>390091</v>
          </cell>
          <cell r="AQ138">
            <v>0</v>
          </cell>
          <cell r="AR138">
            <v>-278164.25098153349</v>
          </cell>
          <cell r="AT138">
            <v>939307.68786566879</v>
          </cell>
          <cell r="AU138">
            <v>3.0331539921975886E-2</v>
          </cell>
          <cell r="AV138">
            <v>695063.84112258558</v>
          </cell>
          <cell r="AW138">
            <v>395281</v>
          </cell>
        </row>
        <row r="139">
          <cell r="A139" t="str">
            <v>100699830A</v>
          </cell>
          <cell r="B139" t="str">
            <v>SHARE MEMORIAL HOSPITAL</v>
          </cell>
          <cell r="C139" t="str">
            <v>Yes</v>
          </cell>
          <cell r="D139">
            <v>2</v>
          </cell>
          <cell r="E139">
            <v>12</v>
          </cell>
          <cell r="F139">
            <v>370080</v>
          </cell>
          <cell r="G139">
            <v>42186</v>
          </cell>
          <cell r="H139">
            <v>42551</v>
          </cell>
          <cell r="I139">
            <v>1</v>
          </cell>
          <cell r="J139">
            <v>4222023</v>
          </cell>
          <cell r="K139">
            <v>1155502</v>
          </cell>
          <cell r="L139">
            <v>0</v>
          </cell>
          <cell r="M139">
            <v>9736518</v>
          </cell>
          <cell r="N139">
            <v>3957026</v>
          </cell>
          <cell r="O139">
            <v>20039975</v>
          </cell>
          <cell r="P139">
            <v>10421902</v>
          </cell>
          <cell r="R139">
            <v>4222023</v>
          </cell>
          <cell r="S139">
            <v>1155502</v>
          </cell>
          <cell r="T139">
            <v>0</v>
          </cell>
          <cell r="U139">
            <v>9736518</v>
          </cell>
          <cell r="V139">
            <v>3957026</v>
          </cell>
          <cell r="X139">
            <v>19071069</v>
          </cell>
          <cell r="Z139">
            <v>20039975</v>
          </cell>
          <cell r="AA139">
            <v>10421902</v>
          </cell>
          <cell r="AC139">
            <v>19071069</v>
          </cell>
          <cell r="AD139">
            <v>2796612.1989947595</v>
          </cell>
          <cell r="AE139">
            <v>7121404.7722458737</v>
          </cell>
          <cell r="AF139">
            <v>5377525</v>
          </cell>
          <cell r="AG139">
            <v>13693544</v>
          </cell>
          <cell r="AH139">
            <v>0</v>
          </cell>
          <cell r="AI139">
            <v>9918016.9712406341</v>
          </cell>
          <cell r="AJ139">
            <v>297540.50913721899</v>
          </cell>
          <cell r="AK139">
            <v>1</v>
          </cell>
          <cell r="AL139">
            <v>148321.80564459812</v>
          </cell>
          <cell r="AM139">
            <v>15774.96</v>
          </cell>
          <cell r="AN139">
            <v>3.9406760071693155E-4</v>
          </cell>
          <cell r="AO139">
            <v>11632.644212388346</v>
          </cell>
          <cell r="AP139">
            <v>20894</v>
          </cell>
          <cell r="AQ139">
            <v>0</v>
          </cell>
          <cell r="AR139">
            <v>-9261.3557876116538</v>
          </cell>
          <cell r="AT139">
            <v>132546.84564459813</v>
          </cell>
          <cell r="AU139">
            <v>4.2801203398391188E-3</v>
          </cell>
          <cell r="AV139">
            <v>44113.692175130214</v>
          </cell>
          <cell r="AW139">
            <v>55779</v>
          </cell>
        </row>
        <row r="140">
          <cell r="A140" t="str">
            <v>100699950A</v>
          </cell>
          <cell r="B140" t="str">
            <v>STILLWATER MEDICAL CENTER</v>
          </cell>
          <cell r="C140" t="str">
            <v>Yes</v>
          </cell>
          <cell r="D140">
            <v>2</v>
          </cell>
          <cell r="E140">
            <v>12</v>
          </cell>
          <cell r="F140">
            <v>370049</v>
          </cell>
          <cell r="G140">
            <v>42370</v>
          </cell>
          <cell r="H140">
            <v>42735</v>
          </cell>
          <cell r="I140">
            <v>1</v>
          </cell>
          <cell r="J140">
            <v>31063683</v>
          </cell>
          <cell r="K140">
            <v>59916813</v>
          </cell>
          <cell r="L140">
            <v>27361713</v>
          </cell>
          <cell r="M140">
            <v>199122430</v>
          </cell>
          <cell r="N140">
            <v>80942872</v>
          </cell>
          <cell r="O140">
            <v>430999232</v>
          </cell>
          <cell r="P140">
            <v>160477479</v>
          </cell>
          <cell r="R140">
            <v>31063683</v>
          </cell>
          <cell r="S140">
            <v>59916813</v>
          </cell>
          <cell r="T140">
            <v>27361713</v>
          </cell>
          <cell r="U140">
            <v>199122430</v>
          </cell>
          <cell r="V140">
            <v>80942872</v>
          </cell>
          <cell r="X140">
            <v>398407511</v>
          </cell>
          <cell r="Z140">
            <v>430999232</v>
          </cell>
          <cell r="AA140">
            <v>160477479</v>
          </cell>
          <cell r="AC140">
            <v>398407511</v>
          </cell>
          <cell r="AD140">
            <v>44063325.290591493</v>
          </cell>
          <cell r="AE140">
            <v>104279010.9202182</v>
          </cell>
          <cell r="AF140">
            <v>118342209</v>
          </cell>
          <cell r="AG140">
            <v>280065302</v>
          </cell>
          <cell r="AH140">
            <v>0</v>
          </cell>
          <cell r="AI140">
            <v>148342336.21080971</v>
          </cell>
          <cell r="AJ140">
            <v>4450270.0863242913</v>
          </cell>
          <cell r="AK140">
            <v>1</v>
          </cell>
          <cell r="AL140">
            <v>7181355.7342034131</v>
          </cell>
          <cell r="AM140">
            <v>3081581.62</v>
          </cell>
          <cell r="AN140">
            <v>7.6979686503597808E-2</v>
          </cell>
          <cell r="AO140">
            <v>3010942.7061429843</v>
          </cell>
          <cell r="AP140">
            <v>4081587</v>
          </cell>
          <cell r="AQ140">
            <v>0</v>
          </cell>
          <cell r="AR140">
            <v>-1070644.2938570157</v>
          </cell>
          <cell r="AT140">
            <v>4099774.114203413</v>
          </cell>
          <cell r="AU140">
            <v>0.13238735701035578</v>
          </cell>
          <cell r="AV140">
            <v>1452555.0254626959</v>
          </cell>
          <cell r="AW140">
            <v>1725276</v>
          </cell>
        </row>
        <row r="141">
          <cell r="A141" t="str">
            <v>200100890B</v>
          </cell>
          <cell r="B141" t="str">
            <v>WAGONER COMMUNITY HOSPITAL</v>
          </cell>
          <cell r="C141" t="str">
            <v>Yes</v>
          </cell>
          <cell r="D141">
            <v>2</v>
          </cell>
          <cell r="E141">
            <v>12</v>
          </cell>
          <cell r="F141">
            <v>370166</v>
          </cell>
          <cell r="G141">
            <v>42278</v>
          </cell>
          <cell r="H141">
            <v>42643</v>
          </cell>
          <cell r="I141">
            <v>1</v>
          </cell>
          <cell r="J141">
            <v>13132647</v>
          </cell>
          <cell r="K141">
            <v>7656172</v>
          </cell>
          <cell r="L141">
            <v>685090</v>
          </cell>
          <cell r="M141">
            <v>16932635</v>
          </cell>
          <cell r="N141">
            <v>3722623</v>
          </cell>
          <cell r="O141">
            <v>46027813</v>
          </cell>
          <cell r="P141">
            <v>17600447</v>
          </cell>
          <cell r="R141">
            <v>13132647</v>
          </cell>
          <cell r="S141">
            <v>7656172</v>
          </cell>
          <cell r="T141">
            <v>685090</v>
          </cell>
          <cell r="U141">
            <v>16932635</v>
          </cell>
          <cell r="V141">
            <v>3722623</v>
          </cell>
          <cell r="X141">
            <v>42129167</v>
          </cell>
          <cell r="Z141">
            <v>46027813</v>
          </cell>
          <cell r="AA141">
            <v>17600447</v>
          </cell>
          <cell r="AC141">
            <v>42129167</v>
          </cell>
          <cell r="AD141">
            <v>8211348.152416518</v>
          </cell>
          <cell r="AE141">
            <v>7898306.4804822691</v>
          </cell>
          <cell r="AF141">
            <v>21473909</v>
          </cell>
          <cell r="AG141">
            <v>20655258</v>
          </cell>
          <cell r="AH141">
            <v>0</v>
          </cell>
          <cell r="AI141">
            <v>16109654.632898787</v>
          </cell>
          <cell r="AJ141">
            <v>483289.6389869636</v>
          </cell>
          <cell r="AK141">
            <v>1</v>
          </cell>
          <cell r="AL141">
            <v>2421370.4405613653</v>
          </cell>
          <cell r="AM141">
            <v>1652268.3800000001</v>
          </cell>
          <cell r="AN141">
            <v>4.1274617257162707E-2</v>
          </cell>
          <cell r="AO141">
            <v>2546358.3699993799</v>
          </cell>
          <cell r="AP141">
            <v>2188447</v>
          </cell>
          <cell r="AQ141">
            <v>0</v>
          </cell>
          <cell r="AR141">
            <v>357911.36999937985</v>
          </cell>
          <cell r="AT141">
            <v>769102.06056136522</v>
          </cell>
          <cell r="AU141">
            <v>2.4835365615922787E-2</v>
          </cell>
          <cell r="AV141">
            <v>877842.56301156955</v>
          </cell>
          <cell r="AW141">
            <v>323655</v>
          </cell>
        </row>
        <row r="143">
          <cell r="B143" t="str">
            <v>NSGO CAH Not Taxed</v>
          </cell>
        </row>
        <row r="144">
          <cell r="A144" t="str">
            <v>100700790A</v>
          </cell>
          <cell r="B144" t="str">
            <v>ARBUCKLE MEM HSP</v>
          </cell>
          <cell r="C144" t="str">
            <v>No</v>
          </cell>
          <cell r="D144">
            <v>2</v>
          </cell>
          <cell r="E144">
            <v>12</v>
          </cell>
          <cell r="F144">
            <v>371328</v>
          </cell>
          <cell r="G144">
            <v>42370</v>
          </cell>
          <cell r="H144">
            <v>42735</v>
          </cell>
          <cell r="I144">
            <v>1</v>
          </cell>
          <cell r="J144">
            <v>1693810</v>
          </cell>
          <cell r="K144">
            <v>4246322</v>
          </cell>
          <cell r="L144">
            <v>19804</v>
          </cell>
          <cell r="M144">
            <v>10651991</v>
          </cell>
          <cell r="N144">
            <v>3532064</v>
          </cell>
          <cell r="O144">
            <v>23224991</v>
          </cell>
          <cell r="P144">
            <v>12245808</v>
          </cell>
          <cell r="R144">
            <v>1693810</v>
          </cell>
          <cell r="S144">
            <v>4246322</v>
          </cell>
          <cell r="T144">
            <v>19804</v>
          </cell>
          <cell r="U144">
            <v>10651991</v>
          </cell>
          <cell r="V144">
            <v>3532064</v>
          </cell>
          <cell r="X144">
            <v>20143991</v>
          </cell>
          <cell r="Z144">
            <v>23224991</v>
          </cell>
          <cell r="AA144">
            <v>12245808</v>
          </cell>
          <cell r="AC144">
            <v>20143991</v>
          </cell>
          <cell r="AD144">
            <v>3142486.9851742028</v>
          </cell>
          <cell r="AE144">
            <v>7478806.5231732484</v>
          </cell>
          <cell r="AF144">
            <v>5959936</v>
          </cell>
          <cell r="AG144">
            <v>14184055</v>
          </cell>
          <cell r="AH144">
            <v>0</v>
          </cell>
          <cell r="AI144">
            <v>10621293.508347452</v>
          </cell>
          <cell r="AJ144">
            <v>0</v>
          </cell>
          <cell r="AK144">
            <v>0</v>
          </cell>
          <cell r="AL144">
            <v>347376.52871539083</v>
          </cell>
          <cell r="AM144">
            <v>30975.410000000003</v>
          </cell>
          <cell r="AN144">
            <v>0</v>
          </cell>
          <cell r="AO144">
            <v>46646.635293937157</v>
          </cell>
          <cell r="AP144">
            <v>0</v>
          </cell>
          <cell r="AQ144">
            <v>795</v>
          </cell>
          <cell r="AR144">
            <v>45851.635293937157</v>
          </cell>
          <cell r="AT144">
            <v>316401.11871539085</v>
          </cell>
          <cell r="AU144">
            <v>0</v>
          </cell>
          <cell r="AV144">
            <v>244776.29046377842</v>
          </cell>
          <cell r="AW144">
            <v>0</v>
          </cell>
        </row>
        <row r="145">
          <cell r="A145" t="str">
            <v>100262850D</v>
          </cell>
          <cell r="B145" t="str">
            <v>ATOKA MEMORIAL HOSPITAL</v>
          </cell>
          <cell r="C145" t="str">
            <v>No</v>
          </cell>
          <cell r="D145">
            <v>2</v>
          </cell>
          <cell r="E145">
            <v>12</v>
          </cell>
          <cell r="F145">
            <v>371300</v>
          </cell>
          <cell r="G145">
            <v>42370</v>
          </cell>
          <cell r="H145">
            <v>42735</v>
          </cell>
          <cell r="I145">
            <v>1</v>
          </cell>
          <cell r="J145">
            <v>2280356</v>
          </cell>
          <cell r="K145">
            <v>2391711</v>
          </cell>
          <cell r="L145">
            <v>87699</v>
          </cell>
          <cell r="M145">
            <v>7246114</v>
          </cell>
          <cell r="N145">
            <v>6315850</v>
          </cell>
          <cell r="O145">
            <v>21030397</v>
          </cell>
          <cell r="P145">
            <v>6425061</v>
          </cell>
          <cell r="R145">
            <v>2280356</v>
          </cell>
          <cell r="S145">
            <v>2391711</v>
          </cell>
          <cell r="T145">
            <v>87699</v>
          </cell>
          <cell r="U145">
            <v>7246114</v>
          </cell>
          <cell r="V145">
            <v>6315850</v>
          </cell>
          <cell r="X145">
            <v>18321730</v>
          </cell>
          <cell r="Z145">
            <v>21030397</v>
          </cell>
          <cell r="AA145">
            <v>6425061</v>
          </cell>
          <cell r="AC145">
            <v>18321730</v>
          </cell>
          <cell r="AD145">
            <v>1454170.6890139068</v>
          </cell>
          <cell r="AE145">
            <v>4143357.1596296541</v>
          </cell>
          <cell r="AF145">
            <v>4759766</v>
          </cell>
          <cell r="AG145">
            <v>13561964</v>
          </cell>
          <cell r="AH145">
            <v>0</v>
          </cell>
          <cell r="AI145">
            <v>5597527.8486435609</v>
          </cell>
          <cell r="AJ145">
            <v>0</v>
          </cell>
          <cell r="AK145">
            <v>0</v>
          </cell>
          <cell r="AL145">
            <v>529254.09896901378</v>
          </cell>
          <cell r="AM145">
            <v>214680.28</v>
          </cell>
          <cell r="AN145">
            <v>0</v>
          </cell>
          <cell r="AO145">
            <v>16432.602290865034</v>
          </cell>
          <cell r="AP145">
            <v>0</v>
          </cell>
          <cell r="AQ145">
            <v>72864</v>
          </cell>
          <cell r="AR145">
            <v>-56431.397709134966</v>
          </cell>
          <cell r="AT145">
            <v>314573.81896901381</v>
          </cell>
          <cell r="AU145">
            <v>0</v>
          </cell>
          <cell r="AV145">
            <v>398195.92838108848</v>
          </cell>
          <cell r="AW145">
            <v>0</v>
          </cell>
        </row>
        <row r="146">
          <cell r="A146" t="str">
            <v>100700760A</v>
          </cell>
          <cell r="B146" t="str">
            <v>BEAVER COUNTY MEMORIAL HOSPITAL</v>
          </cell>
          <cell r="C146" t="str">
            <v>No</v>
          </cell>
          <cell r="D146">
            <v>2</v>
          </cell>
          <cell r="E146">
            <v>12</v>
          </cell>
          <cell r="F146">
            <v>371322</v>
          </cell>
          <cell r="G146">
            <v>42186</v>
          </cell>
          <cell r="H146">
            <v>42551</v>
          </cell>
          <cell r="I146">
            <v>1</v>
          </cell>
          <cell r="J146">
            <v>848219</v>
          </cell>
          <cell r="K146">
            <v>471459</v>
          </cell>
          <cell r="L146">
            <v>30106</v>
          </cell>
          <cell r="M146">
            <v>1917170</v>
          </cell>
          <cell r="N146">
            <v>594268</v>
          </cell>
          <cell r="O146">
            <v>4570316</v>
          </cell>
          <cell r="P146">
            <v>3366307</v>
          </cell>
          <cell r="R146">
            <v>848219</v>
          </cell>
          <cell r="S146">
            <v>471459</v>
          </cell>
          <cell r="T146">
            <v>30106</v>
          </cell>
          <cell r="U146">
            <v>1917170</v>
          </cell>
          <cell r="V146">
            <v>594268</v>
          </cell>
          <cell r="X146">
            <v>3861222</v>
          </cell>
          <cell r="Z146">
            <v>4570316</v>
          </cell>
          <cell r="AA146">
            <v>3366307</v>
          </cell>
          <cell r="AC146">
            <v>3861222</v>
          </cell>
          <cell r="AD146">
            <v>994195.44024702022</v>
          </cell>
          <cell r="AE146">
            <v>1849822.0515749897</v>
          </cell>
          <cell r="AF146">
            <v>1349784</v>
          </cell>
          <cell r="AG146">
            <v>2511438</v>
          </cell>
          <cell r="AH146">
            <v>0</v>
          </cell>
          <cell r="AI146">
            <v>2844017.4918220094</v>
          </cell>
          <cell r="AJ146">
            <v>0</v>
          </cell>
          <cell r="AK146">
            <v>0</v>
          </cell>
          <cell r="AL146">
            <v>43914.230391358549</v>
          </cell>
          <cell r="AM146">
            <v>10785.83</v>
          </cell>
          <cell r="AN146">
            <v>0</v>
          </cell>
          <cell r="AO146">
            <v>0</v>
          </cell>
          <cell r="AP146">
            <v>0</v>
          </cell>
          <cell r="AQ146">
            <v>7866</v>
          </cell>
          <cell r="AR146">
            <v>-7866</v>
          </cell>
          <cell r="AT146">
            <v>33128.400391358547</v>
          </cell>
          <cell r="AU146">
            <v>0</v>
          </cell>
          <cell r="AV146">
            <v>51937.373540528453</v>
          </cell>
          <cell r="AW146">
            <v>0</v>
          </cell>
        </row>
        <row r="147">
          <cell r="A147" t="str">
            <v>100700740A</v>
          </cell>
          <cell r="B147" t="str">
            <v>CIMARRON MEMORIAL HOSPITAL</v>
          </cell>
          <cell r="C147" t="str">
            <v>No</v>
          </cell>
          <cell r="D147">
            <v>2</v>
          </cell>
          <cell r="E147">
            <v>12</v>
          </cell>
          <cell r="F147">
            <v>371307</v>
          </cell>
          <cell r="G147">
            <v>42370</v>
          </cell>
          <cell r="H147">
            <v>42735</v>
          </cell>
          <cell r="I147">
            <v>1</v>
          </cell>
          <cell r="J147">
            <v>641180</v>
          </cell>
          <cell r="K147">
            <v>992767</v>
          </cell>
          <cell r="L147">
            <v>19473</v>
          </cell>
          <cell r="M147">
            <v>1563218</v>
          </cell>
          <cell r="N147">
            <v>617186</v>
          </cell>
          <cell r="O147">
            <v>4508012</v>
          </cell>
          <cell r="P147">
            <v>2485148</v>
          </cell>
          <cell r="R147">
            <v>641180</v>
          </cell>
          <cell r="S147">
            <v>992767</v>
          </cell>
          <cell r="T147">
            <v>19473</v>
          </cell>
          <cell r="U147">
            <v>1563218</v>
          </cell>
          <cell r="V147">
            <v>617186</v>
          </cell>
          <cell r="X147">
            <v>3833824</v>
          </cell>
          <cell r="Z147">
            <v>4508012</v>
          </cell>
          <cell r="AA147">
            <v>2485148</v>
          </cell>
          <cell r="AC147">
            <v>3833824</v>
          </cell>
          <cell r="AD147">
            <v>911486.79421438987</v>
          </cell>
          <cell r="AE147">
            <v>1201999.1605594661</v>
          </cell>
          <cell r="AF147">
            <v>1653420</v>
          </cell>
          <cell r="AG147">
            <v>2180404</v>
          </cell>
          <cell r="AH147">
            <v>0</v>
          </cell>
          <cell r="AI147">
            <v>2113485.9547738559</v>
          </cell>
          <cell r="AJ147">
            <v>0</v>
          </cell>
          <cell r="AK147">
            <v>0</v>
          </cell>
          <cell r="AL147">
            <v>59439.199999999997</v>
          </cell>
          <cell r="AM147">
            <v>21232.85</v>
          </cell>
          <cell r="AN147">
            <v>0</v>
          </cell>
          <cell r="AO147">
            <v>-805.53504490298292</v>
          </cell>
          <cell r="AP147">
            <v>0</v>
          </cell>
          <cell r="AQ147">
            <v>18205</v>
          </cell>
          <cell r="AR147">
            <v>-19010.535044902983</v>
          </cell>
          <cell r="AT147">
            <v>38206.35</v>
          </cell>
          <cell r="AU147">
            <v>0</v>
          </cell>
          <cell r="AV147">
            <v>48051.300165616871</v>
          </cell>
          <cell r="AW147">
            <v>0</v>
          </cell>
        </row>
        <row r="148">
          <cell r="A148" t="str">
            <v>200234090B</v>
          </cell>
          <cell r="B148" t="str">
            <v>CLEVELAND AREA HOSPITAL</v>
          </cell>
          <cell r="C148" t="str">
            <v>No</v>
          </cell>
          <cell r="D148">
            <v>2</v>
          </cell>
          <cell r="E148">
            <v>12</v>
          </cell>
          <cell r="F148">
            <v>371320</v>
          </cell>
          <cell r="G148">
            <v>42370</v>
          </cell>
          <cell r="H148">
            <v>42735</v>
          </cell>
          <cell r="I148">
            <v>1</v>
          </cell>
          <cell r="J148">
            <v>1221379</v>
          </cell>
          <cell r="K148">
            <v>1948419</v>
          </cell>
          <cell r="L148">
            <v>50898</v>
          </cell>
          <cell r="M148">
            <v>11884050</v>
          </cell>
          <cell r="N148">
            <v>6609925</v>
          </cell>
          <cell r="O148">
            <v>21883396</v>
          </cell>
          <cell r="P148">
            <v>8920567</v>
          </cell>
          <cell r="R148">
            <v>1221379</v>
          </cell>
          <cell r="S148">
            <v>1948419</v>
          </cell>
          <cell r="T148">
            <v>50898</v>
          </cell>
          <cell r="U148">
            <v>11884050</v>
          </cell>
          <cell r="V148">
            <v>6609925</v>
          </cell>
          <cell r="X148">
            <v>21714671</v>
          </cell>
          <cell r="Z148">
            <v>21883396</v>
          </cell>
          <cell r="AA148">
            <v>8920567</v>
          </cell>
          <cell r="AC148">
            <v>21714671</v>
          </cell>
          <cell r="AD148">
            <v>1312887.3806712632</v>
          </cell>
          <cell r="AE148">
            <v>7538900.4103305079</v>
          </cell>
          <cell r="AF148">
            <v>3220696</v>
          </cell>
          <cell r="AG148">
            <v>18493975</v>
          </cell>
          <cell r="AH148">
            <v>0</v>
          </cell>
          <cell r="AI148">
            <v>8851787.7910017725</v>
          </cell>
          <cell r="AJ148">
            <v>0</v>
          </cell>
          <cell r="AK148">
            <v>0</v>
          </cell>
          <cell r="AL148">
            <v>507487.52855451655</v>
          </cell>
          <cell r="AM148">
            <v>25396.19</v>
          </cell>
          <cell r="AN148">
            <v>0</v>
          </cell>
          <cell r="AO148">
            <v>31269.666261494916</v>
          </cell>
          <cell r="AP148">
            <v>0</v>
          </cell>
          <cell r="AQ148">
            <v>11943</v>
          </cell>
          <cell r="AR148">
            <v>19326.666261494916</v>
          </cell>
          <cell r="AT148">
            <v>482091.33855451655</v>
          </cell>
          <cell r="AU148">
            <v>0</v>
          </cell>
          <cell r="AV148">
            <v>650451.38702275336</v>
          </cell>
          <cell r="AW148">
            <v>0</v>
          </cell>
        </row>
        <row r="149">
          <cell r="A149" t="str">
            <v>100819200B</v>
          </cell>
          <cell r="B149" t="str">
            <v>CORDELL MEMORIAL HOSPITAL</v>
          </cell>
          <cell r="C149" t="str">
            <v>No</v>
          </cell>
          <cell r="D149">
            <v>2</v>
          </cell>
          <cell r="E149">
            <v>12</v>
          </cell>
          <cell r="F149">
            <v>371325</v>
          </cell>
          <cell r="G149">
            <v>42186</v>
          </cell>
          <cell r="H149">
            <v>42551</v>
          </cell>
          <cell r="I149">
            <v>1</v>
          </cell>
          <cell r="J149">
            <v>529049</v>
          </cell>
          <cell r="K149">
            <v>1075049</v>
          </cell>
          <cell r="L149">
            <v>28189</v>
          </cell>
          <cell r="M149">
            <v>2542137</v>
          </cell>
          <cell r="N149">
            <v>809195</v>
          </cell>
          <cell r="O149">
            <v>5545484</v>
          </cell>
          <cell r="P149">
            <v>3393403</v>
          </cell>
          <cell r="R149">
            <v>529049</v>
          </cell>
          <cell r="S149">
            <v>1075049</v>
          </cell>
          <cell r="T149">
            <v>28189</v>
          </cell>
          <cell r="U149">
            <v>2542137</v>
          </cell>
          <cell r="V149">
            <v>809195</v>
          </cell>
          <cell r="X149">
            <v>4983619</v>
          </cell>
          <cell r="Z149">
            <v>5545484</v>
          </cell>
          <cell r="AA149">
            <v>3393403</v>
          </cell>
          <cell r="AC149">
            <v>4983619</v>
          </cell>
          <cell r="AD149">
            <v>998832.1312731225</v>
          </cell>
          <cell r="AE149">
            <v>2050753.3810927956</v>
          </cell>
          <cell r="AF149">
            <v>1632287</v>
          </cell>
          <cell r="AG149">
            <v>3351332</v>
          </cell>
          <cell r="AH149">
            <v>0</v>
          </cell>
          <cell r="AI149">
            <v>3049585.5123659177</v>
          </cell>
          <cell r="AJ149">
            <v>0</v>
          </cell>
          <cell r="AK149">
            <v>0</v>
          </cell>
          <cell r="AL149">
            <v>129130.97481841606</v>
          </cell>
          <cell r="AM149">
            <v>44414.53</v>
          </cell>
          <cell r="AN149">
            <v>0</v>
          </cell>
          <cell r="AO149">
            <v>29011.837339136473</v>
          </cell>
          <cell r="AP149">
            <v>0</v>
          </cell>
          <cell r="AQ149">
            <v>55197</v>
          </cell>
          <cell r="AR149">
            <v>-26185.162660863527</v>
          </cell>
          <cell r="AT149">
            <v>84716.444818416057</v>
          </cell>
          <cell r="AU149">
            <v>0</v>
          </cell>
          <cell r="AV149">
            <v>98987.65611782996</v>
          </cell>
          <cell r="AW149">
            <v>0</v>
          </cell>
        </row>
        <row r="150">
          <cell r="A150" t="str">
            <v>100700120Q</v>
          </cell>
          <cell r="B150" t="str">
            <v>DUNCAN REGIONAL HOSPITAL INC (JEFFERSON COUNTY HOSPITAL)</v>
          </cell>
          <cell r="C150" t="str">
            <v>No</v>
          </cell>
          <cell r="D150">
            <v>2</v>
          </cell>
          <cell r="E150">
            <v>12</v>
          </cell>
          <cell r="F150">
            <v>371311</v>
          </cell>
          <cell r="G150">
            <v>42278</v>
          </cell>
          <cell r="H150">
            <v>42643</v>
          </cell>
          <cell r="I150">
            <v>1</v>
          </cell>
          <cell r="J150">
            <v>567127</v>
          </cell>
          <cell r="K150">
            <v>666105</v>
          </cell>
          <cell r="L150">
            <v>0</v>
          </cell>
          <cell r="M150">
            <v>1332527</v>
          </cell>
          <cell r="N150">
            <v>586924</v>
          </cell>
          <cell r="O150">
            <v>3790920</v>
          </cell>
          <cell r="P150">
            <v>2878156</v>
          </cell>
          <cell r="R150">
            <v>567127</v>
          </cell>
          <cell r="S150">
            <v>666105</v>
          </cell>
          <cell r="T150">
            <v>0</v>
          </cell>
          <cell r="U150">
            <v>1332527</v>
          </cell>
          <cell r="V150">
            <v>586924</v>
          </cell>
          <cell r="X150">
            <v>3152683</v>
          </cell>
          <cell r="Z150">
            <v>3790920</v>
          </cell>
          <cell r="AA150">
            <v>2878156</v>
          </cell>
          <cell r="AC150">
            <v>3152683</v>
          </cell>
          <cell r="AD150">
            <v>936298.86154073419</v>
          </cell>
          <cell r="AE150">
            <v>1457292.5338324206</v>
          </cell>
          <cell r="AF150">
            <v>1233232</v>
          </cell>
          <cell r="AG150">
            <v>1919451</v>
          </cell>
          <cell r="AH150">
            <v>0</v>
          </cell>
          <cell r="AI150">
            <v>2393591.3953731549</v>
          </cell>
          <cell r="AJ150">
            <v>0</v>
          </cell>
          <cell r="AK150">
            <v>0</v>
          </cell>
          <cell r="AL150">
            <v>52814.226430978029</v>
          </cell>
          <cell r="AM150">
            <v>4991.7299999999996</v>
          </cell>
          <cell r="AN150">
            <v>0</v>
          </cell>
          <cell r="AO150">
            <v>2231.9907734086901</v>
          </cell>
          <cell r="AP150">
            <v>0</v>
          </cell>
          <cell r="AQ150">
            <v>4586</v>
          </cell>
          <cell r="AR150">
            <v>-2354.0092265913099</v>
          </cell>
          <cell r="AT150">
            <v>47822.496430978033</v>
          </cell>
          <cell r="AU150">
            <v>0</v>
          </cell>
          <cell r="AV150">
            <v>113172.6737275004</v>
          </cell>
          <cell r="AW150">
            <v>0</v>
          </cell>
        </row>
        <row r="151">
          <cell r="A151" t="str">
            <v>100700730A</v>
          </cell>
          <cell r="B151" t="str">
            <v>EASTERN OKLAHOMA MEDICAL CENTER</v>
          </cell>
          <cell r="C151" t="str">
            <v>Yes</v>
          </cell>
          <cell r="D151">
            <v>2</v>
          </cell>
          <cell r="E151">
            <v>12</v>
          </cell>
          <cell r="F151">
            <v>370040</v>
          </cell>
          <cell r="G151">
            <v>42186</v>
          </cell>
          <cell r="H151">
            <v>42551</v>
          </cell>
          <cell r="I151">
            <v>1</v>
          </cell>
          <cell r="J151">
            <v>6693901</v>
          </cell>
          <cell r="K151">
            <v>8195972</v>
          </cell>
          <cell r="L151">
            <v>553023</v>
          </cell>
          <cell r="M151">
            <v>23056625</v>
          </cell>
          <cell r="N151">
            <v>5481781</v>
          </cell>
          <cell r="O151">
            <v>48962825</v>
          </cell>
          <cell r="P151">
            <v>16822142</v>
          </cell>
          <cell r="R151">
            <v>6693901</v>
          </cell>
          <cell r="S151">
            <v>8195972</v>
          </cell>
          <cell r="T151">
            <v>553023</v>
          </cell>
          <cell r="U151">
            <v>23056625</v>
          </cell>
          <cell r="V151">
            <v>5481781</v>
          </cell>
          <cell r="X151">
            <v>43981302</v>
          </cell>
          <cell r="Z151">
            <v>48962825</v>
          </cell>
          <cell r="AA151">
            <v>16822142</v>
          </cell>
          <cell r="AC151">
            <v>43981302</v>
          </cell>
          <cell r="AD151">
            <v>5305710.8000453813</v>
          </cell>
          <cell r="AE151">
            <v>9804930.94885052</v>
          </cell>
          <cell r="AF151">
            <v>15442896</v>
          </cell>
          <cell r="AG151">
            <v>28538406</v>
          </cell>
          <cell r="AH151">
            <v>0</v>
          </cell>
          <cell r="AI151">
            <v>15110641.748895902</v>
          </cell>
          <cell r="AJ151">
            <v>0</v>
          </cell>
          <cell r="AK151">
            <v>0</v>
          </cell>
          <cell r="AL151">
            <v>2220069.5512577281</v>
          </cell>
          <cell r="AM151">
            <v>969799.28999999992</v>
          </cell>
          <cell r="AN151">
            <v>0</v>
          </cell>
          <cell r="AO151">
            <v>1267651.9935394712</v>
          </cell>
          <cell r="AP151">
            <v>0</v>
          </cell>
          <cell r="AQ151">
            <v>45291</v>
          </cell>
          <cell r="AR151">
            <v>1222360.9935394712</v>
          </cell>
          <cell r="AT151">
            <v>1250270.2612577283</v>
          </cell>
          <cell r="AU151">
            <v>0</v>
          </cell>
          <cell r="AV151">
            <v>204918.87227503612</v>
          </cell>
          <cell r="AW151">
            <v>0</v>
          </cell>
        </row>
        <row r="152">
          <cell r="A152" t="str">
            <v>100700800A</v>
          </cell>
          <cell r="B152" t="str">
            <v>FAIRVIEW HSP</v>
          </cell>
          <cell r="C152" t="str">
            <v>No</v>
          </cell>
          <cell r="D152">
            <v>2</v>
          </cell>
          <cell r="E152">
            <v>12</v>
          </cell>
          <cell r="F152">
            <v>371329</v>
          </cell>
          <cell r="G152">
            <v>42186</v>
          </cell>
          <cell r="H152">
            <v>42551</v>
          </cell>
          <cell r="I152">
            <v>1</v>
          </cell>
          <cell r="J152">
            <v>969735</v>
          </cell>
          <cell r="K152">
            <v>1054788</v>
          </cell>
          <cell r="L152">
            <v>19223</v>
          </cell>
          <cell r="M152">
            <v>6416802</v>
          </cell>
          <cell r="N152">
            <v>1938687</v>
          </cell>
          <cell r="O152">
            <v>11606008</v>
          </cell>
          <cell r="P152">
            <v>5952995</v>
          </cell>
          <cell r="R152">
            <v>969735</v>
          </cell>
          <cell r="S152">
            <v>1054788</v>
          </cell>
          <cell r="T152">
            <v>19223</v>
          </cell>
          <cell r="U152">
            <v>6416802</v>
          </cell>
          <cell r="V152">
            <v>1938687</v>
          </cell>
          <cell r="X152">
            <v>10399235</v>
          </cell>
          <cell r="Z152">
            <v>11606008</v>
          </cell>
          <cell r="AA152">
            <v>5952995</v>
          </cell>
          <cell r="AC152">
            <v>10399235</v>
          </cell>
          <cell r="AD152">
            <v>1048285.484489585</v>
          </cell>
          <cell r="AE152">
            <v>4285727.2060776623</v>
          </cell>
          <cell r="AF152">
            <v>2043746</v>
          </cell>
          <cell r="AG152">
            <v>8355489</v>
          </cell>
          <cell r="AH152">
            <v>0</v>
          </cell>
          <cell r="AI152">
            <v>5334012.6905672476</v>
          </cell>
          <cell r="AJ152">
            <v>0</v>
          </cell>
          <cell r="AK152">
            <v>0</v>
          </cell>
          <cell r="AL152">
            <v>124034.17087318798</v>
          </cell>
          <cell r="AM152">
            <v>43990.89</v>
          </cell>
          <cell r="AN152">
            <v>0</v>
          </cell>
          <cell r="AO152">
            <v>14659.596166158117</v>
          </cell>
          <cell r="AP152">
            <v>0</v>
          </cell>
          <cell r="AQ152">
            <v>13213</v>
          </cell>
          <cell r="AR152">
            <v>1446.5961661581168</v>
          </cell>
          <cell r="AT152">
            <v>80043.280873187978</v>
          </cell>
          <cell r="AU152">
            <v>0</v>
          </cell>
          <cell r="AV152">
            <v>126462.44995449178</v>
          </cell>
          <cell r="AW152">
            <v>0</v>
          </cell>
        </row>
        <row r="153">
          <cell r="A153" t="str">
            <v>100700780B</v>
          </cell>
          <cell r="B153" t="str">
            <v>HARMON MEMORIAL HOSPITAL</v>
          </cell>
          <cell r="C153" t="str">
            <v>Yes</v>
          </cell>
          <cell r="D153">
            <v>2</v>
          </cell>
          <cell r="E153">
            <v>12</v>
          </cell>
          <cell r="F153">
            <v>371329</v>
          </cell>
          <cell r="G153">
            <v>42186</v>
          </cell>
          <cell r="H153">
            <v>42551</v>
          </cell>
          <cell r="I153">
            <v>1</v>
          </cell>
          <cell r="J153">
            <v>969735</v>
          </cell>
          <cell r="K153">
            <v>1054788</v>
          </cell>
          <cell r="L153">
            <v>19223</v>
          </cell>
          <cell r="M153">
            <v>6416802</v>
          </cell>
          <cell r="N153">
            <v>1938687</v>
          </cell>
          <cell r="O153">
            <v>11606008</v>
          </cell>
          <cell r="P153">
            <v>5952995</v>
          </cell>
          <cell r="R153">
            <v>969735</v>
          </cell>
          <cell r="S153">
            <v>1054788</v>
          </cell>
          <cell r="T153">
            <v>19223</v>
          </cell>
          <cell r="U153">
            <v>6416802</v>
          </cell>
          <cell r="V153">
            <v>1938687</v>
          </cell>
          <cell r="X153">
            <v>10399235</v>
          </cell>
          <cell r="Z153">
            <v>11606008</v>
          </cell>
          <cell r="AA153">
            <v>5952995</v>
          </cell>
          <cell r="AC153">
            <v>10399235</v>
          </cell>
          <cell r="AD153">
            <v>1048285.484489585</v>
          </cell>
          <cell r="AE153">
            <v>4285727.2060776623</v>
          </cell>
          <cell r="AF153">
            <v>2043746</v>
          </cell>
          <cell r="AG153">
            <v>8355489</v>
          </cell>
          <cell r="AH153">
            <v>0</v>
          </cell>
          <cell r="AI153">
            <v>5334012.6905672476</v>
          </cell>
          <cell r="AJ153">
            <v>0</v>
          </cell>
          <cell r="AK153">
            <v>0</v>
          </cell>
          <cell r="AL153">
            <v>269943.35867396614</v>
          </cell>
          <cell r="AM153">
            <v>153313.15000000002</v>
          </cell>
          <cell r="AN153">
            <v>0</v>
          </cell>
          <cell r="AO153">
            <v>99240.181916752219</v>
          </cell>
          <cell r="AP153">
            <v>0</v>
          </cell>
          <cell r="AQ153">
            <v>0</v>
          </cell>
          <cell r="AR153">
            <v>99240.181916752219</v>
          </cell>
          <cell r="AT153">
            <v>116630.2086739661</v>
          </cell>
          <cell r="AU153">
            <v>0</v>
          </cell>
          <cell r="AV153">
            <v>63436.487204532037</v>
          </cell>
          <cell r="AW153">
            <v>0</v>
          </cell>
        </row>
        <row r="154">
          <cell r="A154" t="str">
            <v>100699660A</v>
          </cell>
          <cell r="B154" t="str">
            <v>HARPER CO COM HSP</v>
          </cell>
          <cell r="C154" t="str">
            <v>No</v>
          </cell>
          <cell r="D154">
            <v>2</v>
          </cell>
          <cell r="E154">
            <v>12</v>
          </cell>
          <cell r="F154">
            <v>371324</v>
          </cell>
          <cell r="G154">
            <v>42278</v>
          </cell>
          <cell r="H154">
            <v>42643</v>
          </cell>
          <cell r="I154">
            <v>1</v>
          </cell>
          <cell r="J154">
            <v>348533</v>
          </cell>
          <cell r="K154">
            <v>884264</v>
          </cell>
          <cell r="L154">
            <v>0</v>
          </cell>
          <cell r="M154">
            <v>2228773</v>
          </cell>
          <cell r="N154">
            <v>504673</v>
          </cell>
          <cell r="O154">
            <v>4768084</v>
          </cell>
          <cell r="P154">
            <v>2992124</v>
          </cell>
          <cell r="R154">
            <v>348533</v>
          </cell>
          <cell r="S154">
            <v>884264</v>
          </cell>
          <cell r="T154">
            <v>0</v>
          </cell>
          <cell r="U154">
            <v>2228773</v>
          </cell>
          <cell r="V154">
            <v>504673</v>
          </cell>
          <cell r="X154">
            <v>3966243</v>
          </cell>
          <cell r="Z154">
            <v>4768084</v>
          </cell>
          <cell r="AA154">
            <v>2992124</v>
          </cell>
          <cell r="AC154">
            <v>3966243</v>
          </cell>
          <cell r="AD154">
            <v>773619.23381131701</v>
          </cell>
          <cell r="AE154">
            <v>1715324.0964932663</v>
          </cell>
          <cell r="AF154">
            <v>1232797</v>
          </cell>
          <cell r="AG154">
            <v>2733446</v>
          </cell>
          <cell r="AH154">
            <v>0</v>
          </cell>
          <cell r="AI154">
            <v>2488943.3303045835</v>
          </cell>
          <cell r="AJ154">
            <v>0</v>
          </cell>
          <cell r="AK154">
            <v>0</v>
          </cell>
          <cell r="AL154">
            <v>34196.592433823527</v>
          </cell>
          <cell r="AM154">
            <v>8274.61</v>
          </cell>
          <cell r="AN154">
            <v>0</v>
          </cell>
          <cell r="AO154">
            <v>18008.157321335228</v>
          </cell>
          <cell r="AP154">
            <v>0</v>
          </cell>
          <cell r="AQ154">
            <v>0</v>
          </cell>
          <cell r="AR154">
            <v>18008.157321335228</v>
          </cell>
          <cell r="AT154">
            <v>25921.982433823527</v>
          </cell>
          <cell r="AU154">
            <v>0</v>
          </cell>
          <cell r="AV154">
            <v>19129.539130282155</v>
          </cell>
          <cell r="AW154">
            <v>0</v>
          </cell>
        </row>
        <row r="155">
          <cell r="A155" t="str">
            <v>200539880B</v>
          </cell>
          <cell r="B155" t="str">
            <v>HOLDENVILLE HOSPITAL AUTHORITY</v>
          </cell>
          <cell r="C155" t="str">
            <v>No</v>
          </cell>
          <cell r="D155">
            <v>2</v>
          </cell>
          <cell r="E155">
            <v>12</v>
          </cell>
          <cell r="F155">
            <v>371321</v>
          </cell>
          <cell r="G155">
            <v>42186</v>
          </cell>
          <cell r="H155">
            <v>42551</v>
          </cell>
          <cell r="I155">
            <v>1</v>
          </cell>
          <cell r="J155">
            <v>2873743</v>
          </cell>
          <cell r="K155">
            <v>2387163</v>
          </cell>
          <cell r="L155">
            <v>83643</v>
          </cell>
          <cell r="M155">
            <v>10628166</v>
          </cell>
          <cell r="N155">
            <v>4719181</v>
          </cell>
          <cell r="O155">
            <v>24104625</v>
          </cell>
          <cell r="P155">
            <v>11093070</v>
          </cell>
          <cell r="R155">
            <v>2873743</v>
          </cell>
          <cell r="S155">
            <v>2387163</v>
          </cell>
          <cell r="T155">
            <v>83643</v>
          </cell>
          <cell r="U155">
            <v>10628166</v>
          </cell>
          <cell r="V155">
            <v>4719181</v>
          </cell>
          <cell r="X155">
            <v>20691896</v>
          </cell>
          <cell r="Z155">
            <v>24104625</v>
          </cell>
          <cell r="AA155">
            <v>11093070</v>
          </cell>
          <cell r="AC155">
            <v>20691896</v>
          </cell>
          <cell r="AD155">
            <v>2459588.4057698473</v>
          </cell>
          <cell r="AE155">
            <v>7062926.495860857</v>
          </cell>
          <cell r="AF155">
            <v>5344549</v>
          </cell>
          <cell r="AG155">
            <v>15347347</v>
          </cell>
          <cell r="AH155">
            <v>0</v>
          </cell>
          <cell r="AI155">
            <v>9522514.9016307034</v>
          </cell>
          <cell r="AJ155">
            <v>0</v>
          </cell>
          <cell r="AK155">
            <v>0</v>
          </cell>
          <cell r="AL155">
            <v>521632.85223092197</v>
          </cell>
          <cell r="AM155">
            <v>70654.420000000013</v>
          </cell>
          <cell r="AN155">
            <v>0</v>
          </cell>
          <cell r="AO155">
            <v>5500.5577987856232</v>
          </cell>
          <cell r="AP155">
            <v>0</v>
          </cell>
          <cell r="AQ155">
            <v>7251</v>
          </cell>
          <cell r="AR155">
            <v>-1750.4422012143768</v>
          </cell>
          <cell r="AT155">
            <v>450978.43223092199</v>
          </cell>
          <cell r="AU155">
            <v>0</v>
          </cell>
          <cell r="AV155">
            <v>608868.68647793238</v>
          </cell>
          <cell r="AW155">
            <v>0</v>
          </cell>
        </row>
        <row r="156">
          <cell r="A156" t="str">
            <v>100699630A</v>
          </cell>
          <cell r="B156" t="str">
            <v>MEMORIAL HOSPITAL OF TEXAS COUNTY</v>
          </cell>
          <cell r="C156" t="str">
            <v>Yes</v>
          </cell>
          <cell r="D156">
            <v>2</v>
          </cell>
          <cell r="E156">
            <v>12</v>
          </cell>
          <cell r="F156">
            <v>370138</v>
          </cell>
          <cell r="G156">
            <v>42186</v>
          </cell>
          <cell r="H156">
            <v>42551</v>
          </cell>
          <cell r="I156">
            <v>1</v>
          </cell>
          <cell r="J156">
            <v>1193862</v>
          </cell>
          <cell r="K156">
            <v>5696111</v>
          </cell>
          <cell r="L156">
            <v>258261</v>
          </cell>
          <cell r="M156">
            <v>17774614</v>
          </cell>
          <cell r="N156">
            <v>6707420</v>
          </cell>
          <cell r="O156">
            <v>31630268</v>
          </cell>
          <cell r="P156">
            <v>8125547</v>
          </cell>
          <cell r="R156">
            <v>1193862</v>
          </cell>
          <cell r="S156">
            <v>5696111</v>
          </cell>
          <cell r="T156">
            <v>258261</v>
          </cell>
          <cell r="U156">
            <v>17774614</v>
          </cell>
          <cell r="V156">
            <v>6707420</v>
          </cell>
          <cell r="X156">
            <v>31630268</v>
          </cell>
          <cell r="Z156">
            <v>31630268</v>
          </cell>
          <cell r="AA156">
            <v>8125547</v>
          </cell>
          <cell r="AC156">
            <v>31630268</v>
          </cell>
          <cell r="AD156">
            <v>1836320.5564365753</v>
          </cell>
          <cell r="AE156">
            <v>6289226.443563425</v>
          </cell>
          <cell r="AF156">
            <v>7148234</v>
          </cell>
          <cell r="AG156">
            <v>24482034</v>
          </cell>
          <cell r="AH156">
            <v>0</v>
          </cell>
          <cell r="AI156">
            <v>8125546.9999999991</v>
          </cell>
          <cell r="AJ156">
            <v>0</v>
          </cell>
          <cell r="AK156">
            <v>0</v>
          </cell>
          <cell r="AL156">
            <v>1224697.1051336627</v>
          </cell>
          <cell r="AM156">
            <v>853481.36999999988</v>
          </cell>
          <cell r="AN156">
            <v>0</v>
          </cell>
          <cell r="AO156">
            <v>1379407.2164295947</v>
          </cell>
          <cell r="AP156">
            <v>0</v>
          </cell>
          <cell r="AQ156">
            <v>283736</v>
          </cell>
          <cell r="AR156">
            <v>1095671.2164295947</v>
          </cell>
          <cell r="AT156">
            <v>371215.73513366276</v>
          </cell>
          <cell r="AU156">
            <v>0</v>
          </cell>
          <cell r="AV156">
            <v>335042.07632545545</v>
          </cell>
          <cell r="AW156">
            <v>0</v>
          </cell>
        </row>
        <row r="157">
          <cell r="A157" t="str">
            <v>100699960A</v>
          </cell>
          <cell r="B157" t="str">
            <v>MERCY HEALTH LOVE COUNTY</v>
          </cell>
          <cell r="C157" t="str">
            <v>No</v>
          </cell>
          <cell r="D157">
            <v>2</v>
          </cell>
          <cell r="E157">
            <v>12</v>
          </cell>
          <cell r="F157">
            <v>371306</v>
          </cell>
          <cell r="G157">
            <v>42186</v>
          </cell>
          <cell r="H157">
            <v>42551</v>
          </cell>
          <cell r="I157">
            <v>1</v>
          </cell>
          <cell r="J157">
            <v>1443817</v>
          </cell>
          <cell r="K157">
            <v>3059397</v>
          </cell>
          <cell r="L157">
            <v>0</v>
          </cell>
          <cell r="M157">
            <v>12484573</v>
          </cell>
          <cell r="N157">
            <v>0</v>
          </cell>
          <cell r="O157">
            <v>18776447</v>
          </cell>
          <cell r="P157">
            <v>13154120</v>
          </cell>
          <cell r="R157">
            <v>1443817</v>
          </cell>
          <cell r="S157">
            <v>3059397</v>
          </cell>
          <cell r="T157">
            <v>0</v>
          </cell>
          <cell r="U157">
            <v>12484573</v>
          </cell>
          <cell r="V157">
            <v>0</v>
          </cell>
          <cell r="X157">
            <v>16987787</v>
          </cell>
          <cell r="Z157">
            <v>18776447</v>
          </cell>
          <cell r="AA157">
            <v>13154120</v>
          </cell>
          <cell r="AC157">
            <v>16987787</v>
          </cell>
          <cell r="AD157">
            <v>3154793.7339625545</v>
          </cell>
          <cell r="AE157">
            <v>8746253.8248455636</v>
          </cell>
          <cell r="AF157">
            <v>4503214</v>
          </cell>
          <cell r="AG157">
            <v>12484573</v>
          </cell>
          <cell r="AH157">
            <v>0</v>
          </cell>
          <cell r="AI157">
            <v>11901047.558808116</v>
          </cell>
          <cell r="AJ157">
            <v>0</v>
          </cell>
          <cell r="AK157">
            <v>0</v>
          </cell>
          <cell r="AL157">
            <v>208588.97617309523</v>
          </cell>
          <cell r="AM157">
            <v>1000</v>
          </cell>
          <cell r="AN157">
            <v>0</v>
          </cell>
          <cell r="AO157">
            <v>40259.483319188403</v>
          </cell>
          <cell r="AP157">
            <v>0</v>
          </cell>
          <cell r="AQ157">
            <v>0</v>
          </cell>
          <cell r="AR157">
            <v>40259.483319188403</v>
          </cell>
          <cell r="AT157">
            <v>207588.97617309523</v>
          </cell>
          <cell r="AU157">
            <v>0</v>
          </cell>
          <cell r="AV157">
            <v>623934.64405061607</v>
          </cell>
          <cell r="AW157">
            <v>0</v>
          </cell>
        </row>
        <row r="158">
          <cell r="A158" t="str">
            <v>100700250A</v>
          </cell>
          <cell r="B158" t="str">
            <v>OKEENE MUN HSP</v>
          </cell>
          <cell r="C158" t="str">
            <v>No</v>
          </cell>
          <cell r="D158">
            <v>2</v>
          </cell>
          <cell r="E158">
            <v>12</v>
          </cell>
          <cell r="F158">
            <v>371327</v>
          </cell>
          <cell r="G158">
            <v>42186</v>
          </cell>
          <cell r="H158">
            <v>42551</v>
          </cell>
          <cell r="I158">
            <v>1</v>
          </cell>
          <cell r="J158">
            <v>554073</v>
          </cell>
          <cell r="K158">
            <v>973137</v>
          </cell>
          <cell r="L158">
            <v>17930</v>
          </cell>
          <cell r="M158">
            <v>2304889</v>
          </cell>
          <cell r="N158">
            <v>3238489</v>
          </cell>
          <cell r="O158">
            <v>7088518</v>
          </cell>
          <cell r="P158">
            <v>5511159</v>
          </cell>
          <cell r="R158">
            <v>554073</v>
          </cell>
          <cell r="S158">
            <v>973137</v>
          </cell>
          <cell r="T158">
            <v>17930</v>
          </cell>
          <cell r="U158">
            <v>2304889</v>
          </cell>
          <cell r="V158">
            <v>3238489</v>
          </cell>
          <cell r="X158">
            <v>7088518</v>
          </cell>
          <cell r="Z158">
            <v>7088518</v>
          </cell>
          <cell r="AA158">
            <v>5511159</v>
          </cell>
          <cell r="AC158">
            <v>7088518</v>
          </cell>
          <cell r="AD158">
            <v>1201310.6572149496</v>
          </cell>
          <cell r="AE158">
            <v>4309848.3427850511</v>
          </cell>
          <cell r="AF158">
            <v>1545140</v>
          </cell>
          <cell r="AG158">
            <v>5543378</v>
          </cell>
          <cell r="AH158">
            <v>0</v>
          </cell>
          <cell r="AI158">
            <v>5511159</v>
          </cell>
          <cell r="AJ158">
            <v>0</v>
          </cell>
          <cell r="AK158">
            <v>0</v>
          </cell>
          <cell r="AL158">
            <v>102895.73568512461</v>
          </cell>
          <cell r="AM158">
            <v>36307.660000000003</v>
          </cell>
          <cell r="AN158">
            <v>0</v>
          </cell>
          <cell r="AO158">
            <v>20583.722650050473</v>
          </cell>
          <cell r="AP158">
            <v>0</v>
          </cell>
          <cell r="AQ158">
            <v>22551</v>
          </cell>
          <cell r="AR158">
            <v>-1967.277349949527</v>
          </cell>
          <cell r="AT158">
            <v>66588.075685124611</v>
          </cell>
          <cell r="AU158">
            <v>0</v>
          </cell>
          <cell r="AV158">
            <v>155348.25670456892</v>
          </cell>
          <cell r="AW158">
            <v>0</v>
          </cell>
        </row>
        <row r="159">
          <cell r="A159" t="str">
            <v>100690120A</v>
          </cell>
          <cell r="B159" t="str">
            <v>PAWHUSKA HSP INC</v>
          </cell>
          <cell r="C159" t="str">
            <v>No</v>
          </cell>
          <cell r="D159">
            <v>2</v>
          </cell>
          <cell r="E159">
            <v>12</v>
          </cell>
          <cell r="F159">
            <v>371309</v>
          </cell>
          <cell r="G159">
            <v>42278</v>
          </cell>
          <cell r="H159">
            <v>42643</v>
          </cell>
          <cell r="I159">
            <v>1</v>
          </cell>
          <cell r="J159">
            <v>1187307</v>
          </cell>
          <cell r="K159">
            <v>2789004</v>
          </cell>
          <cell r="L159">
            <v>0</v>
          </cell>
          <cell r="M159">
            <v>3739293</v>
          </cell>
          <cell r="N159">
            <v>3424733</v>
          </cell>
          <cell r="O159">
            <v>11140337</v>
          </cell>
          <cell r="P159">
            <v>9092419</v>
          </cell>
          <cell r="R159">
            <v>1187307</v>
          </cell>
          <cell r="S159">
            <v>2789004</v>
          </cell>
          <cell r="T159">
            <v>0</v>
          </cell>
          <cell r="U159">
            <v>3739293</v>
          </cell>
          <cell r="V159">
            <v>3424733</v>
          </cell>
          <cell r="X159">
            <v>11140337</v>
          </cell>
          <cell r="Z159">
            <v>11140337</v>
          </cell>
          <cell r="AA159">
            <v>9092419</v>
          </cell>
          <cell r="AC159">
            <v>11140337</v>
          </cell>
          <cell r="AD159">
            <v>3245349.3719542776</v>
          </cell>
          <cell r="AE159">
            <v>5847069.6280457219</v>
          </cell>
          <cell r="AF159">
            <v>3976311</v>
          </cell>
          <cell r="AG159">
            <v>7164026</v>
          </cell>
          <cell r="AH159">
            <v>0</v>
          </cell>
          <cell r="AI159">
            <v>9092419</v>
          </cell>
          <cell r="AJ159">
            <v>0</v>
          </cell>
          <cell r="AK159">
            <v>0</v>
          </cell>
          <cell r="AL159">
            <v>139802.14312271914</v>
          </cell>
          <cell r="AM159">
            <v>10896.989999999998</v>
          </cell>
          <cell r="AN159">
            <v>0</v>
          </cell>
          <cell r="AO159">
            <v>18136.143903991797</v>
          </cell>
          <cell r="AP159">
            <v>0</v>
          </cell>
          <cell r="AQ159">
            <v>17282</v>
          </cell>
          <cell r="AR159">
            <v>854.14390399179683</v>
          </cell>
          <cell r="AT159">
            <v>128905.15312271913</v>
          </cell>
          <cell r="AU159">
            <v>0</v>
          </cell>
          <cell r="AV159">
            <v>312471.46053622355</v>
          </cell>
          <cell r="AW159">
            <v>0</v>
          </cell>
        </row>
        <row r="160">
          <cell r="A160" t="str">
            <v>100699820A</v>
          </cell>
          <cell r="B160" t="str">
            <v>ROGER MILLS MEMORIAL HOSPITAL</v>
          </cell>
          <cell r="C160" t="str">
            <v>No</v>
          </cell>
          <cell r="D160">
            <v>2</v>
          </cell>
          <cell r="E160">
            <v>12</v>
          </cell>
          <cell r="F160">
            <v>371303</v>
          </cell>
          <cell r="G160">
            <v>42125</v>
          </cell>
          <cell r="H160">
            <v>42490</v>
          </cell>
          <cell r="I160">
            <v>1</v>
          </cell>
          <cell r="J160">
            <v>108286</v>
          </cell>
          <cell r="K160">
            <v>290616</v>
          </cell>
          <cell r="L160">
            <v>0</v>
          </cell>
          <cell r="M160">
            <v>1628155</v>
          </cell>
          <cell r="N160">
            <v>744612</v>
          </cell>
          <cell r="O160">
            <v>3324505</v>
          </cell>
          <cell r="P160">
            <v>3565440</v>
          </cell>
          <cell r="R160">
            <v>108286</v>
          </cell>
          <cell r="S160">
            <v>290616</v>
          </cell>
          <cell r="T160">
            <v>0</v>
          </cell>
          <cell r="U160">
            <v>1628155</v>
          </cell>
          <cell r="V160">
            <v>744612</v>
          </cell>
          <cell r="X160">
            <v>2771669</v>
          </cell>
          <cell r="Z160">
            <v>3324505</v>
          </cell>
          <cell r="AA160">
            <v>3565440</v>
          </cell>
          <cell r="AC160">
            <v>2771669</v>
          </cell>
          <cell r="AD160">
            <v>427811.40256368992</v>
          </cell>
          <cell r="AE160">
            <v>2544727.2217909135</v>
          </cell>
          <cell r="AF160">
            <v>398902</v>
          </cell>
          <cell r="AG160">
            <v>2372767</v>
          </cell>
          <cell r="AH160">
            <v>0</v>
          </cell>
          <cell r="AI160">
            <v>2972538.6243546032</v>
          </cell>
          <cell r="AJ160">
            <v>0</v>
          </cell>
          <cell r="AK160">
            <v>0</v>
          </cell>
          <cell r="AL160">
            <v>59682.821990311269</v>
          </cell>
          <cell r="AM160">
            <v>15487.37</v>
          </cell>
          <cell r="AN160">
            <v>0</v>
          </cell>
          <cell r="AO160">
            <v>7045.9019049825765</v>
          </cell>
          <cell r="AP160">
            <v>0</v>
          </cell>
          <cell r="AQ160">
            <v>30360</v>
          </cell>
          <cell r="AR160">
            <v>-23314.098095017423</v>
          </cell>
          <cell r="AT160">
            <v>44195.451990311267</v>
          </cell>
          <cell r="AU160">
            <v>0</v>
          </cell>
          <cell r="AV160">
            <v>95493.650726349151</v>
          </cell>
          <cell r="AW160">
            <v>0</v>
          </cell>
        </row>
        <row r="161">
          <cell r="A161" t="str">
            <v>100700450A</v>
          </cell>
          <cell r="B161" t="str">
            <v>SEILING MUNICIPAL HOSPITAL</v>
          </cell>
          <cell r="C161" t="str">
            <v>Yes</v>
          </cell>
          <cell r="D161">
            <v>2</v>
          </cell>
          <cell r="E161">
            <v>12</v>
          </cell>
          <cell r="F161">
            <v>371332</v>
          </cell>
          <cell r="G161">
            <v>42186</v>
          </cell>
          <cell r="H161">
            <v>42551</v>
          </cell>
          <cell r="I161">
            <v>1</v>
          </cell>
          <cell r="J161">
            <v>816374</v>
          </cell>
          <cell r="K161">
            <v>859520</v>
          </cell>
          <cell r="L161">
            <v>0</v>
          </cell>
          <cell r="M161">
            <v>2353088</v>
          </cell>
          <cell r="N161">
            <v>962116</v>
          </cell>
          <cell r="O161">
            <v>5459837</v>
          </cell>
          <cell r="P161">
            <v>2521615</v>
          </cell>
          <cell r="R161">
            <v>816374</v>
          </cell>
          <cell r="S161">
            <v>859520</v>
          </cell>
          <cell r="T161">
            <v>0</v>
          </cell>
          <cell r="U161">
            <v>2353088</v>
          </cell>
          <cell r="V161">
            <v>962116</v>
          </cell>
          <cell r="X161">
            <v>4991098</v>
          </cell>
          <cell r="Z161">
            <v>5459837</v>
          </cell>
          <cell r="AA161">
            <v>2521615</v>
          </cell>
          <cell r="AC161">
            <v>4991098</v>
          </cell>
          <cell r="AD161">
            <v>774008.35387759737</v>
          </cell>
          <cell r="AE161">
            <v>1531120.4591748803</v>
          </cell>
          <cell r="AF161">
            <v>1675894</v>
          </cell>
          <cell r="AG161">
            <v>3315204</v>
          </cell>
          <cell r="AH161">
            <v>0</v>
          </cell>
          <cell r="AI161">
            <v>2305128.8130524778</v>
          </cell>
          <cell r="AJ161">
            <v>0</v>
          </cell>
          <cell r="AK161">
            <v>0</v>
          </cell>
          <cell r="AL161">
            <v>84018.207126733716</v>
          </cell>
          <cell r="AM161">
            <v>32591.94</v>
          </cell>
          <cell r="AN161">
            <v>0</v>
          </cell>
          <cell r="AO161">
            <v>-4555.3875645405024</v>
          </cell>
          <cell r="AP161">
            <v>0</v>
          </cell>
          <cell r="AQ161">
            <v>17210</v>
          </cell>
          <cell r="AR161">
            <v>-21765.387564540502</v>
          </cell>
          <cell r="AT161">
            <v>51426.267126733714</v>
          </cell>
          <cell r="AU161">
            <v>0</v>
          </cell>
          <cell r="AV161">
            <v>53913.992080434771</v>
          </cell>
          <cell r="AW161">
            <v>0</v>
          </cell>
        </row>
        <row r="162">
          <cell r="A162" t="str">
            <v>100699870E</v>
          </cell>
          <cell r="B162" t="str">
            <v>WEATHERFORD HOSPITAL AUTHORITY</v>
          </cell>
          <cell r="C162" t="str">
            <v>No</v>
          </cell>
          <cell r="D162">
            <v>2</v>
          </cell>
          <cell r="E162">
            <v>12</v>
          </cell>
          <cell r="F162">
            <v>371323</v>
          </cell>
          <cell r="G162">
            <v>42278</v>
          </cell>
          <cell r="H162">
            <v>42643</v>
          </cell>
          <cell r="I162">
            <v>1</v>
          </cell>
          <cell r="J162">
            <v>1735664</v>
          </cell>
          <cell r="K162">
            <v>4945960</v>
          </cell>
          <cell r="L162">
            <v>232878</v>
          </cell>
          <cell r="M162">
            <v>21372616</v>
          </cell>
          <cell r="N162">
            <v>8242622</v>
          </cell>
          <cell r="O162">
            <v>36529740</v>
          </cell>
          <cell r="P162">
            <v>16373066</v>
          </cell>
          <cell r="R162">
            <v>1735664</v>
          </cell>
          <cell r="S162">
            <v>4945960</v>
          </cell>
          <cell r="T162">
            <v>232878</v>
          </cell>
          <cell r="U162">
            <v>21372616</v>
          </cell>
          <cell r="V162">
            <v>8242622</v>
          </cell>
          <cell r="X162">
            <v>36529740</v>
          </cell>
          <cell r="Z162">
            <v>36529740</v>
          </cell>
          <cell r="AA162">
            <v>16373066</v>
          </cell>
          <cell r="AC162">
            <v>36529740</v>
          </cell>
          <cell r="AD162">
            <v>3099162.4250030797</v>
          </cell>
          <cell r="AE162">
            <v>13273903.57499692</v>
          </cell>
          <cell r="AF162">
            <v>6914502</v>
          </cell>
          <cell r="AG162">
            <v>29615238</v>
          </cell>
          <cell r="AH162">
            <v>0</v>
          </cell>
          <cell r="AI162">
            <v>16373066</v>
          </cell>
          <cell r="AJ162">
            <v>0</v>
          </cell>
          <cell r="AK162">
            <v>0</v>
          </cell>
          <cell r="AL162">
            <v>1315829.8959848806</v>
          </cell>
          <cell r="AM162">
            <v>657781.32999999996</v>
          </cell>
          <cell r="AN162">
            <v>0</v>
          </cell>
          <cell r="AO162">
            <v>337795.15344900975</v>
          </cell>
          <cell r="AP162">
            <v>0</v>
          </cell>
          <cell r="AQ162">
            <v>0</v>
          </cell>
          <cell r="AR162">
            <v>337795.15344900975</v>
          </cell>
          <cell r="AT162">
            <v>658048.56598488067</v>
          </cell>
          <cell r="AU162">
            <v>0</v>
          </cell>
          <cell r="AV162">
            <v>197798.31937323941</v>
          </cell>
          <cell r="AW162">
            <v>0</v>
          </cell>
        </row>
        <row r="164">
          <cell r="B164" t="str">
            <v>NSGO Excluded</v>
          </cell>
        </row>
        <row r="165">
          <cell r="A165" t="str">
            <v>100689260A</v>
          </cell>
          <cell r="B165" t="str">
            <v>CREEK NATION COMMUNITY HOSPITAL</v>
          </cell>
          <cell r="C165" t="str">
            <v>No</v>
          </cell>
          <cell r="D165">
            <v>2</v>
          </cell>
          <cell r="E165">
            <v>12</v>
          </cell>
          <cell r="F165">
            <v>370100</v>
          </cell>
          <cell r="G165">
            <v>42186</v>
          </cell>
          <cell r="H165">
            <v>42551</v>
          </cell>
          <cell r="I165">
            <v>1</v>
          </cell>
          <cell r="J165">
            <v>2446039</v>
          </cell>
          <cell r="K165">
            <v>5463071</v>
          </cell>
          <cell r="L165">
            <v>0</v>
          </cell>
          <cell r="M165">
            <v>18343773</v>
          </cell>
          <cell r="N165">
            <v>9186015</v>
          </cell>
          <cell r="O165">
            <v>35438898</v>
          </cell>
          <cell r="P165">
            <v>11510344</v>
          </cell>
          <cell r="R165">
            <v>2446039</v>
          </cell>
          <cell r="S165">
            <v>5463071</v>
          </cell>
          <cell r="T165">
            <v>0</v>
          </cell>
          <cell r="U165">
            <v>18343773</v>
          </cell>
          <cell r="V165">
            <v>9186015</v>
          </cell>
          <cell r="X165">
            <v>35438898</v>
          </cell>
          <cell r="Z165">
            <v>35438898</v>
          </cell>
          <cell r="AA165">
            <v>11510344</v>
          </cell>
          <cell r="AC165">
            <v>35438898</v>
          </cell>
          <cell r="AD165">
            <v>2568832.0453373012</v>
          </cell>
          <cell r="AE165">
            <v>8941511.9546626993</v>
          </cell>
          <cell r="AF165">
            <v>7909110</v>
          </cell>
          <cell r="AG165">
            <v>27529788</v>
          </cell>
          <cell r="AH165">
            <v>0</v>
          </cell>
          <cell r="AI165">
            <v>11510344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</row>
        <row r="166">
          <cell r="A166" t="str">
            <v>100818200B</v>
          </cell>
          <cell r="B166" t="str">
            <v>LINDSAY MUNICIPAL HOSPITAL</v>
          </cell>
          <cell r="C166" t="str">
            <v>Yes</v>
          </cell>
          <cell r="D166">
            <v>2</v>
          </cell>
          <cell r="E166">
            <v>12</v>
          </cell>
          <cell r="F166">
            <v>370214</v>
          </cell>
          <cell r="G166">
            <v>42186</v>
          </cell>
          <cell r="H166">
            <v>42551</v>
          </cell>
          <cell r="I166">
            <v>1</v>
          </cell>
          <cell r="J166">
            <v>2479071</v>
          </cell>
          <cell r="K166">
            <v>4638895</v>
          </cell>
          <cell r="L166">
            <v>0</v>
          </cell>
          <cell r="M166">
            <v>2914880</v>
          </cell>
          <cell r="N166">
            <v>1525791</v>
          </cell>
          <cell r="O166">
            <v>11558637</v>
          </cell>
          <cell r="P166">
            <v>11705947</v>
          </cell>
          <cell r="R166">
            <v>2479071</v>
          </cell>
          <cell r="S166">
            <v>4638895</v>
          </cell>
          <cell r="T166">
            <v>0</v>
          </cell>
          <cell r="U166">
            <v>2914880</v>
          </cell>
          <cell r="V166">
            <v>1525791</v>
          </cell>
          <cell r="X166">
            <v>11558637</v>
          </cell>
          <cell r="Z166">
            <v>11558637</v>
          </cell>
          <cell r="AA166">
            <v>11705947</v>
          </cell>
          <cell r="AC166">
            <v>11558637</v>
          </cell>
          <cell r="AD166">
            <v>7208681.5031739473</v>
          </cell>
          <cell r="AE166">
            <v>4497265.4968260527</v>
          </cell>
          <cell r="AF166">
            <v>7117966</v>
          </cell>
          <cell r="AG166">
            <v>4440671</v>
          </cell>
          <cell r="AH166">
            <v>0</v>
          </cell>
          <cell r="AI166">
            <v>11705947</v>
          </cell>
          <cell r="AJ166">
            <v>0</v>
          </cell>
          <cell r="AK166">
            <v>0</v>
          </cell>
          <cell r="AL166">
            <v>1122365.8456851034</v>
          </cell>
          <cell r="AM166">
            <v>986052.97</v>
          </cell>
          <cell r="AN166">
            <v>0</v>
          </cell>
          <cell r="AO166">
            <v>6456393.7520966809</v>
          </cell>
          <cell r="AP166">
            <v>0</v>
          </cell>
          <cell r="AQ166">
            <v>0</v>
          </cell>
          <cell r="AR166">
            <v>6456393.7520966809</v>
          </cell>
          <cell r="AT166">
            <v>136312.87568510341</v>
          </cell>
          <cell r="AU166">
            <v>0</v>
          </cell>
          <cell r="AV166">
            <v>63573.905074541166</v>
          </cell>
          <cell r="AW166">
            <v>0</v>
          </cell>
        </row>
        <row r="167">
          <cell r="A167" t="str">
            <v>100700160A</v>
          </cell>
          <cell r="B167" t="str">
            <v>SAYRE MEMORIAL HOSPITAL</v>
          </cell>
          <cell r="C167" t="str">
            <v>Yes</v>
          </cell>
          <cell r="D167">
            <v>2</v>
          </cell>
          <cell r="E167">
            <v>12</v>
          </cell>
          <cell r="F167">
            <v>370103</v>
          </cell>
          <cell r="G167">
            <v>42186</v>
          </cell>
          <cell r="H167">
            <v>42551</v>
          </cell>
          <cell r="I167">
            <v>1</v>
          </cell>
          <cell r="J167">
            <v>1073716</v>
          </cell>
          <cell r="K167">
            <v>1484547</v>
          </cell>
          <cell r="L167">
            <v>0</v>
          </cell>
          <cell r="M167">
            <v>4912351</v>
          </cell>
          <cell r="N167">
            <v>0</v>
          </cell>
          <cell r="O167">
            <v>7560823</v>
          </cell>
          <cell r="P167">
            <v>1763255</v>
          </cell>
          <cell r="R167">
            <v>1073716</v>
          </cell>
          <cell r="S167">
            <v>1484547</v>
          </cell>
          <cell r="T167">
            <v>0</v>
          </cell>
          <cell r="U167">
            <v>4912351</v>
          </cell>
          <cell r="V167">
            <v>0</v>
          </cell>
          <cell r="X167">
            <v>7470614</v>
          </cell>
          <cell r="Z167">
            <v>7560823</v>
          </cell>
          <cell r="AA167">
            <v>1763255</v>
          </cell>
          <cell r="AC167">
            <v>7470614</v>
          </cell>
          <cell r="AD167">
            <v>596610.98085023277</v>
          </cell>
          <cell r="AE167">
            <v>1145606.4323295229</v>
          </cell>
          <cell r="AF167">
            <v>2558263</v>
          </cell>
          <cell r="AG167">
            <v>4912351</v>
          </cell>
          <cell r="AH167">
            <v>0</v>
          </cell>
          <cell r="AI167">
            <v>1742217.4131797557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T167">
            <v>0</v>
          </cell>
          <cell r="AU167">
            <v>0</v>
          </cell>
          <cell r="AV167">
            <v>174202.49807879329</v>
          </cell>
          <cell r="AW167">
            <v>0</v>
          </cell>
        </row>
      </sheetData>
      <sheetData sheetId="3">
        <row r="14">
          <cell r="D14">
            <v>0.80804454985821828</v>
          </cell>
        </row>
      </sheetData>
      <sheetData sheetId="4">
        <row r="1">
          <cell r="A1" t="str">
            <v>Provider ID</v>
          </cell>
          <cell r="B1" t="str">
            <v>Combined Provider ID</v>
          </cell>
          <cell r="C1" t="str">
            <v>Combined Provider ID</v>
          </cell>
          <cell r="D1" t="str">
            <v>Combined Provider ID</v>
          </cell>
          <cell r="E1" t="str">
            <v>Spec</v>
          </cell>
          <cell r="F1" t="str">
            <v>﻿Billing Full Name</v>
          </cell>
          <cell r="G1" t="str">
            <v>Billing City/St/Zip Code</v>
          </cell>
          <cell r="H1" t="str">
            <v>Zip Code</v>
          </cell>
          <cell r="I1" t="str">
            <v>Ownership Ind</v>
          </cell>
          <cell r="J1" t="str">
            <v>Use DRG UPL Not Cost</v>
          </cell>
          <cell r="K1" t="str">
            <v>T18 Number</v>
          </cell>
          <cell r="L1" t="str">
            <v>Cost Report End</v>
          </cell>
          <cell r="M1" t="str">
            <v>Wage Index</v>
          </cell>
          <cell r="N1" t="str">
            <v>Wage Index by Zip 1st 4</v>
          </cell>
          <cell r="O1" t="str">
            <v>Wage Index 1st 3 dig Zip</v>
          </cell>
          <cell r="P1" t="str">
            <v xml:space="preserve"> Inpt Days</v>
          </cell>
          <cell r="Q1" t="str">
            <v>Medicaid FFS Payments</v>
          </cell>
          <cell r="R1" t="str">
            <v>TPL  Amount</v>
          </cell>
          <cell r="S1" t="str">
            <v>Medicaid GME Payments</v>
          </cell>
          <cell r="T1" t="str">
            <v>IME</v>
          </cell>
          <cell r="U1" t="str">
            <v>Cost Settlements</v>
          </cell>
          <cell r="V1" t="str">
            <v xml:space="preserve">Expenditures  </v>
          </cell>
          <cell r="W1">
            <v>0</v>
          </cell>
          <cell r="X1" t="str">
            <v>Outlier</v>
          </cell>
          <cell r="Y1" t="str">
            <v>IME</v>
          </cell>
          <cell r="Z1" t="str">
            <v>DSH</v>
          </cell>
          <cell r="AA1" t="str">
            <v>UCC DSH</v>
          </cell>
          <cell r="AB1" t="str">
            <v>ESRD Disch</v>
          </cell>
          <cell r="AC1" t="str">
            <v>SCH and MDH</v>
          </cell>
          <cell r="AD1" t="str">
            <v>Cap Adj</v>
          </cell>
          <cell r="AE1" t="str">
            <v>DGME</v>
          </cell>
          <cell r="AF1" t="str">
            <v>Organ Acq</v>
          </cell>
          <cell r="AG1" t="str">
            <v>Routine Srvcs Pass Through</v>
          </cell>
          <cell r="AH1" t="str">
            <v>Ancillary Other Pass Through</v>
          </cell>
          <cell r="AI1" t="str">
            <v>Bad Debt</v>
          </cell>
          <cell r="AJ1" t="str">
            <v>Prospective Payments</v>
          </cell>
          <cell r="AK1" t="str">
            <v>Sum of Medicare Pass-Through Payments</v>
          </cell>
          <cell r="AL1" t="str">
            <v>Medicare DRG Base Rate</v>
          </cell>
          <cell r="AM1" t="str">
            <v>Total Medicare DRG Weight Sum</v>
          </cell>
          <cell r="AN1" t="str">
            <v>Case Mix Index</v>
          </cell>
          <cell r="AO1" t="str">
            <v>Medicare Pass-Through Pymts/Discharges</v>
          </cell>
          <cell r="AP1" t="str">
            <v>Medicare Equivalent Reimb Amount</v>
          </cell>
          <cell r="AQ1" t="str">
            <v>T18 Disch</v>
          </cell>
          <cell r="AR1" t="str">
            <v>Medicaid Discharges</v>
          </cell>
          <cell r="AS1" t="str">
            <v>Medicaid UPL</v>
          </cell>
          <cell r="AT1" t="str">
            <v>Total Medicaid Payments</v>
          </cell>
          <cell r="AU1">
            <v>0</v>
          </cell>
          <cell r="AV1" t="str">
            <v>UPL Gap (Over)/Under WITHOUT SHOPP</v>
          </cell>
          <cell r="AW1" t="str">
            <v>UPL Gap (Over)/Under INCLUDING SHOPP</v>
          </cell>
          <cell r="AX1" t="str">
            <v>SHOPP</v>
          </cell>
        </row>
        <row r="2">
          <cell r="A2" t="str">
            <v>100700720A</v>
          </cell>
          <cell r="B2">
            <v>0</v>
          </cell>
          <cell r="C2">
            <v>0</v>
          </cell>
          <cell r="D2">
            <v>0</v>
          </cell>
          <cell r="E2" t="str">
            <v>010</v>
          </cell>
          <cell r="F2" t="str">
            <v>CHOCTAW MEMORIAL HOSPITAL</v>
          </cell>
          <cell r="G2" t="str">
            <v>HUGO,OK 74743-0000</v>
          </cell>
          <cell r="H2" t="str">
            <v>74743</v>
          </cell>
          <cell r="I2" t="str">
            <v>NSGO</v>
          </cell>
          <cell r="J2" t="str">
            <v>Yes</v>
          </cell>
          <cell r="K2" t="str">
            <v>370100</v>
          </cell>
          <cell r="L2">
            <v>42551</v>
          </cell>
          <cell r="M2">
            <v>0.78539999999999999</v>
          </cell>
          <cell r="N2">
            <v>0.78539999999999999</v>
          </cell>
          <cell r="O2">
            <v>0.78539999999999999</v>
          </cell>
          <cell r="P2">
            <v>585</v>
          </cell>
          <cell r="Q2">
            <v>454538.86</v>
          </cell>
          <cell r="R2">
            <v>2316.06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X2">
            <v>0</v>
          </cell>
          <cell r="Y2">
            <v>0</v>
          </cell>
          <cell r="Z2">
            <v>103103</v>
          </cell>
          <cell r="AA2">
            <v>272761</v>
          </cell>
          <cell r="AB2">
            <v>0</v>
          </cell>
          <cell r="AC2">
            <v>3246505</v>
          </cell>
          <cell r="AD2">
            <v>228248</v>
          </cell>
          <cell r="AE2">
            <v>0</v>
          </cell>
          <cell r="AF2">
            <v>0</v>
          </cell>
          <cell r="AG2">
            <v>0</v>
          </cell>
          <cell r="AH2">
            <v>19029</v>
          </cell>
          <cell r="AI2">
            <v>88502</v>
          </cell>
          <cell r="AJ2">
            <v>3296619</v>
          </cell>
          <cell r="AK2">
            <v>730857.36099999992</v>
          </cell>
          <cell r="AL2">
            <v>4782.2058539999998</v>
          </cell>
          <cell r="AM2">
            <v>118.4748</v>
          </cell>
          <cell r="AN2">
            <v>0.87113823529411771</v>
          </cell>
          <cell r="AO2">
            <v>1065.3897390670552</v>
          </cell>
          <cell r="AP2">
            <v>5231.352107533814</v>
          </cell>
          <cell r="AQ2">
            <v>686</v>
          </cell>
          <cell r="AR2">
            <v>136</v>
          </cell>
          <cell r="AS2">
            <v>711463.88662459864</v>
          </cell>
          <cell r="AT2">
            <v>456854.92</v>
          </cell>
          <cell r="AV2">
            <v>254608.96662459866</v>
          </cell>
          <cell r="AW2">
            <v>-516393.91622867942</v>
          </cell>
          <cell r="AX2">
            <v>771002.88285327808</v>
          </cell>
        </row>
        <row r="3">
          <cell r="A3" t="str">
            <v>100749570S</v>
          </cell>
          <cell r="B3" t="str">
            <v>100749570Y</v>
          </cell>
          <cell r="C3" t="str">
            <v>100749570Z</v>
          </cell>
          <cell r="D3">
            <v>0</v>
          </cell>
          <cell r="E3" t="str">
            <v>010</v>
          </cell>
          <cell r="F3" t="str">
            <v>COMANCHE CO MEM HSP</v>
          </cell>
          <cell r="G3" t="str">
            <v>LAWTON,OK 73505-6332</v>
          </cell>
          <cell r="H3" t="str">
            <v>73505</v>
          </cell>
          <cell r="I3" t="str">
            <v>NSGO</v>
          </cell>
          <cell r="J3" t="str">
            <v>Yes</v>
          </cell>
          <cell r="K3" t="str">
            <v>370056</v>
          </cell>
          <cell r="L3">
            <v>42551</v>
          </cell>
          <cell r="M3">
            <v>0.80169999999999997</v>
          </cell>
          <cell r="N3">
            <v>0.80169999999999997</v>
          </cell>
          <cell r="O3">
            <v>0.80169999999999997</v>
          </cell>
          <cell r="P3">
            <v>8822</v>
          </cell>
          <cell r="Q3">
            <v>8736642.2499999981</v>
          </cell>
          <cell r="R3">
            <v>824934.60000000033</v>
          </cell>
          <cell r="S3">
            <v>18515</v>
          </cell>
          <cell r="T3">
            <v>0</v>
          </cell>
          <cell r="U3">
            <v>0</v>
          </cell>
          <cell r="V3">
            <v>65575.05</v>
          </cell>
          <cell r="X3">
            <v>1161726</v>
          </cell>
          <cell r="Y3">
            <v>625534</v>
          </cell>
          <cell r="Z3">
            <v>1025325</v>
          </cell>
          <cell r="AA3">
            <v>1805172</v>
          </cell>
          <cell r="AB3">
            <v>0</v>
          </cell>
          <cell r="AC3">
            <v>0</v>
          </cell>
          <cell r="AD3">
            <v>2784398</v>
          </cell>
          <cell r="AE3">
            <v>856914</v>
          </cell>
          <cell r="AF3">
            <v>0</v>
          </cell>
          <cell r="AG3">
            <v>0</v>
          </cell>
          <cell r="AH3">
            <v>77549</v>
          </cell>
          <cell r="AI3">
            <v>540161</v>
          </cell>
          <cell r="AJ3">
            <v>35949292</v>
          </cell>
          <cell r="AK3">
            <v>9116452.0329999998</v>
          </cell>
          <cell r="AL3">
            <v>4837.9520169999996</v>
          </cell>
          <cell r="AM3">
            <v>2534.2473000000182</v>
          </cell>
          <cell r="AN3">
            <v>1.0581408350730765</v>
          </cell>
          <cell r="AO3">
            <v>2587.6957232472323</v>
          </cell>
          <cell r="AP3">
            <v>7706.930310559087</v>
          </cell>
          <cell r="AQ3">
            <v>3523</v>
          </cell>
          <cell r="AR3">
            <v>2395</v>
          </cell>
          <cell r="AS3">
            <v>18458098.093789015</v>
          </cell>
          <cell r="AT3">
            <v>9645666.8999999985</v>
          </cell>
          <cell r="AV3">
            <v>8812431.1937890165</v>
          </cell>
          <cell r="AW3">
            <v>-3180464.3221787252</v>
          </cell>
          <cell r="AX3">
            <v>11992895.515967742</v>
          </cell>
        </row>
        <row r="4">
          <cell r="A4" t="str">
            <v>100700730A</v>
          </cell>
          <cell r="B4">
            <v>0</v>
          </cell>
          <cell r="C4">
            <v>0</v>
          </cell>
          <cell r="D4">
            <v>0</v>
          </cell>
          <cell r="E4" t="str">
            <v>010</v>
          </cell>
          <cell r="F4" t="str">
            <v>EASTERN OKLAHOMA MEDICAL CENTER</v>
          </cell>
          <cell r="G4" t="str">
            <v>POTEAU,OK 74953-</v>
          </cell>
          <cell r="H4" t="str">
            <v>74953</v>
          </cell>
          <cell r="I4" t="str">
            <v>NSGO</v>
          </cell>
          <cell r="J4" t="str">
            <v>Yes</v>
          </cell>
          <cell r="K4" t="str">
            <v>370040</v>
          </cell>
          <cell r="L4">
            <v>42551</v>
          </cell>
          <cell r="M4">
            <v>0.7833</v>
          </cell>
          <cell r="N4">
            <v>0.7833</v>
          </cell>
          <cell r="O4">
            <v>0.7833</v>
          </cell>
          <cell r="P4">
            <v>1186</v>
          </cell>
          <cell r="Q4">
            <v>908186.97</v>
          </cell>
          <cell r="R4">
            <v>61612.32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X4">
            <v>0</v>
          </cell>
          <cell r="Y4">
            <v>0</v>
          </cell>
          <cell r="Z4">
            <v>69066</v>
          </cell>
          <cell r="AA4">
            <v>425622</v>
          </cell>
          <cell r="AB4">
            <v>0</v>
          </cell>
          <cell r="AC4">
            <v>0</v>
          </cell>
          <cell r="AD4">
            <v>180918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2796868</v>
          </cell>
          <cell r="AK4">
            <v>693847.36199999996</v>
          </cell>
          <cell r="AL4">
            <v>4775.0238330000002</v>
          </cell>
          <cell r="AM4">
            <v>335.86669999999935</v>
          </cell>
          <cell r="AN4">
            <v>0.6785185858585846</v>
          </cell>
          <cell r="AO4">
            <v>1280.1611845018449</v>
          </cell>
          <cell r="AP4">
            <v>4520.103603110043</v>
          </cell>
          <cell r="AQ4">
            <v>542</v>
          </cell>
          <cell r="AR4">
            <v>495</v>
          </cell>
          <cell r="AS4">
            <v>2237451.2835394712</v>
          </cell>
          <cell r="AT4">
            <v>969799.28999999992</v>
          </cell>
          <cell r="AV4">
            <v>1267651.9935394712</v>
          </cell>
          <cell r="AW4">
            <v>975181.09204155696</v>
          </cell>
          <cell r="AX4">
            <v>292470.90149791422</v>
          </cell>
        </row>
        <row r="5">
          <cell r="A5" t="str">
            <v>100700880A</v>
          </cell>
          <cell r="B5">
            <v>0</v>
          </cell>
          <cell r="C5">
            <v>0</v>
          </cell>
          <cell r="D5">
            <v>0</v>
          </cell>
          <cell r="E5" t="str">
            <v>010</v>
          </cell>
          <cell r="F5" t="str">
            <v>ELKVIEW GEN HSP</v>
          </cell>
          <cell r="G5" t="str">
            <v>HOBART,OK 73651-</v>
          </cell>
          <cell r="H5" t="str">
            <v>73651</v>
          </cell>
          <cell r="I5" t="str">
            <v>NSGO</v>
          </cell>
          <cell r="J5" t="str">
            <v>Yes</v>
          </cell>
          <cell r="K5" t="str">
            <v>370153</v>
          </cell>
          <cell r="L5">
            <v>42551</v>
          </cell>
          <cell r="M5">
            <v>0.7883</v>
          </cell>
          <cell r="N5">
            <v>0.7883</v>
          </cell>
          <cell r="O5">
            <v>0.7883</v>
          </cell>
          <cell r="P5">
            <v>279</v>
          </cell>
          <cell r="Q5">
            <v>454648.42</v>
          </cell>
          <cell r="R5">
            <v>4475.6400000000003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X5">
            <v>114430</v>
          </cell>
          <cell r="Y5">
            <v>0</v>
          </cell>
          <cell r="Z5">
            <v>44986</v>
          </cell>
          <cell r="AA5">
            <v>101032</v>
          </cell>
          <cell r="AB5">
            <v>0</v>
          </cell>
          <cell r="AC5">
            <v>1892078</v>
          </cell>
          <cell r="AD5">
            <v>156285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29701</v>
          </cell>
          <cell r="AJ5">
            <v>2255360</v>
          </cell>
          <cell r="AK5">
            <v>458487.71799999994</v>
          </cell>
          <cell r="AL5">
            <v>4792.1238830000002</v>
          </cell>
          <cell r="AM5">
            <v>120.97680000000001</v>
          </cell>
          <cell r="AN5">
            <v>1.099789090909091</v>
          </cell>
          <cell r="AO5">
            <v>1219.3822287234041</v>
          </cell>
          <cell r="AP5">
            <v>6489.7077975317179</v>
          </cell>
          <cell r="AQ5">
            <v>376</v>
          </cell>
          <cell r="AR5">
            <v>110</v>
          </cell>
          <cell r="AS5">
            <v>713867.85772848898</v>
          </cell>
          <cell r="AT5">
            <v>459124.06</v>
          </cell>
          <cell r="AV5">
            <v>254743.79772848898</v>
          </cell>
          <cell r="AW5">
            <v>-238430.25305617676</v>
          </cell>
          <cell r="AX5">
            <v>493174.05078466574</v>
          </cell>
        </row>
        <row r="6">
          <cell r="A6" t="str">
            <v>100700820A</v>
          </cell>
          <cell r="B6">
            <v>0</v>
          </cell>
          <cell r="C6">
            <v>0</v>
          </cell>
          <cell r="D6">
            <v>0</v>
          </cell>
          <cell r="E6" t="str">
            <v>010</v>
          </cell>
          <cell r="F6" t="str">
            <v>GRADY MEMORIAL HOSPITAL</v>
          </cell>
          <cell r="G6" t="str">
            <v>CHICKASHA,OK 73018-2738</v>
          </cell>
          <cell r="H6" t="str">
            <v>73018</v>
          </cell>
          <cell r="I6" t="str">
            <v>NSGO</v>
          </cell>
          <cell r="J6" t="str">
            <v>Yes</v>
          </cell>
          <cell r="K6" t="str">
            <v>370054</v>
          </cell>
          <cell r="L6">
            <v>42369</v>
          </cell>
          <cell r="M6">
            <v>0.8972</v>
          </cell>
          <cell r="N6">
            <v>0.8972</v>
          </cell>
          <cell r="O6">
            <v>0.8972</v>
          </cell>
          <cell r="P6">
            <v>428</v>
          </cell>
          <cell r="Q6">
            <v>589410.39</v>
          </cell>
          <cell r="R6">
            <v>27841.760000000002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X6">
            <v>7112</v>
          </cell>
          <cell r="Y6">
            <v>0</v>
          </cell>
          <cell r="Z6">
            <v>135354</v>
          </cell>
          <cell r="AA6">
            <v>361604</v>
          </cell>
          <cell r="AB6">
            <v>0</v>
          </cell>
          <cell r="AC6">
            <v>5130560</v>
          </cell>
          <cell r="AD6">
            <v>297313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83673</v>
          </cell>
          <cell r="AJ6">
            <v>4306127</v>
          </cell>
          <cell r="AK6">
            <v>1755645.2029999997</v>
          </cell>
          <cell r="AL6">
            <v>5164.5629719999997</v>
          </cell>
          <cell r="AM6">
            <v>163.30890000000002</v>
          </cell>
          <cell r="AN6">
            <v>0.96632485207100605</v>
          </cell>
          <cell r="AO6">
            <v>2804.5450527156545</v>
          </cell>
          <cell r="AP6">
            <v>7795.1906026449496</v>
          </cell>
          <cell r="AQ6">
            <v>626</v>
          </cell>
          <cell r="AR6">
            <v>169</v>
          </cell>
          <cell r="AS6">
            <v>1317387.2118469966</v>
          </cell>
          <cell r="AT6">
            <v>617252.15</v>
          </cell>
          <cell r="AV6">
            <v>700135.06184699654</v>
          </cell>
          <cell r="AW6">
            <v>-1105777.4977695704</v>
          </cell>
          <cell r="AX6">
            <v>1805912.5596165671</v>
          </cell>
        </row>
        <row r="7">
          <cell r="A7" t="str">
            <v>100700780B</v>
          </cell>
          <cell r="B7">
            <v>0</v>
          </cell>
          <cell r="C7">
            <v>0</v>
          </cell>
          <cell r="D7">
            <v>0</v>
          </cell>
          <cell r="E7" t="str">
            <v>014</v>
          </cell>
          <cell r="F7" t="str">
            <v>HARMON MEM HSP</v>
          </cell>
          <cell r="G7" t="str">
            <v>HOLLIS,OK 73550-2032</v>
          </cell>
          <cell r="H7" t="str">
            <v>73550</v>
          </cell>
          <cell r="I7" t="str">
            <v>NSGO</v>
          </cell>
          <cell r="J7" t="str">
            <v>Yes</v>
          </cell>
          <cell r="K7" t="str">
            <v>370036</v>
          </cell>
          <cell r="L7">
            <v>42551</v>
          </cell>
          <cell r="M7">
            <v>0.7833</v>
          </cell>
          <cell r="N7">
            <v>0.7833</v>
          </cell>
          <cell r="O7">
            <v>0.7833</v>
          </cell>
          <cell r="P7">
            <v>142</v>
          </cell>
          <cell r="Q7">
            <v>150242.45000000001</v>
          </cell>
          <cell r="R7">
            <v>3070.7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X7">
            <v>0</v>
          </cell>
          <cell r="Y7">
            <v>0</v>
          </cell>
          <cell r="Z7">
            <v>10790</v>
          </cell>
          <cell r="AA7">
            <v>57126</v>
          </cell>
          <cell r="AB7">
            <v>0</v>
          </cell>
          <cell r="AC7">
            <v>4724</v>
          </cell>
          <cell r="AD7">
            <v>64342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6611</v>
          </cell>
          <cell r="AJ7">
            <v>891593</v>
          </cell>
          <cell r="AK7">
            <v>142618.46299999999</v>
          </cell>
          <cell r="AL7">
            <v>4775.0238330000002</v>
          </cell>
          <cell r="AM7">
            <v>44.558999999999997</v>
          </cell>
          <cell r="AN7">
            <v>0.8407358490566037</v>
          </cell>
          <cell r="AO7">
            <v>750.62348947368412</v>
          </cell>
          <cell r="AP7">
            <v>4765.1572059764576</v>
          </cell>
          <cell r="AQ7">
            <v>190</v>
          </cell>
          <cell r="AR7">
            <v>53</v>
          </cell>
          <cell r="AS7">
            <v>252553.33191675224</v>
          </cell>
          <cell r="AT7">
            <v>153313.15000000002</v>
          </cell>
          <cell r="AV7">
            <v>99240.181916752219</v>
          </cell>
          <cell r="AW7">
            <v>-136473.36495702303</v>
          </cell>
          <cell r="AX7">
            <v>235713.54687377525</v>
          </cell>
        </row>
        <row r="8">
          <cell r="A8" t="str">
            <v>100699350A</v>
          </cell>
          <cell r="B8">
            <v>0</v>
          </cell>
          <cell r="C8">
            <v>0</v>
          </cell>
          <cell r="D8">
            <v>0</v>
          </cell>
          <cell r="E8" t="str">
            <v>010</v>
          </cell>
          <cell r="F8" t="str">
            <v>JACKSON CO MEM HSP</v>
          </cell>
          <cell r="G8" t="str">
            <v>ALTUS,OK 73521-</v>
          </cell>
          <cell r="H8" t="str">
            <v>73521</v>
          </cell>
          <cell r="I8" t="str">
            <v>NSGO</v>
          </cell>
          <cell r="J8" t="str">
            <v>Yes</v>
          </cell>
          <cell r="K8" t="str">
            <v>370022</v>
          </cell>
          <cell r="L8">
            <v>42551</v>
          </cell>
          <cell r="M8">
            <v>0.7833</v>
          </cell>
          <cell r="N8">
            <v>0.7833</v>
          </cell>
          <cell r="O8">
            <v>0.7833</v>
          </cell>
          <cell r="P8">
            <v>1573</v>
          </cell>
          <cell r="Q8">
            <v>1720053.04</v>
          </cell>
          <cell r="R8">
            <v>202765.32000000004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X8">
            <v>22885</v>
          </cell>
          <cell r="Y8">
            <v>0</v>
          </cell>
          <cell r="Z8">
            <v>219178</v>
          </cell>
          <cell r="AA8">
            <v>515261</v>
          </cell>
          <cell r="AB8">
            <v>0</v>
          </cell>
          <cell r="AC8">
            <v>9079225</v>
          </cell>
          <cell r="AD8">
            <v>554153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203070</v>
          </cell>
          <cell r="AJ8">
            <v>7839007</v>
          </cell>
          <cell r="AK8">
            <v>2829143.6549999998</v>
          </cell>
          <cell r="AL8">
            <v>4775.0238330000002</v>
          </cell>
          <cell r="AM8">
            <v>566.43029999999965</v>
          </cell>
          <cell r="AN8">
            <v>0.84668206278026859</v>
          </cell>
          <cell r="AO8">
            <v>2609.9111208487084</v>
          </cell>
          <cell r="AP8">
            <v>6652.8381495980939</v>
          </cell>
          <cell r="AQ8">
            <v>1084</v>
          </cell>
          <cell r="AR8">
            <v>669</v>
          </cell>
          <cell r="AS8">
            <v>4450748.7220811248</v>
          </cell>
          <cell r="AT8">
            <v>1922818.36</v>
          </cell>
          <cell r="AV8">
            <v>2527930.3620811244</v>
          </cell>
          <cell r="AW8">
            <v>-473239.86840231903</v>
          </cell>
          <cell r="AX8">
            <v>3001170.2304834435</v>
          </cell>
        </row>
        <row r="9">
          <cell r="A9" t="str">
            <v>100700860A</v>
          </cell>
          <cell r="B9">
            <v>0</v>
          </cell>
          <cell r="C9">
            <v>0</v>
          </cell>
          <cell r="D9">
            <v>0</v>
          </cell>
          <cell r="E9" t="str">
            <v>010</v>
          </cell>
          <cell r="F9" t="str">
            <v>LATIMER CO GEN HSP</v>
          </cell>
          <cell r="G9" t="str">
            <v>WILBURTON,OK 74578-</v>
          </cell>
          <cell r="H9" t="str">
            <v>74578</v>
          </cell>
          <cell r="I9" t="str">
            <v>NSGO</v>
          </cell>
          <cell r="J9" t="str">
            <v>Yes</v>
          </cell>
          <cell r="K9" t="str">
            <v>370072</v>
          </cell>
          <cell r="L9">
            <v>42551</v>
          </cell>
          <cell r="M9">
            <v>0.7833</v>
          </cell>
          <cell r="N9">
            <v>0.7833</v>
          </cell>
          <cell r="O9">
            <v>0.7833</v>
          </cell>
          <cell r="P9">
            <v>14</v>
          </cell>
          <cell r="Q9">
            <v>16265.44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X9">
            <v>31687</v>
          </cell>
          <cell r="Y9">
            <v>0</v>
          </cell>
          <cell r="Z9">
            <v>9707</v>
          </cell>
          <cell r="AA9">
            <v>55217</v>
          </cell>
          <cell r="AB9">
            <v>0</v>
          </cell>
          <cell r="AC9">
            <v>329002</v>
          </cell>
          <cell r="AD9">
            <v>29598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15579</v>
          </cell>
          <cell r="AJ9">
            <v>474294</v>
          </cell>
          <cell r="AK9">
            <v>145616.27599999998</v>
          </cell>
          <cell r="AL9">
            <v>4775.0238330000002</v>
          </cell>
          <cell r="AM9">
            <v>4.0723000000000003</v>
          </cell>
          <cell r="AN9">
            <v>0.81446000000000007</v>
          </cell>
          <cell r="AO9">
            <v>1516.8362083333332</v>
          </cell>
          <cell r="AP9">
            <v>5405.902119358514</v>
          </cell>
          <cell r="AQ9">
            <v>96</v>
          </cell>
          <cell r="AR9">
            <v>5</v>
          </cell>
          <cell r="AS9">
            <v>27029.51059679257</v>
          </cell>
          <cell r="AT9">
            <v>16265.44</v>
          </cell>
          <cell r="AV9">
            <v>10764.07059679257</v>
          </cell>
          <cell r="AW9">
            <v>-76717.169238590723</v>
          </cell>
          <cell r="AX9">
            <v>87481.239835383298</v>
          </cell>
        </row>
        <row r="10">
          <cell r="A10" t="str">
            <v>100818200B</v>
          </cell>
          <cell r="B10">
            <v>0</v>
          </cell>
          <cell r="C10">
            <v>0</v>
          </cell>
          <cell r="D10">
            <v>0</v>
          </cell>
          <cell r="E10" t="str">
            <v>010</v>
          </cell>
          <cell r="F10" t="str">
            <v>LINDSAY MUNICIPAL HOSPITAL</v>
          </cell>
          <cell r="G10" t="str">
            <v>LINDSAY,OK 73052-0888</v>
          </cell>
          <cell r="H10" t="str">
            <v>73052</v>
          </cell>
          <cell r="I10" t="str">
            <v>NSGO</v>
          </cell>
          <cell r="J10" t="str">
            <v>Yes</v>
          </cell>
          <cell r="K10" t="str">
            <v>370214</v>
          </cell>
          <cell r="L10">
            <v>42551</v>
          </cell>
          <cell r="M10">
            <v>0.80469999999999997</v>
          </cell>
          <cell r="N10">
            <v>0.80469999999999997</v>
          </cell>
          <cell r="O10">
            <v>0.80469999999999997</v>
          </cell>
          <cell r="P10">
            <v>1714</v>
          </cell>
          <cell r="Q10">
            <v>986052.97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X10">
            <v>0</v>
          </cell>
          <cell r="Y10">
            <v>0</v>
          </cell>
          <cell r="Z10">
            <v>3065</v>
          </cell>
          <cell r="AA10">
            <v>569423</v>
          </cell>
          <cell r="AB10">
            <v>0</v>
          </cell>
          <cell r="AC10">
            <v>0</v>
          </cell>
          <cell r="AD10">
            <v>8135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324</v>
          </cell>
          <cell r="AJ10">
            <v>674651</v>
          </cell>
          <cell r="AK10">
            <v>596632.5689999999</v>
          </cell>
          <cell r="AL10">
            <v>4848.212047</v>
          </cell>
          <cell r="AM10">
            <v>277.71440000000001</v>
          </cell>
          <cell r="AN10">
            <v>1.1817634042553191</v>
          </cell>
          <cell r="AO10">
            <v>25940.546478260865</v>
          </cell>
          <cell r="AP10">
            <v>31669.986051475236</v>
          </cell>
          <cell r="AQ10">
            <v>23</v>
          </cell>
          <cell r="AR10">
            <v>235</v>
          </cell>
          <cell r="AS10">
            <v>7442446.7220966807</v>
          </cell>
          <cell r="AT10">
            <v>986052.97</v>
          </cell>
          <cell r="AV10">
            <v>6456393.7520966809</v>
          </cell>
          <cell r="AW10">
            <v>6456393.7520966809</v>
          </cell>
          <cell r="AX10">
            <v>0</v>
          </cell>
        </row>
        <row r="11">
          <cell r="A11" t="str">
            <v>100710530D</v>
          </cell>
          <cell r="B11">
            <v>0</v>
          </cell>
          <cell r="C11">
            <v>0</v>
          </cell>
          <cell r="D11">
            <v>0</v>
          </cell>
          <cell r="E11" t="str">
            <v>010</v>
          </cell>
          <cell r="F11" t="str">
            <v>MCALESTER REGIONAL</v>
          </cell>
          <cell r="G11" t="str">
            <v>MCALESTER,OK 74502-</v>
          </cell>
          <cell r="H11" t="str">
            <v>74502</v>
          </cell>
          <cell r="I11" t="str">
            <v>NSGO</v>
          </cell>
          <cell r="J11" t="str">
            <v>Yes</v>
          </cell>
          <cell r="K11" t="str">
            <v>370034</v>
          </cell>
          <cell r="L11">
            <v>42551</v>
          </cell>
          <cell r="M11">
            <v>0.79979999999999996</v>
          </cell>
          <cell r="N11">
            <v>0.79979999999999996</v>
          </cell>
          <cell r="O11">
            <v>0.79979999999999996</v>
          </cell>
          <cell r="P11">
            <v>2994</v>
          </cell>
          <cell r="Q11">
            <v>3869736.91</v>
          </cell>
          <cell r="R11">
            <v>476174.57000000018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X11">
            <v>107150</v>
          </cell>
          <cell r="Y11">
            <v>429368</v>
          </cell>
          <cell r="Z11">
            <v>449846</v>
          </cell>
          <cell r="AA11">
            <v>860940</v>
          </cell>
          <cell r="AB11">
            <v>0</v>
          </cell>
          <cell r="AC11">
            <v>17527661</v>
          </cell>
          <cell r="AD11">
            <v>1190857</v>
          </cell>
          <cell r="AE11">
            <v>380242</v>
          </cell>
          <cell r="AF11">
            <v>0</v>
          </cell>
          <cell r="AG11">
            <v>0</v>
          </cell>
          <cell r="AH11">
            <v>0</v>
          </cell>
          <cell r="AI11">
            <v>296156</v>
          </cell>
          <cell r="AJ11">
            <v>15960115</v>
          </cell>
          <cell r="AK11">
            <v>5424721.835</v>
          </cell>
          <cell r="AL11">
            <v>4831.453998</v>
          </cell>
          <cell r="AM11">
            <v>1113.1521</v>
          </cell>
          <cell r="AN11">
            <v>0.9409569737954353</v>
          </cell>
          <cell r="AO11">
            <v>2601.7850527577939</v>
          </cell>
          <cell r="AP11">
            <v>7147.9753857477308</v>
          </cell>
          <cell r="AQ11">
            <v>2085</v>
          </cell>
          <cell r="AR11">
            <v>1183</v>
          </cell>
          <cell r="AS11">
            <v>8456054.8813395649</v>
          </cell>
          <cell r="AT11">
            <v>4345911.4800000004</v>
          </cell>
          <cell r="AV11">
            <v>4110143.4013395645</v>
          </cell>
          <cell r="AW11">
            <v>-1304781.558672931</v>
          </cell>
          <cell r="AX11">
            <v>5414924.9600124955</v>
          </cell>
        </row>
        <row r="12">
          <cell r="A12" t="str">
            <v>100699630A</v>
          </cell>
          <cell r="B12">
            <v>0</v>
          </cell>
          <cell r="C12">
            <v>0</v>
          </cell>
          <cell r="D12">
            <v>0</v>
          </cell>
          <cell r="E12" t="str">
            <v>010</v>
          </cell>
          <cell r="F12" t="str">
            <v>MEMORIAL HOSPITAL OF TEXAS COUNTY</v>
          </cell>
          <cell r="G12" t="str">
            <v>GUYMON,OK 73942-0520</v>
          </cell>
          <cell r="H12" t="str">
            <v>73942</v>
          </cell>
          <cell r="I12" t="str">
            <v>NSGO</v>
          </cell>
          <cell r="J12" t="str">
            <v>Yes</v>
          </cell>
          <cell r="K12" t="str">
            <v>370138</v>
          </cell>
          <cell r="L12">
            <v>42551</v>
          </cell>
          <cell r="M12">
            <v>0.78559999999999997</v>
          </cell>
          <cell r="N12">
            <v>0.78559999999999997</v>
          </cell>
          <cell r="O12">
            <v>0.78559999999999997</v>
          </cell>
          <cell r="P12">
            <v>875</v>
          </cell>
          <cell r="Q12">
            <v>669883.69999999995</v>
          </cell>
          <cell r="R12">
            <v>183597.66999999998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X12">
            <v>494</v>
          </cell>
          <cell r="Y12">
            <v>0</v>
          </cell>
          <cell r="Z12">
            <v>19467</v>
          </cell>
          <cell r="AA12">
            <v>206535</v>
          </cell>
          <cell r="AB12">
            <v>0</v>
          </cell>
          <cell r="AC12">
            <v>871690</v>
          </cell>
          <cell r="AD12">
            <v>51024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5485</v>
          </cell>
          <cell r="AJ12">
            <v>875388</v>
          </cell>
          <cell r="AK12">
            <v>290646.13499999995</v>
          </cell>
          <cell r="AL12">
            <v>4782.8898559999998</v>
          </cell>
          <cell r="AM12">
            <v>274.83959999999951</v>
          </cell>
          <cell r="AN12">
            <v>0.60404307692307579</v>
          </cell>
          <cell r="AO12">
            <v>2018.3759374999997</v>
          </cell>
          <cell r="AP12">
            <v>4907.4474427024061</v>
          </cell>
          <cell r="AQ12">
            <v>144</v>
          </cell>
          <cell r="AR12">
            <v>455</v>
          </cell>
          <cell r="AS12">
            <v>2232888.5864295946</v>
          </cell>
          <cell r="AT12">
            <v>853481.36999999988</v>
          </cell>
          <cell r="AV12">
            <v>1379407.2164295947</v>
          </cell>
          <cell r="AW12">
            <v>156279.82336946134</v>
          </cell>
          <cell r="AX12">
            <v>1223127.3930601333</v>
          </cell>
        </row>
        <row r="13">
          <cell r="A13" t="str">
            <v>100700690A</v>
          </cell>
          <cell r="B13" t="str">
            <v>100700690Q</v>
          </cell>
          <cell r="C13" t="str">
            <v>100700690R</v>
          </cell>
          <cell r="D13">
            <v>0</v>
          </cell>
          <cell r="E13" t="str">
            <v>010</v>
          </cell>
          <cell r="F13" t="str">
            <v>NORMAN REGIONAL HOSPITAL</v>
          </cell>
          <cell r="G13" t="str">
            <v>NORMAN,OK 73071-</v>
          </cell>
          <cell r="H13" t="str">
            <v>73071</v>
          </cell>
          <cell r="I13" t="str">
            <v>NSGO</v>
          </cell>
          <cell r="J13" t="str">
            <v>Yes</v>
          </cell>
          <cell r="K13" t="str">
            <v>370008</v>
          </cell>
          <cell r="L13">
            <v>42551</v>
          </cell>
          <cell r="M13">
            <v>0.8972</v>
          </cell>
          <cell r="N13">
            <v>0.8972</v>
          </cell>
          <cell r="O13">
            <v>0.8972</v>
          </cell>
          <cell r="P13">
            <v>12954</v>
          </cell>
          <cell r="Q13">
            <v>11130611.299999999</v>
          </cell>
          <cell r="R13">
            <v>2250047.1099999985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X13">
            <v>2298992</v>
          </cell>
          <cell r="Y13">
            <v>994614</v>
          </cell>
          <cell r="Z13">
            <v>1057887</v>
          </cell>
          <cell r="AA13">
            <v>2776585</v>
          </cell>
          <cell r="AB13">
            <v>0</v>
          </cell>
          <cell r="AC13">
            <v>0</v>
          </cell>
          <cell r="AD13">
            <v>4875486</v>
          </cell>
          <cell r="AE13">
            <v>323229</v>
          </cell>
          <cell r="AF13">
            <v>0</v>
          </cell>
          <cell r="AG13">
            <v>364</v>
          </cell>
          <cell r="AH13">
            <v>162823</v>
          </cell>
          <cell r="AI13">
            <v>690176</v>
          </cell>
          <cell r="AJ13">
            <v>57383976</v>
          </cell>
          <cell r="AK13">
            <v>13536020.211999999</v>
          </cell>
          <cell r="AL13">
            <v>5164.5629719999997</v>
          </cell>
          <cell r="AM13">
            <v>3852.5917000000063</v>
          </cell>
          <cell r="AN13">
            <v>1.0403974345125591</v>
          </cell>
          <cell r="AO13">
            <v>2301.6528161877231</v>
          </cell>
          <cell r="AP13">
            <v>7674.8508826350799</v>
          </cell>
          <cell r="AQ13">
            <v>5881</v>
          </cell>
          <cell r="AR13">
            <v>3703</v>
          </cell>
          <cell r="AS13">
            <v>28419972.818397701</v>
          </cell>
          <cell r="AT13">
            <v>13380658.409999996</v>
          </cell>
          <cell r="AV13">
            <v>15039314.408397704</v>
          </cell>
          <cell r="AW13">
            <v>-3535870.0491661541</v>
          </cell>
          <cell r="AX13">
            <v>18575184.457563858</v>
          </cell>
        </row>
        <row r="14">
          <cell r="A14" t="str">
            <v>100700680A</v>
          </cell>
          <cell r="B14" t="str">
            <v>100700680I</v>
          </cell>
          <cell r="C14">
            <v>0</v>
          </cell>
          <cell r="D14">
            <v>0</v>
          </cell>
          <cell r="E14" t="str">
            <v>010</v>
          </cell>
          <cell r="F14" t="str">
            <v>NORTHEASTERN HEALTH SYSTEM</v>
          </cell>
          <cell r="G14" t="str">
            <v>TAHLEQUAH,OK 74464-1008</v>
          </cell>
          <cell r="H14" t="str">
            <v>74464</v>
          </cell>
          <cell r="I14" t="str">
            <v>NSGO</v>
          </cell>
          <cell r="J14" t="str">
            <v>Yes</v>
          </cell>
          <cell r="K14" t="str">
            <v>370089</v>
          </cell>
          <cell r="L14">
            <v>42551</v>
          </cell>
          <cell r="M14">
            <v>0.7833</v>
          </cell>
          <cell r="N14">
            <v>0.7833</v>
          </cell>
          <cell r="O14">
            <v>0.7833</v>
          </cell>
          <cell r="P14">
            <v>2583</v>
          </cell>
          <cell r="Q14">
            <v>3434152.21</v>
          </cell>
          <cell r="R14">
            <v>107135.76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X14">
            <v>176986</v>
          </cell>
          <cell r="Y14">
            <v>943532</v>
          </cell>
          <cell r="Z14">
            <v>369385</v>
          </cell>
          <cell r="AA14">
            <v>618881</v>
          </cell>
          <cell r="AB14">
            <v>0</v>
          </cell>
          <cell r="AC14">
            <v>15331570</v>
          </cell>
          <cell r="AD14">
            <v>1049849</v>
          </cell>
          <cell r="AE14">
            <v>314200</v>
          </cell>
          <cell r="AF14">
            <v>0</v>
          </cell>
          <cell r="AG14">
            <v>0</v>
          </cell>
          <cell r="AH14">
            <v>0</v>
          </cell>
          <cell r="AI14">
            <v>152331</v>
          </cell>
          <cell r="AJ14">
            <v>14421617</v>
          </cell>
          <cell r="AK14">
            <v>4657565.159</v>
          </cell>
          <cell r="AL14">
            <v>4775.0238330000002</v>
          </cell>
          <cell r="AM14">
            <v>865.65349999999978</v>
          </cell>
          <cell r="AN14">
            <v>1.0556749999999997</v>
          </cell>
          <cell r="AO14">
            <v>2723.7223152046786</v>
          </cell>
          <cell r="AP14">
            <v>7764.5956001069517</v>
          </cell>
          <cell r="AQ14">
            <v>1710</v>
          </cell>
          <cell r="AR14">
            <v>820</v>
          </cell>
          <cell r="AS14">
            <v>6366968.3920877008</v>
          </cell>
          <cell r="AT14">
            <v>3541287.9699999997</v>
          </cell>
          <cell r="AV14">
            <v>2825680.422087701</v>
          </cell>
          <cell r="AW14">
            <v>-987267.86610212782</v>
          </cell>
          <cell r="AX14">
            <v>3812948.2881898289</v>
          </cell>
        </row>
        <row r="15">
          <cell r="A15" t="str">
            <v>100699890A</v>
          </cell>
          <cell r="B15">
            <v>0</v>
          </cell>
          <cell r="C15">
            <v>0</v>
          </cell>
          <cell r="D15">
            <v>0</v>
          </cell>
          <cell r="E15" t="str">
            <v>010</v>
          </cell>
          <cell r="F15" t="str">
            <v>PAULS VALLEY GENERAL HOSPITAL</v>
          </cell>
          <cell r="G15" t="str">
            <v>PAULS VALLEY,OK 73075-</v>
          </cell>
          <cell r="H15" t="str">
            <v>73075</v>
          </cell>
          <cell r="I15" t="str">
            <v>NSGO</v>
          </cell>
          <cell r="J15" t="str">
            <v>Yes</v>
          </cell>
          <cell r="K15" t="str">
            <v>370156</v>
          </cell>
          <cell r="L15">
            <v>42551</v>
          </cell>
          <cell r="M15">
            <v>0.80469999999999997</v>
          </cell>
          <cell r="N15">
            <v>0.80469999999999997</v>
          </cell>
          <cell r="O15">
            <v>0.80469999999999997</v>
          </cell>
          <cell r="P15">
            <v>17</v>
          </cell>
          <cell r="Q15">
            <v>32097.87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59147.75</v>
          </cell>
          <cell r="X15">
            <v>79251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1525670</v>
          </cell>
          <cell r="AD15">
            <v>161924</v>
          </cell>
          <cell r="AE15">
            <v>0</v>
          </cell>
          <cell r="AF15">
            <v>0</v>
          </cell>
          <cell r="AG15">
            <v>0</v>
          </cell>
          <cell r="AH15">
            <v>1160</v>
          </cell>
          <cell r="AI15">
            <v>8346</v>
          </cell>
          <cell r="AJ15">
            <v>1870204</v>
          </cell>
          <cell r="AK15">
            <v>257449.38699999999</v>
          </cell>
          <cell r="AL15">
            <v>4848.212047</v>
          </cell>
          <cell r="AM15">
            <v>6.8714000000000004</v>
          </cell>
          <cell r="AN15">
            <v>1.1452333333333333</v>
          </cell>
          <cell r="AO15">
            <v>725.20954084507036</v>
          </cell>
          <cell r="AP15">
            <v>6277.5435841377039</v>
          </cell>
          <cell r="AQ15">
            <v>355</v>
          </cell>
          <cell r="AR15">
            <v>6</v>
          </cell>
          <cell r="AS15">
            <v>37665.261504826223</v>
          </cell>
          <cell r="AT15">
            <v>91245.62</v>
          </cell>
          <cell r="AV15">
            <v>-53580.358495173772</v>
          </cell>
          <cell r="AW15">
            <v>-214997.56377967796</v>
          </cell>
          <cell r="AX15">
            <v>161417.20528450419</v>
          </cell>
        </row>
        <row r="16">
          <cell r="A16" t="str">
            <v>100700900A</v>
          </cell>
          <cell r="B16">
            <v>0</v>
          </cell>
          <cell r="C16">
            <v>0</v>
          </cell>
          <cell r="D16">
            <v>0</v>
          </cell>
          <cell r="E16" t="str">
            <v>010</v>
          </cell>
          <cell r="F16" t="str">
            <v>PERRY MEM HSP AUTH</v>
          </cell>
          <cell r="G16" t="str">
            <v>PERRY,OK 73077-5021</v>
          </cell>
          <cell r="H16" t="str">
            <v>73077</v>
          </cell>
          <cell r="I16" t="str">
            <v>NSGO</v>
          </cell>
          <cell r="J16" t="str">
            <v>Yes</v>
          </cell>
          <cell r="K16" t="str">
            <v>370139</v>
          </cell>
          <cell r="L16">
            <v>42551</v>
          </cell>
          <cell r="M16">
            <v>0.80379999999999996</v>
          </cell>
          <cell r="N16">
            <v>0.80379999999999996</v>
          </cell>
          <cell r="O16">
            <v>0.80379999999999996</v>
          </cell>
          <cell r="P16">
            <v>49</v>
          </cell>
          <cell r="Q16">
            <v>66445.19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X16">
            <v>375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935118</v>
          </cell>
          <cell r="AD16">
            <v>54386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10435</v>
          </cell>
          <cell r="AJ16">
            <v>692862</v>
          </cell>
          <cell r="AK16">
            <v>315753.20399999997</v>
          </cell>
          <cell r="AL16">
            <v>4845.1340380000001</v>
          </cell>
          <cell r="AM16">
            <v>17.027099999999997</v>
          </cell>
          <cell r="AN16">
            <v>0.89616315789473666</v>
          </cell>
          <cell r="AO16">
            <v>1985.8692075471697</v>
          </cell>
          <cell r="AP16">
            <v>6327.8998274645273</v>
          </cell>
          <cell r="AQ16">
            <v>159</v>
          </cell>
          <cell r="AR16">
            <v>19</v>
          </cell>
          <cell r="AS16">
            <v>120230.09672182602</v>
          </cell>
          <cell r="AT16">
            <v>66445.19</v>
          </cell>
          <cell r="AV16">
            <v>53784.906721826017</v>
          </cell>
          <cell r="AW16">
            <v>3620.6892243295515</v>
          </cell>
          <cell r="AX16">
            <v>50164.217497496466</v>
          </cell>
        </row>
        <row r="17">
          <cell r="A17" t="str">
            <v>100699900A</v>
          </cell>
          <cell r="B17">
            <v>0</v>
          </cell>
          <cell r="C17">
            <v>0</v>
          </cell>
          <cell r="D17">
            <v>0</v>
          </cell>
          <cell r="E17" t="str">
            <v>010</v>
          </cell>
          <cell r="F17" t="str">
            <v>PURCELL MUNICIPAL HOSPITAL</v>
          </cell>
          <cell r="G17" t="str">
            <v>PURCELL,OK 73080-9998</v>
          </cell>
          <cell r="H17" t="str">
            <v>73080</v>
          </cell>
          <cell r="I17" t="str">
            <v>NSGO</v>
          </cell>
          <cell r="J17" t="str">
            <v>Yes</v>
          </cell>
          <cell r="K17" t="str">
            <v>370158</v>
          </cell>
          <cell r="L17">
            <v>42551</v>
          </cell>
          <cell r="M17">
            <v>0.8972</v>
          </cell>
          <cell r="N17">
            <v>0.8972</v>
          </cell>
          <cell r="O17">
            <v>0.8972</v>
          </cell>
          <cell r="P17">
            <v>104</v>
          </cell>
          <cell r="Q17">
            <v>119619.08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147461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18990</v>
          </cell>
          <cell r="AJ17">
            <v>1860044</v>
          </cell>
          <cell r="AK17">
            <v>170945.177</v>
          </cell>
          <cell r="AL17">
            <v>5164.5629719999997</v>
          </cell>
          <cell r="AM17">
            <v>30.791000000000004</v>
          </cell>
          <cell r="AN17">
            <v>0.85530555555555565</v>
          </cell>
          <cell r="AO17">
            <v>365.26747222222224</v>
          </cell>
          <cell r="AP17">
            <v>4782.5468741903333</v>
          </cell>
          <cell r="AQ17">
            <v>468</v>
          </cell>
          <cell r="AR17">
            <v>36</v>
          </cell>
          <cell r="AS17">
            <v>172171.68747085199</v>
          </cell>
          <cell r="AT17">
            <v>119619.08</v>
          </cell>
          <cell r="AV17">
            <v>52552.607470851988</v>
          </cell>
          <cell r="AW17">
            <v>-138341.78548053181</v>
          </cell>
          <cell r="AX17">
            <v>190894.39295138378</v>
          </cell>
        </row>
        <row r="18">
          <cell r="A18" t="str">
            <v>100700770A</v>
          </cell>
          <cell r="B18">
            <v>0</v>
          </cell>
          <cell r="C18">
            <v>0</v>
          </cell>
          <cell r="D18">
            <v>0</v>
          </cell>
          <cell r="E18" t="str">
            <v>010</v>
          </cell>
          <cell r="F18" t="str">
            <v>PUSHMATAHA HSP</v>
          </cell>
          <cell r="G18" t="str">
            <v>ANTLERS,OK 74523-</v>
          </cell>
          <cell r="H18" t="str">
            <v>74523</v>
          </cell>
          <cell r="I18" t="str">
            <v>NSGO</v>
          </cell>
          <cell r="J18" t="str">
            <v>Yes</v>
          </cell>
          <cell r="K18" t="str">
            <v>370083</v>
          </cell>
          <cell r="L18">
            <v>42460</v>
          </cell>
          <cell r="M18">
            <v>0.7833</v>
          </cell>
          <cell r="N18">
            <v>0.7833</v>
          </cell>
          <cell r="O18">
            <v>0.7833</v>
          </cell>
          <cell r="P18">
            <v>277</v>
          </cell>
          <cell r="Q18">
            <v>212979.26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X18">
            <v>0</v>
          </cell>
          <cell r="Y18">
            <v>0</v>
          </cell>
          <cell r="Z18">
            <v>20742</v>
          </cell>
          <cell r="AA18">
            <v>54145</v>
          </cell>
          <cell r="AB18">
            <v>0</v>
          </cell>
          <cell r="AC18">
            <v>1166048</v>
          </cell>
          <cell r="AD18">
            <v>85421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13943</v>
          </cell>
          <cell r="AJ18">
            <v>1167994</v>
          </cell>
          <cell r="AK18">
            <v>178955.77699999997</v>
          </cell>
          <cell r="AL18">
            <v>4775.0238330000002</v>
          </cell>
          <cell r="AM18">
            <v>58.200899999999997</v>
          </cell>
          <cell r="AN18">
            <v>0.88183181818181811</v>
          </cell>
          <cell r="AO18">
            <v>650.74827999999991</v>
          </cell>
          <cell r="AP18">
            <v>4861.516228515904</v>
          </cell>
          <cell r="AQ18">
            <v>275</v>
          </cell>
          <cell r="AR18">
            <v>66</v>
          </cell>
          <cell r="AS18">
            <v>320860.07108204969</v>
          </cell>
          <cell r="AT18">
            <v>212979.26</v>
          </cell>
          <cell r="AV18">
            <v>107880.81108204968</v>
          </cell>
          <cell r="AW18">
            <v>-177993.90995917848</v>
          </cell>
          <cell r="AX18">
            <v>285874.72104122816</v>
          </cell>
        </row>
        <row r="19">
          <cell r="A19" t="str">
            <v>100700190A</v>
          </cell>
          <cell r="B19">
            <v>0</v>
          </cell>
          <cell r="C19">
            <v>0</v>
          </cell>
          <cell r="D19">
            <v>0</v>
          </cell>
          <cell r="E19" t="str">
            <v>010</v>
          </cell>
          <cell r="F19" t="str">
            <v>SEQUOYAH COUNTY CITY OF SALLISAW HOSPITAL AUTHORIT</v>
          </cell>
          <cell r="G19" t="str">
            <v>SALLISAW,OK 74955-2811</v>
          </cell>
          <cell r="H19" t="str">
            <v>74955</v>
          </cell>
          <cell r="I19" t="str">
            <v>NSGO</v>
          </cell>
          <cell r="J19" t="str">
            <v>Yes</v>
          </cell>
          <cell r="K19" t="str">
            <v>370112</v>
          </cell>
          <cell r="L19">
            <v>42460</v>
          </cell>
          <cell r="M19">
            <v>0.7833</v>
          </cell>
          <cell r="N19">
            <v>0.7833</v>
          </cell>
          <cell r="O19">
            <v>0.7833</v>
          </cell>
          <cell r="P19">
            <v>179</v>
          </cell>
          <cell r="Q19">
            <v>294517.2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X19">
            <v>46352</v>
          </cell>
          <cell r="Y19">
            <v>0</v>
          </cell>
          <cell r="Z19">
            <v>37819</v>
          </cell>
          <cell r="AA19">
            <v>102592</v>
          </cell>
          <cell r="AB19">
            <v>0</v>
          </cell>
          <cell r="AC19">
            <v>0</v>
          </cell>
          <cell r="AD19">
            <v>115501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2376</v>
          </cell>
          <cell r="AJ19">
            <v>1635758</v>
          </cell>
          <cell r="AK19">
            <v>312865.27999999997</v>
          </cell>
          <cell r="AL19">
            <v>4775.0238330000002</v>
          </cell>
          <cell r="AM19">
            <v>69.255700000000004</v>
          </cell>
          <cell r="AN19">
            <v>1.0037057971014494</v>
          </cell>
          <cell r="AO19">
            <v>1097.7729122807016</v>
          </cell>
          <cell r="AP19">
            <v>5890.4920147603843</v>
          </cell>
          <cell r="AQ19">
            <v>285</v>
          </cell>
          <cell r="AR19">
            <v>69</v>
          </cell>
          <cell r="AS19">
            <v>406443.94901846652</v>
          </cell>
          <cell r="AT19">
            <v>294517.2</v>
          </cell>
          <cell r="AV19">
            <v>111926.74901846651</v>
          </cell>
          <cell r="AW19">
            <v>-393237.041628331</v>
          </cell>
          <cell r="AX19">
            <v>505163.79064679751</v>
          </cell>
        </row>
        <row r="20">
          <cell r="A20" t="str">
            <v>100699830A</v>
          </cell>
          <cell r="B20">
            <v>0</v>
          </cell>
          <cell r="C20">
            <v>0</v>
          </cell>
          <cell r="D20">
            <v>0</v>
          </cell>
          <cell r="E20" t="str">
            <v>010</v>
          </cell>
          <cell r="F20" t="str">
            <v>SHARE MEMORIAL HOSPITAL</v>
          </cell>
          <cell r="G20" t="str">
            <v>ALVA,OK 73717-3618</v>
          </cell>
          <cell r="H20" t="str">
            <v>73717</v>
          </cell>
          <cell r="I20" t="str">
            <v>NSGO</v>
          </cell>
          <cell r="J20" t="str">
            <v>Yes</v>
          </cell>
          <cell r="K20" t="str">
            <v>370080</v>
          </cell>
          <cell r="L20">
            <v>42551</v>
          </cell>
          <cell r="M20">
            <v>0.7833</v>
          </cell>
          <cell r="N20">
            <v>0.7833</v>
          </cell>
          <cell r="O20">
            <v>0.7833</v>
          </cell>
          <cell r="P20">
            <v>15</v>
          </cell>
          <cell r="Q20">
            <v>15774.96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963664</v>
          </cell>
          <cell r="AD20">
            <v>54302</v>
          </cell>
          <cell r="AE20">
            <v>0</v>
          </cell>
          <cell r="AF20">
            <v>0</v>
          </cell>
          <cell r="AG20">
            <v>0</v>
          </cell>
          <cell r="AH20">
            <v>507</v>
          </cell>
          <cell r="AI20">
            <v>3309</v>
          </cell>
          <cell r="AJ20">
            <v>695159</v>
          </cell>
          <cell r="AK20">
            <v>335441.821</v>
          </cell>
          <cell r="AL20">
            <v>4775.0238330000002</v>
          </cell>
          <cell r="AM20">
            <v>3.9268999999999998</v>
          </cell>
          <cell r="AN20">
            <v>0.98172499999999996</v>
          </cell>
          <cell r="AO20">
            <v>2164.1407806451612</v>
          </cell>
          <cell r="AP20">
            <v>6851.9010530970863</v>
          </cell>
          <cell r="AQ20">
            <v>155</v>
          </cell>
          <cell r="AR20">
            <v>4</v>
          </cell>
          <cell r="AS20">
            <v>27407.604212388345</v>
          </cell>
          <cell r="AT20">
            <v>15774.96</v>
          </cell>
          <cell r="AV20">
            <v>11632.644212388346</v>
          </cell>
          <cell r="AW20">
            <v>-21197.324387836386</v>
          </cell>
          <cell r="AX20">
            <v>32829.968600224733</v>
          </cell>
        </row>
        <row r="21">
          <cell r="A21" t="str">
            <v>100699950A</v>
          </cell>
          <cell r="B21">
            <v>0</v>
          </cell>
          <cell r="C21">
            <v>0</v>
          </cell>
          <cell r="D21">
            <v>0</v>
          </cell>
          <cell r="E21" t="str">
            <v>010</v>
          </cell>
          <cell r="F21" t="str">
            <v>STILLWATER MEDICAL CENTER</v>
          </cell>
          <cell r="G21" t="str">
            <v>STILLWATER,OK 74074-4399</v>
          </cell>
          <cell r="H21" t="str">
            <v>74074</v>
          </cell>
          <cell r="I21" t="str">
            <v>NSGO</v>
          </cell>
          <cell r="J21" t="str">
            <v>Yes</v>
          </cell>
          <cell r="K21" t="str">
            <v>370049</v>
          </cell>
          <cell r="L21">
            <v>42369</v>
          </cell>
          <cell r="M21">
            <v>0.87509999999999999</v>
          </cell>
          <cell r="N21">
            <v>0.87509999999999999</v>
          </cell>
          <cell r="O21">
            <v>0.87509999999999999</v>
          </cell>
          <cell r="P21">
            <v>2335</v>
          </cell>
          <cell r="Q21">
            <v>2623123.89</v>
          </cell>
          <cell r="R21">
            <v>458457.7300000001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X21">
            <v>78492</v>
          </cell>
          <cell r="Y21">
            <v>0</v>
          </cell>
          <cell r="Z21">
            <v>309350</v>
          </cell>
          <cell r="AA21">
            <v>742203</v>
          </cell>
          <cell r="AB21">
            <v>0</v>
          </cell>
          <cell r="AC21">
            <v>14314316</v>
          </cell>
          <cell r="AD21">
            <v>997932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83064</v>
          </cell>
          <cell r="AJ21">
            <v>13629042</v>
          </cell>
          <cell r="AK21">
            <v>2974515.5049999999</v>
          </cell>
          <cell r="AL21">
            <v>5088.9807510000001</v>
          </cell>
          <cell r="AM21">
            <v>811.09369999999944</v>
          </cell>
          <cell r="AN21">
            <v>0.74824142066420618</v>
          </cell>
          <cell r="AO21">
            <v>1812.6237081048141</v>
          </cell>
          <cell r="AP21">
            <v>5620.4098949658528</v>
          </cell>
          <cell r="AQ21">
            <v>1641</v>
          </cell>
          <cell r="AR21">
            <v>1084</v>
          </cell>
          <cell r="AS21">
            <v>6092524.3261429844</v>
          </cell>
          <cell r="AT21">
            <v>3081581.62</v>
          </cell>
          <cell r="AV21">
            <v>3010942.7061429843</v>
          </cell>
          <cell r="AW21">
            <v>-1238029.9117318019</v>
          </cell>
          <cell r="AX21">
            <v>4248972.6178747863</v>
          </cell>
        </row>
        <row r="22">
          <cell r="A22" t="str">
            <v>200100890B</v>
          </cell>
          <cell r="B22">
            <v>0</v>
          </cell>
          <cell r="C22">
            <v>0</v>
          </cell>
          <cell r="D22">
            <v>0</v>
          </cell>
          <cell r="E22" t="str">
            <v>010</v>
          </cell>
          <cell r="F22" t="str">
            <v>WAGONER COMMUNITY HOSPITAL</v>
          </cell>
          <cell r="G22" t="str">
            <v>WAGONER,OK 74467-</v>
          </cell>
          <cell r="H22" t="str">
            <v>74467</v>
          </cell>
          <cell r="I22" t="str">
            <v>NSGO</v>
          </cell>
          <cell r="J22" t="str">
            <v>Yes</v>
          </cell>
          <cell r="K22" t="str">
            <v>370166</v>
          </cell>
          <cell r="L22">
            <v>42643</v>
          </cell>
          <cell r="M22">
            <v>0.79979999999999996</v>
          </cell>
          <cell r="N22">
            <v>0.79979999999999996</v>
          </cell>
          <cell r="O22">
            <v>0.79979999999999996</v>
          </cell>
          <cell r="P22">
            <v>3427</v>
          </cell>
          <cell r="Q22">
            <v>1634467.82</v>
          </cell>
          <cell r="R22">
            <v>17800.560000000001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X22">
            <v>2101</v>
          </cell>
          <cell r="Y22">
            <v>0</v>
          </cell>
          <cell r="Z22">
            <v>251637</v>
          </cell>
          <cell r="AA22">
            <v>701863</v>
          </cell>
          <cell r="AB22">
            <v>0</v>
          </cell>
          <cell r="AC22">
            <v>0</v>
          </cell>
          <cell r="AD22">
            <v>268101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66579</v>
          </cell>
          <cell r="AJ22">
            <v>4005746</v>
          </cell>
          <cell r="AK22">
            <v>1325118.5869999998</v>
          </cell>
          <cell r="AL22">
            <v>4831.453998</v>
          </cell>
          <cell r="AM22">
            <v>618.72769999999844</v>
          </cell>
          <cell r="AN22">
            <v>1.0398784873949554</v>
          </cell>
          <cell r="AO22">
            <v>2032.3904708588955</v>
          </cell>
          <cell r="AP22">
            <v>7056.5155462174453</v>
          </cell>
          <cell r="AQ22">
            <v>652</v>
          </cell>
          <cell r="AR22">
            <v>595</v>
          </cell>
          <cell r="AS22">
            <v>4198626.7499993797</v>
          </cell>
          <cell r="AT22">
            <v>1652268.3800000001</v>
          </cell>
          <cell r="AV22">
            <v>2546358.3699993799</v>
          </cell>
          <cell r="AW22">
            <v>499414.09465683857</v>
          </cell>
          <cell r="AX22">
            <v>2046944.2753425413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AR23">
            <v>0</v>
          </cell>
          <cell r="AV23">
            <v>49579943.264627255</v>
          </cell>
          <cell r="AW23">
            <v>-5648323.9513507877</v>
          </cell>
          <cell r="AX23">
            <v>55228267.215978049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AR24">
            <v>0</v>
          </cell>
          <cell r="AX24">
            <v>0</v>
          </cell>
        </row>
        <row r="25">
          <cell r="A25" t="str">
            <v>200439230A</v>
          </cell>
          <cell r="B25">
            <v>0</v>
          </cell>
          <cell r="C25">
            <v>0</v>
          </cell>
          <cell r="D25">
            <v>0</v>
          </cell>
          <cell r="E25" t="str">
            <v>010</v>
          </cell>
          <cell r="F25" t="str">
            <v>AHS SOUTHCREST HOSPITAL, LLC</v>
          </cell>
          <cell r="G25" t="str">
            <v>TULSA,OK 74133-5716</v>
          </cell>
          <cell r="H25" t="str">
            <v>74133</v>
          </cell>
          <cell r="I25" t="str">
            <v>Private</v>
          </cell>
          <cell r="J25" t="str">
            <v>Yes</v>
          </cell>
          <cell r="K25" t="str">
            <v>370202</v>
          </cell>
          <cell r="L25">
            <v>42369</v>
          </cell>
          <cell r="M25">
            <v>0.79979999999999996</v>
          </cell>
          <cell r="N25">
            <v>0.79979999999999996</v>
          </cell>
          <cell r="O25">
            <v>0.79979999999999996</v>
          </cell>
          <cell r="P25">
            <v>6039</v>
          </cell>
          <cell r="Q25">
            <v>6158512.9900000002</v>
          </cell>
          <cell r="R25">
            <v>895944.99999999953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X25">
            <v>493676</v>
          </cell>
          <cell r="Y25">
            <v>0</v>
          </cell>
          <cell r="Z25">
            <v>438796</v>
          </cell>
          <cell r="AA25">
            <v>2148813</v>
          </cell>
          <cell r="AB25">
            <v>0</v>
          </cell>
          <cell r="AC25">
            <v>0</v>
          </cell>
          <cell r="AD25">
            <v>1513971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113457</v>
          </cell>
          <cell r="AJ25">
            <v>20545781</v>
          </cell>
          <cell r="AK25">
            <v>4835848.2509999992</v>
          </cell>
          <cell r="AL25">
            <v>4831.453998</v>
          </cell>
          <cell r="AM25">
            <v>1879.1054000000029</v>
          </cell>
          <cell r="AN25">
            <v>1.0404791805094147</v>
          </cell>
          <cell r="AO25">
            <v>2064.8369987190431</v>
          </cell>
          <cell r="AP25">
            <v>7091.8642952270184</v>
          </cell>
          <cell r="AQ25">
            <v>2342</v>
          </cell>
          <cell r="AR25">
            <v>1806</v>
          </cell>
          <cell r="AS25">
            <v>12807906.917179994</v>
          </cell>
          <cell r="AT25">
            <v>7054457.9900000002</v>
          </cell>
          <cell r="AV25">
            <v>5753448.9271799941</v>
          </cell>
          <cell r="AW25">
            <v>-28821.177314402536</v>
          </cell>
          <cell r="AX25">
            <v>5782270.1044943966</v>
          </cell>
        </row>
        <row r="26">
          <cell r="A26" t="str">
            <v>100699370A</v>
          </cell>
          <cell r="B26" t="str">
            <v>100699370E</v>
          </cell>
          <cell r="C26">
            <v>0</v>
          </cell>
          <cell r="D26">
            <v>0</v>
          </cell>
          <cell r="E26" t="str">
            <v>010</v>
          </cell>
          <cell r="F26" t="str">
            <v>ALLIANCEHEALTH DEACONESS</v>
          </cell>
          <cell r="G26" t="str">
            <v>OKLAHOMA CITY,OK 73112-</v>
          </cell>
          <cell r="H26" t="str">
            <v>73112</v>
          </cell>
          <cell r="I26" t="str">
            <v>Private</v>
          </cell>
          <cell r="J26" t="str">
            <v>Yes</v>
          </cell>
          <cell r="K26" t="str">
            <v>370032</v>
          </cell>
          <cell r="L26">
            <v>42308</v>
          </cell>
          <cell r="M26">
            <v>0.8972</v>
          </cell>
          <cell r="N26">
            <v>0.8972</v>
          </cell>
          <cell r="O26">
            <v>0.8972</v>
          </cell>
          <cell r="P26">
            <v>5323</v>
          </cell>
          <cell r="Q26">
            <v>5201455.75</v>
          </cell>
          <cell r="R26">
            <v>262129.47999999998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X26">
            <v>402404</v>
          </cell>
          <cell r="Y26">
            <v>0</v>
          </cell>
          <cell r="Z26">
            <v>529717</v>
          </cell>
          <cell r="AA26">
            <v>2164477</v>
          </cell>
          <cell r="AB26">
            <v>0</v>
          </cell>
          <cell r="AC26">
            <v>0</v>
          </cell>
          <cell r="AD26">
            <v>1400045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183203</v>
          </cell>
          <cell r="AJ26">
            <v>19112226</v>
          </cell>
          <cell r="AK26">
            <v>4806201.8419999992</v>
          </cell>
          <cell r="AL26">
            <v>5164.5629719999997</v>
          </cell>
          <cell r="AM26">
            <v>1394.3465000000008</v>
          </cell>
          <cell r="AN26">
            <v>1.1199570281124505</v>
          </cell>
          <cell r="AO26">
            <v>2505.840376433785</v>
          </cell>
          <cell r="AP26">
            <v>8289.92897405451</v>
          </cell>
          <cell r="AQ26">
            <v>1918</v>
          </cell>
          <cell r="AR26">
            <v>1245</v>
          </cell>
          <cell r="AS26">
            <v>10320961.572697865</v>
          </cell>
          <cell r="AT26">
            <v>5463585.2300000004</v>
          </cell>
          <cell r="AV26">
            <v>4857376.3426978644</v>
          </cell>
          <cell r="AW26">
            <v>37341.777481532656</v>
          </cell>
          <cell r="AX26">
            <v>4820034.5652163317</v>
          </cell>
        </row>
        <row r="27">
          <cell r="A27" t="str">
            <v>100696610B</v>
          </cell>
          <cell r="B27">
            <v>0</v>
          </cell>
          <cell r="C27">
            <v>0</v>
          </cell>
          <cell r="D27">
            <v>0</v>
          </cell>
          <cell r="E27" t="str">
            <v>010</v>
          </cell>
          <cell r="F27" t="str">
            <v>ALLIANCEHEALTH DURANT</v>
          </cell>
          <cell r="G27" t="str">
            <v>DURANT,OK 74701-</v>
          </cell>
          <cell r="H27" t="str">
            <v>74701</v>
          </cell>
          <cell r="I27" t="str">
            <v>Private</v>
          </cell>
          <cell r="J27" t="str">
            <v>Yes</v>
          </cell>
          <cell r="K27" t="str">
            <v>370014</v>
          </cell>
          <cell r="L27">
            <v>42643</v>
          </cell>
          <cell r="M27">
            <v>0.85780000000000001</v>
          </cell>
          <cell r="N27">
            <v>0.85780000000000001</v>
          </cell>
          <cell r="O27">
            <v>0.85780000000000001</v>
          </cell>
          <cell r="P27">
            <v>5801</v>
          </cell>
          <cell r="Q27">
            <v>5690633.8499999996</v>
          </cell>
          <cell r="R27">
            <v>1213011.1800000004</v>
          </cell>
          <cell r="S27">
            <v>3905</v>
          </cell>
          <cell r="T27">
            <v>0</v>
          </cell>
          <cell r="U27">
            <v>0</v>
          </cell>
          <cell r="V27">
            <v>0</v>
          </cell>
          <cell r="X27">
            <v>185022</v>
          </cell>
          <cell r="Y27">
            <v>586641</v>
          </cell>
          <cell r="Z27">
            <v>1083304</v>
          </cell>
          <cell r="AA27">
            <v>1766423</v>
          </cell>
          <cell r="AB27">
            <v>0</v>
          </cell>
          <cell r="AC27">
            <v>0</v>
          </cell>
          <cell r="AD27">
            <v>1355552</v>
          </cell>
          <cell r="AE27">
            <v>408346</v>
          </cell>
          <cell r="AF27">
            <v>0</v>
          </cell>
          <cell r="AG27">
            <v>0</v>
          </cell>
          <cell r="AH27">
            <v>0</v>
          </cell>
          <cell r="AI27">
            <v>371971</v>
          </cell>
          <cell r="AJ27">
            <v>19628833</v>
          </cell>
          <cell r="AK27">
            <v>5912704.9929999998</v>
          </cell>
          <cell r="AL27">
            <v>5029.8145780000004</v>
          </cell>
          <cell r="AM27">
            <v>1795.90750000001</v>
          </cell>
          <cell r="AN27">
            <v>0.84117447306792037</v>
          </cell>
          <cell r="AO27">
            <v>2383.1942736799679</v>
          </cell>
          <cell r="AP27">
            <v>6614.1459009584632</v>
          </cell>
          <cell r="AQ27">
            <v>2481</v>
          </cell>
          <cell r="AR27">
            <v>2135</v>
          </cell>
          <cell r="AS27">
            <v>14121201.498546319</v>
          </cell>
          <cell r="AT27">
            <v>6907550.0300000003</v>
          </cell>
          <cell r="AV27">
            <v>7213651.4685463188</v>
          </cell>
          <cell r="AW27">
            <v>1654228.0003377451</v>
          </cell>
          <cell r="AX27">
            <v>5559423.4682085738</v>
          </cell>
        </row>
        <row r="28">
          <cell r="A28" t="str">
            <v>200102450A</v>
          </cell>
          <cell r="B28">
            <v>0</v>
          </cell>
          <cell r="C28">
            <v>0</v>
          </cell>
          <cell r="D28">
            <v>0</v>
          </cell>
          <cell r="E28" t="str">
            <v>010</v>
          </cell>
          <cell r="F28" t="str">
            <v>BAILEY MEDICAL CENTER LLC</v>
          </cell>
          <cell r="G28" t="str">
            <v>OWASSO,OK 74055-6655</v>
          </cell>
          <cell r="H28" t="str">
            <v>74055</v>
          </cell>
          <cell r="I28" t="str">
            <v>Private</v>
          </cell>
          <cell r="J28" t="str">
            <v>Yes</v>
          </cell>
          <cell r="K28" t="str">
            <v>370228</v>
          </cell>
          <cell r="L28">
            <v>42369</v>
          </cell>
          <cell r="M28">
            <v>0.79979999999999996</v>
          </cell>
          <cell r="N28">
            <v>0.79979999999999996</v>
          </cell>
          <cell r="O28">
            <v>0.79979999999999996</v>
          </cell>
          <cell r="P28">
            <v>530</v>
          </cell>
          <cell r="Q28">
            <v>428314.22</v>
          </cell>
          <cell r="R28">
            <v>245436.19000000009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X28">
            <v>5747</v>
          </cell>
          <cell r="Y28">
            <v>0</v>
          </cell>
          <cell r="Z28">
            <v>53082</v>
          </cell>
          <cell r="AA28">
            <v>172117</v>
          </cell>
          <cell r="AB28">
            <v>0</v>
          </cell>
          <cell r="AC28">
            <v>0</v>
          </cell>
          <cell r="AD28">
            <v>149621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32818</v>
          </cell>
          <cell r="AJ28">
            <v>2086951</v>
          </cell>
          <cell r="AK28">
            <v>424546.39499999996</v>
          </cell>
          <cell r="AL28">
            <v>4831.453998</v>
          </cell>
          <cell r="AM28">
            <v>206.45889999999986</v>
          </cell>
          <cell r="AN28">
            <v>0.66172724358974311</v>
          </cell>
          <cell r="AO28">
            <v>1474.1194270833332</v>
          </cell>
          <cell r="AP28">
            <v>4671.2241637105171</v>
          </cell>
          <cell r="AQ28">
            <v>288</v>
          </cell>
          <cell r="AR28">
            <v>312</v>
          </cell>
          <cell r="AS28">
            <v>1457421.9390776814</v>
          </cell>
          <cell r="AT28">
            <v>673750.41</v>
          </cell>
          <cell r="AV28">
            <v>783671.52907768136</v>
          </cell>
          <cell r="AW28">
            <v>33711.747106398689</v>
          </cell>
          <cell r="AX28">
            <v>749959.78197128267</v>
          </cell>
        </row>
        <row r="29">
          <cell r="A29" t="str">
            <v>200668710A</v>
          </cell>
          <cell r="B29" t="str">
            <v>100700340A</v>
          </cell>
          <cell r="C29">
            <v>0</v>
          </cell>
          <cell r="D29">
            <v>0</v>
          </cell>
          <cell r="E29" t="str">
            <v>010</v>
          </cell>
          <cell r="F29" t="str">
            <v>BLACKWELL REGIONAL HOSPITAL</v>
          </cell>
          <cell r="G29" t="str">
            <v>BLACKWELL,OK 74631-0000</v>
          </cell>
          <cell r="H29" t="str">
            <v>74631</v>
          </cell>
          <cell r="I29" t="str">
            <v>Private</v>
          </cell>
          <cell r="J29" t="str">
            <v>Yes</v>
          </cell>
          <cell r="K29" t="str">
            <v>370030</v>
          </cell>
          <cell r="L29">
            <v>42460</v>
          </cell>
          <cell r="M29">
            <v>0.7833</v>
          </cell>
          <cell r="N29">
            <v>0.7833</v>
          </cell>
          <cell r="O29">
            <v>0.7833</v>
          </cell>
          <cell r="P29">
            <v>94</v>
          </cell>
          <cell r="Q29">
            <v>129345.19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X29">
            <v>19045</v>
          </cell>
          <cell r="Y29">
            <v>0</v>
          </cell>
          <cell r="Z29">
            <v>22452</v>
          </cell>
          <cell r="AA29">
            <v>84339</v>
          </cell>
          <cell r="AB29">
            <v>0</v>
          </cell>
          <cell r="AC29">
            <v>1254584</v>
          </cell>
          <cell r="AD29">
            <v>99521</v>
          </cell>
          <cell r="AE29">
            <v>0</v>
          </cell>
          <cell r="AF29">
            <v>0</v>
          </cell>
          <cell r="AG29">
            <v>0</v>
          </cell>
          <cell r="AH29">
            <v>31738</v>
          </cell>
          <cell r="AI29">
            <v>38795</v>
          </cell>
          <cell r="AJ29">
            <v>1362888</v>
          </cell>
          <cell r="AK29">
            <v>303879.02999999997</v>
          </cell>
          <cell r="AL29">
            <v>4775.0238330000002</v>
          </cell>
          <cell r="AM29">
            <v>33.566299999999998</v>
          </cell>
          <cell r="AN29">
            <v>1.017160606060606</v>
          </cell>
          <cell r="AO29">
            <v>1276.8026470588234</v>
          </cell>
          <cell r="AP29">
            <v>6133.768782986941</v>
          </cell>
          <cell r="AQ29">
            <v>238</v>
          </cell>
          <cell r="AR29">
            <v>33</v>
          </cell>
          <cell r="AS29">
            <v>202414.36983856905</v>
          </cell>
          <cell r="AT29">
            <v>129345.19</v>
          </cell>
          <cell r="AV29">
            <v>73069.179838569049</v>
          </cell>
          <cell r="AW29">
            <v>-149232.43072131128</v>
          </cell>
          <cell r="AX29">
            <v>222301.61055988033</v>
          </cell>
        </row>
        <row r="30">
          <cell r="A30" t="str">
            <v>200573000A</v>
          </cell>
          <cell r="B30" t="str">
            <v>200272140B</v>
          </cell>
          <cell r="C30">
            <v>0</v>
          </cell>
          <cell r="D30">
            <v>0</v>
          </cell>
          <cell r="E30" t="str">
            <v>010</v>
          </cell>
          <cell r="F30" t="str">
            <v>BRISTOW ENDEAVOR HEALTHCARE, LLC</v>
          </cell>
          <cell r="G30" t="str">
            <v>BRISTOW,OK 74010-2301</v>
          </cell>
          <cell r="H30" t="str">
            <v>74010</v>
          </cell>
          <cell r="I30" t="str">
            <v>Private</v>
          </cell>
          <cell r="J30" t="str">
            <v>Yes</v>
          </cell>
          <cell r="K30" t="str">
            <v>370041</v>
          </cell>
          <cell r="L30">
            <v>42369</v>
          </cell>
          <cell r="M30">
            <v>0.79979999999999996</v>
          </cell>
          <cell r="N30">
            <v>0.79979999999999996</v>
          </cell>
          <cell r="O30">
            <v>0.79979999999999996</v>
          </cell>
          <cell r="P30">
            <v>242</v>
          </cell>
          <cell r="Q30">
            <v>1698244.75</v>
          </cell>
          <cell r="R30">
            <v>12448.62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X30">
            <v>1417396</v>
          </cell>
          <cell r="Y30">
            <v>0</v>
          </cell>
          <cell r="Z30">
            <v>22063</v>
          </cell>
          <cell r="AA30">
            <v>17562</v>
          </cell>
          <cell r="AB30">
            <v>0</v>
          </cell>
          <cell r="AC30">
            <v>0</v>
          </cell>
          <cell r="AD30">
            <v>224785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3922147</v>
          </cell>
          <cell r="AK30">
            <v>1727214.7619999999</v>
          </cell>
          <cell r="AL30">
            <v>4831.453998</v>
          </cell>
          <cell r="AM30">
            <v>366.42140000000006</v>
          </cell>
          <cell r="AN30">
            <v>2.2901337500000003</v>
          </cell>
          <cell r="AO30">
            <v>4545.3020052631573</v>
          </cell>
          <cell r="AP30">
            <v>15609.977867655391</v>
          </cell>
          <cell r="AQ30">
            <v>380</v>
          </cell>
          <cell r="AR30">
            <v>160</v>
          </cell>
          <cell r="AS30">
            <v>2497596.4588248627</v>
          </cell>
          <cell r="AT30">
            <v>1710693.37</v>
          </cell>
          <cell r="AV30">
            <v>786903.08882486261</v>
          </cell>
          <cell r="AW30">
            <v>420153.82081566786</v>
          </cell>
          <cell r="AX30">
            <v>366749.26800919475</v>
          </cell>
        </row>
        <row r="31">
          <cell r="A31" t="str">
            <v>100700010G</v>
          </cell>
          <cell r="B31">
            <v>0</v>
          </cell>
          <cell r="C31">
            <v>0</v>
          </cell>
          <cell r="D31">
            <v>0</v>
          </cell>
          <cell r="E31" t="str">
            <v>010</v>
          </cell>
          <cell r="F31" t="str">
            <v>CLINTON HMA LLC</v>
          </cell>
          <cell r="G31" t="str">
            <v>CLINTON,OK 73601-3117</v>
          </cell>
          <cell r="H31" t="str">
            <v>73601</v>
          </cell>
          <cell r="I31" t="str">
            <v>Private</v>
          </cell>
          <cell r="J31" t="str">
            <v>Yes</v>
          </cell>
          <cell r="K31" t="str">
            <v>370029</v>
          </cell>
          <cell r="L31">
            <v>42460</v>
          </cell>
          <cell r="M31">
            <v>0.7833</v>
          </cell>
          <cell r="N31">
            <v>0.7833</v>
          </cell>
          <cell r="O31">
            <v>0.7833</v>
          </cell>
          <cell r="P31">
            <v>1098</v>
          </cell>
          <cell r="Q31">
            <v>994754.41</v>
          </cell>
          <cell r="R31">
            <v>223286.96999999994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X31">
            <v>12587</v>
          </cell>
          <cell r="Y31">
            <v>0</v>
          </cell>
          <cell r="Z31">
            <v>59526</v>
          </cell>
          <cell r="AA31">
            <v>312762</v>
          </cell>
          <cell r="AB31">
            <v>0</v>
          </cell>
          <cell r="AC31">
            <v>0</v>
          </cell>
          <cell r="AD31">
            <v>160230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34988</v>
          </cell>
          <cell r="AJ31">
            <v>2369070</v>
          </cell>
          <cell r="AK31">
            <v>595755.51099999994</v>
          </cell>
          <cell r="AL31">
            <v>4775.0238330000002</v>
          </cell>
          <cell r="AM31">
            <v>382.08569999999918</v>
          </cell>
          <cell r="AN31">
            <v>0.68720449640287617</v>
          </cell>
          <cell r="AO31">
            <v>1697.3091481481479</v>
          </cell>
          <cell r="AP31">
            <v>4978.7269966166441</v>
          </cell>
          <cell r="AQ31">
            <v>351</v>
          </cell>
          <cell r="AR31">
            <v>556</v>
          </cell>
          <cell r="AS31">
            <v>2768172.210118854</v>
          </cell>
          <cell r="AT31">
            <v>1218041.3799999999</v>
          </cell>
          <cell r="AV31">
            <v>1550130.8301188541</v>
          </cell>
          <cell r="AW31">
            <v>406751.30576549331</v>
          </cell>
          <cell r="AX31">
            <v>1143379.5243533608</v>
          </cell>
        </row>
        <row r="32">
          <cell r="A32" t="str">
            <v>100700120A</v>
          </cell>
          <cell r="B32" t="str">
            <v>100700120N</v>
          </cell>
          <cell r="C32">
            <v>0</v>
          </cell>
          <cell r="D32">
            <v>0</v>
          </cell>
          <cell r="E32" t="str">
            <v>010</v>
          </cell>
          <cell r="F32" t="str">
            <v>DUNCAN REGIONAL HOSPITAL</v>
          </cell>
          <cell r="G32" t="str">
            <v>DUNCAN,OK 73533-</v>
          </cell>
          <cell r="H32" t="str">
            <v>73533</v>
          </cell>
          <cell r="I32" t="str">
            <v>Private</v>
          </cell>
          <cell r="J32" t="str">
            <v>Yes</v>
          </cell>
          <cell r="K32" t="str">
            <v>370023</v>
          </cell>
          <cell r="L32">
            <v>42551</v>
          </cell>
          <cell r="M32">
            <v>0.78620000000000001</v>
          </cell>
          <cell r="N32">
            <v>0.78620000000000001</v>
          </cell>
          <cell r="O32">
            <v>0.78620000000000001</v>
          </cell>
          <cell r="P32">
            <v>2529</v>
          </cell>
          <cell r="Q32">
            <v>2917487.56</v>
          </cell>
          <cell r="R32">
            <v>551114.15999999992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X32">
            <v>63144</v>
          </cell>
          <cell r="Y32">
            <v>0</v>
          </cell>
          <cell r="Z32">
            <v>249372</v>
          </cell>
          <cell r="AA32">
            <v>435306</v>
          </cell>
          <cell r="AB32">
            <v>0</v>
          </cell>
          <cell r="AC32">
            <v>14709585</v>
          </cell>
          <cell r="AD32">
            <v>973017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95757</v>
          </cell>
          <cell r="AJ32">
            <v>13092954</v>
          </cell>
          <cell r="AK32">
            <v>3525924.1289999997</v>
          </cell>
          <cell r="AL32">
            <v>4784.9418619999997</v>
          </cell>
          <cell r="AM32">
            <v>944.1628000000004</v>
          </cell>
          <cell r="AN32">
            <v>0.7974347972972976</v>
          </cell>
          <cell r="AO32">
            <v>1941.5881767621145</v>
          </cell>
          <cell r="AP32">
            <v>5757.2673205654373</v>
          </cell>
          <cell r="AQ32">
            <v>1816</v>
          </cell>
          <cell r="AR32">
            <v>1184</v>
          </cell>
          <cell r="AS32">
            <v>6816604.5075494777</v>
          </cell>
          <cell r="AT32">
            <v>3468601.7199999997</v>
          </cell>
          <cell r="AV32">
            <v>3348002.787549478</v>
          </cell>
          <cell r="AW32">
            <v>1142234.2784450799</v>
          </cell>
          <cell r="AX32">
            <v>2205768.5091043981</v>
          </cell>
        </row>
        <row r="33">
          <cell r="A33" t="str">
            <v>100699410A</v>
          </cell>
          <cell r="B33">
            <v>0</v>
          </cell>
          <cell r="C33">
            <v>0</v>
          </cell>
          <cell r="D33">
            <v>0</v>
          </cell>
          <cell r="E33" t="str">
            <v>010</v>
          </cell>
          <cell r="F33" t="str">
            <v>GREAT PLAINS REGIONAL MEDICAL CENTER</v>
          </cell>
          <cell r="G33" t="str">
            <v>ELK CITY,OK 73644-5113</v>
          </cell>
          <cell r="H33" t="str">
            <v>73644</v>
          </cell>
          <cell r="I33" t="str">
            <v>Private</v>
          </cell>
          <cell r="J33" t="str">
            <v>Yes</v>
          </cell>
          <cell r="K33" t="str">
            <v>370019</v>
          </cell>
          <cell r="L33">
            <v>42551</v>
          </cell>
          <cell r="M33">
            <v>0.7833</v>
          </cell>
          <cell r="N33">
            <v>0.7833</v>
          </cell>
          <cell r="O33">
            <v>0.7833</v>
          </cell>
          <cell r="P33">
            <v>1171</v>
          </cell>
          <cell r="Q33">
            <v>1143474.6000000001</v>
          </cell>
          <cell r="R33">
            <v>130036.42000000001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X33">
            <v>99358</v>
          </cell>
          <cell r="Y33">
            <v>0</v>
          </cell>
          <cell r="Z33">
            <v>121823</v>
          </cell>
          <cell r="AA33">
            <v>485402</v>
          </cell>
          <cell r="AB33">
            <v>0</v>
          </cell>
          <cell r="AC33">
            <v>0</v>
          </cell>
          <cell r="AD33">
            <v>392138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43960</v>
          </cell>
          <cell r="AJ33">
            <v>5148616</v>
          </cell>
          <cell r="AK33">
            <v>1173533.3869999999</v>
          </cell>
          <cell r="AL33">
            <v>4775.0238330000002</v>
          </cell>
          <cell r="AM33">
            <v>379.35309999999913</v>
          </cell>
          <cell r="AN33">
            <v>0.72395629770992198</v>
          </cell>
          <cell r="AO33">
            <v>1618.6667406896549</v>
          </cell>
          <cell r="AP33">
            <v>5075.5753163049758</v>
          </cell>
          <cell r="AQ33">
            <v>725</v>
          </cell>
          <cell r="AR33">
            <v>524</v>
          </cell>
          <cell r="AS33">
            <v>2659601.4657438071</v>
          </cell>
          <cell r="AT33">
            <v>1273511.02</v>
          </cell>
          <cell r="AV33">
            <v>1386090.4457438071</v>
          </cell>
          <cell r="AW33">
            <v>229066.72682125773</v>
          </cell>
          <cell r="AX33">
            <v>1157023.7189225494</v>
          </cell>
        </row>
        <row r="34">
          <cell r="A34" t="str">
            <v>200045700C</v>
          </cell>
          <cell r="B34" t="str">
            <v>200045700D</v>
          </cell>
          <cell r="C34">
            <v>0</v>
          </cell>
          <cell r="D34">
            <v>0</v>
          </cell>
          <cell r="E34" t="str">
            <v>010</v>
          </cell>
          <cell r="F34" t="str">
            <v>HENRYETTA MEDICAL CENTER</v>
          </cell>
          <cell r="G34" t="str">
            <v>HENRYETTA,OK 74437-6908</v>
          </cell>
          <cell r="H34" t="str">
            <v>74437</v>
          </cell>
          <cell r="I34" t="str">
            <v>Private</v>
          </cell>
          <cell r="J34" t="str">
            <v>Yes</v>
          </cell>
          <cell r="K34" t="str">
            <v>370183</v>
          </cell>
          <cell r="L34">
            <v>42338</v>
          </cell>
          <cell r="M34">
            <v>0.79979999999999996</v>
          </cell>
          <cell r="N34">
            <v>0.79979999999999996</v>
          </cell>
          <cell r="O34">
            <v>0.79979999999999996</v>
          </cell>
          <cell r="P34">
            <v>448</v>
          </cell>
          <cell r="Q34">
            <v>247979.9</v>
          </cell>
          <cell r="R34">
            <v>1512.06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X34">
            <v>1535</v>
          </cell>
          <cell r="Y34">
            <v>0</v>
          </cell>
          <cell r="Z34">
            <v>18354</v>
          </cell>
          <cell r="AA34">
            <v>144347</v>
          </cell>
          <cell r="AB34">
            <v>0</v>
          </cell>
          <cell r="AC34">
            <v>0</v>
          </cell>
          <cell r="AD34">
            <v>73236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24120</v>
          </cell>
          <cell r="AJ34">
            <v>1099484</v>
          </cell>
          <cell r="AK34">
            <v>268654.984</v>
          </cell>
          <cell r="AL34">
            <v>4831.453998</v>
          </cell>
          <cell r="AM34">
            <v>84.085600000000014</v>
          </cell>
          <cell r="AN34">
            <v>0.92401758241758258</v>
          </cell>
          <cell r="AO34">
            <v>1157.9956206896552</v>
          </cell>
          <cell r="AP34">
            <v>5622.3440634833787</v>
          </cell>
          <cell r="AQ34">
            <v>232</v>
          </cell>
          <cell r="AR34">
            <v>91</v>
          </cell>
          <cell r="AS34">
            <v>511633.30977698747</v>
          </cell>
          <cell r="AT34">
            <v>249491.96</v>
          </cell>
          <cell r="AV34">
            <v>262141.34977698748</v>
          </cell>
          <cell r="AW34">
            <v>46816.462634791009</v>
          </cell>
          <cell r="AX34">
            <v>215324.88714219647</v>
          </cell>
        </row>
        <row r="35">
          <cell r="A35" t="str">
            <v>200435950A</v>
          </cell>
          <cell r="B35" t="str">
            <v>200435950B</v>
          </cell>
          <cell r="C35">
            <v>0</v>
          </cell>
          <cell r="D35">
            <v>0</v>
          </cell>
          <cell r="E35" t="str">
            <v>010</v>
          </cell>
          <cell r="F35" t="str">
            <v>HILLCREST HOSPITAL CLAREMORE</v>
          </cell>
          <cell r="G35" t="str">
            <v>CLAREMORE,OK 74017-3058</v>
          </cell>
          <cell r="H35" t="str">
            <v>74017</v>
          </cell>
          <cell r="I35" t="str">
            <v>Private</v>
          </cell>
          <cell r="J35" t="str">
            <v>Yes</v>
          </cell>
          <cell r="K35" t="str">
            <v>370039</v>
          </cell>
          <cell r="L35">
            <v>42674</v>
          </cell>
          <cell r="M35">
            <v>0.79979999999999996</v>
          </cell>
          <cell r="N35">
            <v>0.79979999999999996</v>
          </cell>
          <cell r="O35">
            <v>0.79979999999999996</v>
          </cell>
          <cell r="P35">
            <v>2694</v>
          </cell>
          <cell r="Q35">
            <v>2344175.4300000002</v>
          </cell>
          <cell r="R35">
            <v>371082.41000000009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X35">
            <v>28521</v>
          </cell>
          <cell r="Y35">
            <v>0</v>
          </cell>
          <cell r="Z35">
            <v>137121</v>
          </cell>
          <cell r="AA35">
            <v>490058</v>
          </cell>
          <cell r="AB35">
            <v>0</v>
          </cell>
          <cell r="AC35">
            <v>0</v>
          </cell>
          <cell r="AD35">
            <v>362451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67857</v>
          </cell>
          <cell r="AJ35">
            <v>5226393</v>
          </cell>
          <cell r="AK35">
            <v>1115330.216</v>
          </cell>
          <cell r="AL35">
            <v>4831.453998</v>
          </cell>
          <cell r="AM35">
            <v>899.19159999999908</v>
          </cell>
          <cell r="AN35">
            <v>0.70970134175216981</v>
          </cell>
          <cell r="AO35">
            <v>1370.1845405405406</v>
          </cell>
          <cell r="AP35">
            <v>4799.0739255350254</v>
          </cell>
          <cell r="AQ35">
            <v>814</v>
          </cell>
          <cell r="AR35">
            <v>1267</v>
          </cell>
          <cell r="AS35">
            <v>6080426.6636528773</v>
          </cell>
          <cell r="AT35">
            <v>2715257.8400000003</v>
          </cell>
          <cell r="AV35">
            <v>3365168.823652877</v>
          </cell>
          <cell r="AW35">
            <v>1100174.8523929561</v>
          </cell>
          <cell r="AX35">
            <v>2264993.9712599209</v>
          </cell>
        </row>
        <row r="36">
          <cell r="A36" t="str">
            <v>200044190A</v>
          </cell>
          <cell r="B36" t="str">
            <v>200044190D</v>
          </cell>
          <cell r="C36">
            <v>0</v>
          </cell>
          <cell r="D36">
            <v>0</v>
          </cell>
          <cell r="E36" t="str">
            <v>010</v>
          </cell>
          <cell r="F36" t="str">
            <v>HILLCREST HOSPITAL CUSHING</v>
          </cell>
          <cell r="G36" t="str">
            <v>CUSHING,OK 74023-</v>
          </cell>
          <cell r="H36" t="str">
            <v>74023</v>
          </cell>
          <cell r="I36" t="str">
            <v>Private</v>
          </cell>
          <cell r="J36" t="str">
            <v>Yes</v>
          </cell>
          <cell r="K36" t="str">
            <v>370099</v>
          </cell>
          <cell r="L36">
            <v>42338</v>
          </cell>
          <cell r="M36">
            <v>0.87509999999999999</v>
          </cell>
          <cell r="N36">
            <v>0.87509999999999999</v>
          </cell>
          <cell r="O36">
            <v>0.87509999999999999</v>
          </cell>
          <cell r="P36">
            <v>1180</v>
          </cell>
          <cell r="Q36">
            <v>1028341.63</v>
          </cell>
          <cell r="R36">
            <v>77034.78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X36">
            <v>0</v>
          </cell>
          <cell r="Y36">
            <v>0</v>
          </cell>
          <cell r="Z36">
            <v>95376</v>
          </cell>
          <cell r="AA36">
            <v>280316</v>
          </cell>
          <cell r="AB36">
            <v>0</v>
          </cell>
          <cell r="AC36">
            <v>3034808</v>
          </cell>
          <cell r="AD36">
            <v>249353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88091</v>
          </cell>
          <cell r="AJ36">
            <v>3528611</v>
          </cell>
          <cell r="AK36">
            <v>732390.6719999999</v>
          </cell>
          <cell r="AL36">
            <v>5088.9807510000001</v>
          </cell>
          <cell r="AM36">
            <v>350.50059999999945</v>
          </cell>
          <cell r="AN36">
            <v>0.68996181102362097</v>
          </cell>
          <cell r="AO36">
            <v>1078.631328424153</v>
          </cell>
          <cell r="AP36">
            <v>4589.83370364846</v>
          </cell>
          <cell r="AQ36">
            <v>679</v>
          </cell>
          <cell r="AR36">
            <v>508</v>
          </cell>
          <cell r="AS36">
            <v>2331635.5214534178</v>
          </cell>
          <cell r="AT36">
            <v>1105376.4099999999</v>
          </cell>
          <cell r="AV36">
            <v>1226259.1114534179</v>
          </cell>
          <cell r="AW36">
            <v>324131.4027937752</v>
          </cell>
          <cell r="AX36">
            <v>902127.70865964273</v>
          </cell>
        </row>
        <row r="37">
          <cell r="A37" t="str">
            <v>200044210A</v>
          </cell>
          <cell r="B37" t="str">
            <v>200044210B</v>
          </cell>
          <cell r="C37">
            <v>0</v>
          </cell>
          <cell r="D37">
            <v>0</v>
          </cell>
          <cell r="E37" t="str">
            <v>010</v>
          </cell>
          <cell r="F37" t="str">
            <v>HILLCREST MEDICAL CENTER</v>
          </cell>
          <cell r="G37" t="str">
            <v>TULSA,OK 74104-4012</v>
          </cell>
          <cell r="H37" t="str">
            <v>74104</v>
          </cell>
          <cell r="I37" t="str">
            <v>Private</v>
          </cell>
          <cell r="J37" t="str">
            <v>Yes</v>
          </cell>
          <cell r="K37" t="str">
            <v>370001</v>
          </cell>
          <cell r="L37">
            <v>42551</v>
          </cell>
          <cell r="M37">
            <v>0.87509999999999999</v>
          </cell>
          <cell r="N37">
            <v>0.87509999999999999</v>
          </cell>
          <cell r="O37">
            <v>0.87509999999999999</v>
          </cell>
          <cell r="P37">
            <v>36873</v>
          </cell>
          <cell r="Q37">
            <v>36039179.189999998</v>
          </cell>
          <cell r="R37">
            <v>1398003.820000001</v>
          </cell>
          <cell r="S37">
            <v>175998</v>
          </cell>
          <cell r="T37">
            <v>0</v>
          </cell>
          <cell r="U37">
            <v>0</v>
          </cell>
          <cell r="V37">
            <v>3232.69</v>
          </cell>
          <cell r="X37">
            <v>620269</v>
          </cell>
          <cell r="Y37">
            <v>1058898</v>
          </cell>
          <cell r="Z37">
            <v>794111</v>
          </cell>
          <cell r="AA37">
            <v>9788827</v>
          </cell>
          <cell r="AB37">
            <v>0</v>
          </cell>
          <cell r="AC37">
            <v>0</v>
          </cell>
          <cell r="AD37">
            <v>6107918</v>
          </cell>
          <cell r="AE37">
            <v>1991097</v>
          </cell>
          <cell r="AF37">
            <v>0</v>
          </cell>
          <cell r="AG37">
            <v>156822</v>
          </cell>
          <cell r="AH37">
            <v>1862</v>
          </cell>
          <cell r="AI37">
            <v>899525</v>
          </cell>
          <cell r="AJ37">
            <v>27022530</v>
          </cell>
          <cell r="AK37">
            <v>21997650.882999998</v>
          </cell>
          <cell r="AL37">
            <v>5088.9807510000001</v>
          </cell>
          <cell r="AM37">
            <v>10018.187899999986</v>
          </cell>
          <cell r="AN37">
            <v>1.172403499122292</v>
          </cell>
          <cell r="AO37">
            <v>3073.156032830399</v>
          </cell>
          <cell r="AP37">
            <v>9039.4948722687877</v>
          </cell>
          <cell r="AQ37">
            <v>7158</v>
          </cell>
          <cell r="AR37">
            <v>8545</v>
          </cell>
          <cell r="AS37">
            <v>77242483.683536798</v>
          </cell>
          <cell r="AT37">
            <v>37616413.699999996</v>
          </cell>
          <cell r="AV37">
            <v>39626069.983536802</v>
          </cell>
          <cell r="AW37">
            <v>10608898.938079752</v>
          </cell>
          <cell r="AX37">
            <v>29017171.04545705</v>
          </cell>
        </row>
        <row r="38">
          <cell r="A38" t="str">
            <v>100806400C</v>
          </cell>
          <cell r="B38">
            <v>0</v>
          </cell>
          <cell r="C38">
            <v>0</v>
          </cell>
          <cell r="D38">
            <v>0</v>
          </cell>
          <cell r="E38" t="str">
            <v>010</v>
          </cell>
          <cell r="F38" t="str">
            <v>INTEGRIS BAPTIST MEDICAL C</v>
          </cell>
          <cell r="G38" t="str">
            <v>OKLAHOMA CITY,OK 73112-</v>
          </cell>
          <cell r="H38" t="str">
            <v>73112</v>
          </cell>
          <cell r="I38" t="str">
            <v>Private</v>
          </cell>
          <cell r="J38" t="str">
            <v>Yes</v>
          </cell>
          <cell r="K38" t="str">
            <v>370028</v>
          </cell>
          <cell r="L38">
            <v>42551</v>
          </cell>
          <cell r="M38">
            <v>0.8972</v>
          </cell>
          <cell r="N38">
            <v>0.8972</v>
          </cell>
          <cell r="O38">
            <v>0.8972</v>
          </cell>
          <cell r="P38">
            <v>25297</v>
          </cell>
          <cell r="Q38">
            <v>26414080.920000002</v>
          </cell>
          <cell r="R38">
            <v>2315614.4299999992</v>
          </cell>
          <cell r="S38">
            <v>187713</v>
          </cell>
          <cell r="T38">
            <v>0</v>
          </cell>
          <cell r="U38">
            <v>60677.62</v>
          </cell>
          <cell r="V38">
            <v>3526.98</v>
          </cell>
          <cell r="X38">
            <v>6568505</v>
          </cell>
          <cell r="Y38">
            <v>4094984</v>
          </cell>
          <cell r="Z38">
            <v>2102339</v>
          </cell>
          <cell r="AA38">
            <v>11154666</v>
          </cell>
          <cell r="AB38">
            <v>0</v>
          </cell>
          <cell r="AC38">
            <v>0</v>
          </cell>
          <cell r="AD38">
            <v>7470760</v>
          </cell>
          <cell r="AE38">
            <v>836485</v>
          </cell>
          <cell r="AF38">
            <v>10197053</v>
          </cell>
          <cell r="AG38">
            <v>77018</v>
          </cell>
          <cell r="AH38">
            <v>37588</v>
          </cell>
          <cell r="AI38">
            <v>652818</v>
          </cell>
          <cell r="AJ38">
            <v>106771303</v>
          </cell>
          <cell r="AK38">
            <v>44358405.831999995</v>
          </cell>
          <cell r="AL38">
            <v>5164.5629719999997</v>
          </cell>
          <cell r="AM38">
            <v>6393.6542999999401</v>
          </cell>
          <cell r="AN38">
            <v>1.2381205073586252</v>
          </cell>
          <cell r="AO38">
            <v>5633.5288077216146</v>
          </cell>
          <cell r="AP38">
            <v>12027.880134899824</v>
          </cell>
          <cell r="AQ38">
            <v>7874</v>
          </cell>
          <cell r="AR38">
            <v>5164</v>
          </cell>
          <cell r="AS38">
            <v>62111973.016622692</v>
          </cell>
          <cell r="AT38">
            <v>28981612.950000003</v>
          </cell>
          <cell r="AV38">
            <v>33130360.066622689</v>
          </cell>
          <cell r="AW38">
            <v>-192444.93831679225</v>
          </cell>
          <cell r="AX38">
            <v>33322805.004939482</v>
          </cell>
        </row>
        <row r="39">
          <cell r="A39" t="str">
            <v>100699500A</v>
          </cell>
          <cell r="B39">
            <v>0</v>
          </cell>
          <cell r="C39">
            <v>0</v>
          </cell>
          <cell r="D39">
            <v>0</v>
          </cell>
          <cell r="E39" t="str">
            <v>010</v>
          </cell>
          <cell r="F39" t="str">
            <v>INTEGRIS BASS MEM BAP</v>
          </cell>
          <cell r="G39" t="str">
            <v>ENID,OK 73701-</v>
          </cell>
          <cell r="H39" t="str">
            <v>73701</v>
          </cell>
          <cell r="I39" t="str">
            <v>Private</v>
          </cell>
          <cell r="J39" t="str">
            <v>Yes</v>
          </cell>
          <cell r="K39" t="str">
            <v>370016</v>
          </cell>
          <cell r="L39">
            <v>42551</v>
          </cell>
          <cell r="M39">
            <v>0.87509999999999999</v>
          </cell>
          <cell r="N39">
            <v>0.87509999999999999</v>
          </cell>
          <cell r="O39">
            <v>0.87509999999999999</v>
          </cell>
          <cell r="P39">
            <v>4019</v>
          </cell>
          <cell r="Q39">
            <v>3615909.06</v>
          </cell>
          <cell r="R39">
            <v>547857.07000000018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X39">
            <v>119947</v>
          </cell>
          <cell r="Y39">
            <v>391299</v>
          </cell>
          <cell r="Z39">
            <v>399172</v>
          </cell>
          <cell r="AA39">
            <v>3616386</v>
          </cell>
          <cell r="AB39">
            <v>0</v>
          </cell>
          <cell r="AC39">
            <v>0</v>
          </cell>
          <cell r="AD39">
            <v>952686</v>
          </cell>
          <cell r="AE39">
            <v>132258</v>
          </cell>
          <cell r="AF39">
            <v>0</v>
          </cell>
          <cell r="AG39">
            <v>0</v>
          </cell>
          <cell r="AH39">
            <v>0</v>
          </cell>
          <cell r="AI39">
            <v>129175</v>
          </cell>
          <cell r="AJ39">
            <v>15661294</v>
          </cell>
          <cell r="AK39">
            <v>5895927.9209999992</v>
          </cell>
          <cell r="AL39">
            <v>5088.9807510000001</v>
          </cell>
          <cell r="AM39">
            <v>1148.4101000000012</v>
          </cell>
          <cell r="AN39">
            <v>0.77074503355704782</v>
          </cell>
          <cell r="AO39">
            <v>4399.9462097014921</v>
          </cell>
          <cell r="AP39">
            <v>8322.2528494021572</v>
          </cell>
          <cell r="AQ39">
            <v>1340</v>
          </cell>
          <cell r="AR39">
            <v>1490</v>
          </cell>
          <cell r="AS39">
            <v>12400156.745609215</v>
          </cell>
          <cell r="AT39">
            <v>4163766.1300000004</v>
          </cell>
          <cell r="AV39">
            <v>8236390.6156092137</v>
          </cell>
          <cell r="AW39">
            <v>1409748.5179130994</v>
          </cell>
          <cell r="AX39">
            <v>6826642.0976961143</v>
          </cell>
        </row>
        <row r="40">
          <cell r="A40" t="str">
            <v>100700610A</v>
          </cell>
          <cell r="B40">
            <v>0</v>
          </cell>
          <cell r="C40">
            <v>0</v>
          </cell>
          <cell r="D40">
            <v>0</v>
          </cell>
          <cell r="E40" t="str">
            <v>010</v>
          </cell>
          <cell r="F40" t="str">
            <v>INTEGRIS CANADIAN VALLEY HOSPITAL</v>
          </cell>
          <cell r="G40" t="str">
            <v>YUKON,OK 73099-</v>
          </cell>
          <cell r="H40" t="str">
            <v>73099</v>
          </cell>
          <cell r="I40" t="str">
            <v>Private</v>
          </cell>
          <cell r="J40" t="str">
            <v>Yes</v>
          </cell>
          <cell r="K40" t="str">
            <v>370211</v>
          </cell>
          <cell r="L40">
            <v>42551</v>
          </cell>
          <cell r="M40">
            <v>0.8972</v>
          </cell>
          <cell r="N40">
            <v>0.8972</v>
          </cell>
          <cell r="O40">
            <v>0.8972</v>
          </cell>
          <cell r="P40">
            <v>2806</v>
          </cell>
          <cell r="Q40">
            <v>2462080.71</v>
          </cell>
          <cell r="R40">
            <v>420228.11000000016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X40">
            <v>156190</v>
          </cell>
          <cell r="Y40">
            <v>0</v>
          </cell>
          <cell r="Z40">
            <v>159071</v>
          </cell>
          <cell r="AA40">
            <v>643960</v>
          </cell>
          <cell r="AB40">
            <v>0</v>
          </cell>
          <cell r="AC40">
            <v>0</v>
          </cell>
          <cell r="AD40">
            <v>488406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40929</v>
          </cell>
          <cell r="AJ40">
            <v>6261568</v>
          </cell>
          <cell r="AK40">
            <v>1528747.0119999999</v>
          </cell>
          <cell r="AL40">
            <v>5164.5629719999997</v>
          </cell>
          <cell r="AM40">
            <v>838.98659999999916</v>
          </cell>
          <cell r="AN40">
            <v>0.7308245644599296</v>
          </cell>
          <cell r="AO40">
            <v>1967.4993719433717</v>
          </cell>
          <cell r="AP40">
            <v>5741.8888565811512</v>
          </cell>
          <cell r="AQ40">
            <v>777</v>
          </cell>
          <cell r="AR40">
            <v>1148</v>
          </cell>
          <cell r="AS40">
            <v>6591688.4073551614</v>
          </cell>
          <cell r="AT40">
            <v>2882308.8200000003</v>
          </cell>
          <cell r="AV40">
            <v>3709379.5873551611</v>
          </cell>
          <cell r="AW40">
            <v>1800254.4733782816</v>
          </cell>
          <cell r="AX40">
            <v>1909125.1139768795</v>
          </cell>
        </row>
        <row r="41">
          <cell r="A41" t="str">
            <v>100699700A</v>
          </cell>
          <cell r="B41">
            <v>0</v>
          </cell>
          <cell r="C41">
            <v>0</v>
          </cell>
          <cell r="D41">
            <v>0</v>
          </cell>
          <cell r="E41" t="str">
            <v>010</v>
          </cell>
          <cell r="F41" t="str">
            <v>INTEGRIS GROVE HOSPITAL</v>
          </cell>
          <cell r="G41" t="str">
            <v>GROVE,OK 74344-5304</v>
          </cell>
          <cell r="H41" t="str">
            <v>74344</v>
          </cell>
          <cell r="I41" t="str">
            <v>Private</v>
          </cell>
          <cell r="J41" t="str">
            <v>Yes</v>
          </cell>
          <cell r="K41" t="str">
            <v>370113</v>
          </cell>
          <cell r="L41">
            <v>42551</v>
          </cell>
          <cell r="M41">
            <v>0.86419999999999997</v>
          </cell>
          <cell r="N41">
            <v>0.86419999999999997</v>
          </cell>
          <cell r="O41">
            <v>0.86419999999999997</v>
          </cell>
          <cell r="P41">
            <v>1424</v>
          </cell>
          <cell r="Q41">
            <v>1711532.69</v>
          </cell>
          <cell r="R41">
            <v>116977.20999999998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X41">
            <v>140449</v>
          </cell>
          <cell r="Y41">
            <v>0</v>
          </cell>
          <cell r="Z41">
            <v>166029</v>
          </cell>
          <cell r="AA41">
            <v>417717</v>
          </cell>
          <cell r="AB41">
            <v>0</v>
          </cell>
          <cell r="AC41">
            <v>5282973</v>
          </cell>
          <cell r="AD41">
            <v>478165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75641</v>
          </cell>
          <cell r="AJ41">
            <v>6376217</v>
          </cell>
          <cell r="AK41">
            <v>1312507.027</v>
          </cell>
          <cell r="AL41">
            <v>5051.7026420000002</v>
          </cell>
          <cell r="AM41">
            <v>509.11139999999926</v>
          </cell>
          <cell r="AN41">
            <v>0.78688006182380099</v>
          </cell>
          <cell r="AO41">
            <v>1445.4923204845816</v>
          </cell>
          <cell r="AP41">
            <v>5420.5764077370004</v>
          </cell>
          <cell r="AQ41">
            <v>908</v>
          </cell>
          <cell r="AR41">
            <v>647</v>
          </cell>
          <cell r="AS41">
            <v>3507112.9358058395</v>
          </cell>
          <cell r="AT41">
            <v>1828509.9</v>
          </cell>
          <cell r="AV41">
            <v>1678603.0358058396</v>
          </cell>
          <cell r="AW41">
            <v>291820.05004042666</v>
          </cell>
          <cell r="AX41">
            <v>1386782.9857654129</v>
          </cell>
        </row>
        <row r="42">
          <cell r="A42" t="str">
            <v>200405550A</v>
          </cell>
          <cell r="B42">
            <v>0</v>
          </cell>
          <cell r="C42">
            <v>0</v>
          </cell>
          <cell r="D42">
            <v>0</v>
          </cell>
          <cell r="E42" t="str">
            <v>010</v>
          </cell>
          <cell r="F42" t="str">
            <v>INTEGRIS HEALTH EDMOND, INC.</v>
          </cell>
          <cell r="G42" t="str">
            <v>EDMOND,OK 73034-8864</v>
          </cell>
          <cell r="H42" t="str">
            <v>73034</v>
          </cell>
          <cell r="I42" t="str">
            <v>Private</v>
          </cell>
          <cell r="J42" t="str">
            <v>Yes</v>
          </cell>
          <cell r="K42" t="str">
            <v>370236</v>
          </cell>
          <cell r="L42">
            <v>42551</v>
          </cell>
          <cell r="M42">
            <v>0.8972</v>
          </cell>
          <cell r="N42">
            <v>0.8972</v>
          </cell>
          <cell r="O42">
            <v>0.8972</v>
          </cell>
          <cell r="P42">
            <v>1333</v>
          </cell>
          <cell r="Q42">
            <v>1165126.0900000001</v>
          </cell>
          <cell r="R42">
            <v>198651.51999999996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X42">
            <v>315152</v>
          </cell>
          <cell r="Y42">
            <v>0</v>
          </cell>
          <cell r="Z42">
            <v>44430</v>
          </cell>
          <cell r="AA42">
            <v>122803</v>
          </cell>
          <cell r="AB42">
            <v>0</v>
          </cell>
          <cell r="AC42">
            <v>0</v>
          </cell>
          <cell r="AD42">
            <v>575439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37162</v>
          </cell>
          <cell r="AJ42">
            <v>6466130</v>
          </cell>
          <cell r="AK42">
            <v>1124550.622</v>
          </cell>
          <cell r="AL42">
            <v>5164.5629719999997</v>
          </cell>
          <cell r="AM42">
            <v>396.6926999999996</v>
          </cell>
          <cell r="AN42">
            <v>0.73461611111111036</v>
          </cell>
          <cell r="AO42">
            <v>1340.3463909415971</v>
          </cell>
          <cell r="AP42">
            <v>5134.3175570206749</v>
          </cell>
          <cell r="AQ42">
            <v>839</v>
          </cell>
          <cell r="AR42">
            <v>540</v>
          </cell>
          <cell r="AS42">
            <v>2772531.4807911646</v>
          </cell>
          <cell r="AT42">
            <v>1363777.61</v>
          </cell>
          <cell r="AV42">
            <v>1408753.8707911645</v>
          </cell>
          <cell r="AW42">
            <v>479974.63886421639</v>
          </cell>
          <cell r="AX42">
            <v>928779.23192694806</v>
          </cell>
        </row>
        <row r="43">
          <cell r="A43" t="str">
            <v>100699440A</v>
          </cell>
          <cell r="B43" t="str">
            <v>100699440N</v>
          </cell>
          <cell r="C43">
            <v>0</v>
          </cell>
          <cell r="D43">
            <v>0</v>
          </cell>
          <cell r="E43" t="str">
            <v>010</v>
          </cell>
          <cell r="F43" t="str">
            <v>INTEGRIS MIAMI HOSPITAL</v>
          </cell>
          <cell r="G43" t="str">
            <v>MIAMI,OK 74354-</v>
          </cell>
          <cell r="H43" t="str">
            <v>74354</v>
          </cell>
          <cell r="I43" t="str">
            <v>Private</v>
          </cell>
          <cell r="J43" t="str">
            <v>Yes</v>
          </cell>
          <cell r="K43" t="str">
            <v>370004</v>
          </cell>
          <cell r="L43">
            <v>42551</v>
          </cell>
          <cell r="M43">
            <v>0.79579999999999995</v>
          </cell>
          <cell r="N43">
            <v>0.79579999999999995</v>
          </cell>
          <cell r="O43">
            <v>0.79579999999999995</v>
          </cell>
          <cell r="P43">
            <v>1367</v>
          </cell>
          <cell r="Q43">
            <v>1639294.99</v>
          </cell>
          <cell r="R43">
            <v>144433.09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X43">
            <v>70125</v>
          </cell>
          <cell r="Y43">
            <v>0</v>
          </cell>
          <cell r="Z43">
            <v>136890</v>
          </cell>
          <cell r="AA43">
            <v>434843</v>
          </cell>
          <cell r="AB43">
            <v>0</v>
          </cell>
          <cell r="AC43">
            <v>4822925</v>
          </cell>
          <cell r="AD43">
            <v>374961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82694</v>
          </cell>
          <cell r="AJ43">
            <v>5204871</v>
          </cell>
          <cell r="AK43">
            <v>1129199.8509999998</v>
          </cell>
          <cell r="AL43">
            <v>4817.7739579999998</v>
          </cell>
          <cell r="AM43">
            <v>536.92839999999978</v>
          </cell>
          <cell r="AN43">
            <v>0.87163701298701268</v>
          </cell>
          <cell r="AO43">
            <v>1455.1544471649481</v>
          </cell>
          <cell r="AP43">
            <v>5654.5045491626861</v>
          </cell>
          <cell r="AQ43">
            <v>776</v>
          </cell>
          <cell r="AR43">
            <v>616</v>
          </cell>
          <cell r="AS43">
            <v>3483174.8022842146</v>
          </cell>
          <cell r="AT43">
            <v>1783728.08</v>
          </cell>
          <cell r="AV43">
            <v>1699446.7222842146</v>
          </cell>
          <cell r="AW43">
            <v>-30664.761537950952</v>
          </cell>
          <cell r="AX43">
            <v>1730111.4838221655</v>
          </cell>
        </row>
        <row r="44">
          <cell r="A44" t="str">
            <v>100700200A</v>
          </cell>
          <cell r="B44" t="str">
            <v>100700200R</v>
          </cell>
          <cell r="C44" t="str">
            <v>100700200S</v>
          </cell>
          <cell r="D44">
            <v>0</v>
          </cell>
          <cell r="E44" t="str">
            <v>010</v>
          </cell>
          <cell r="F44" t="str">
            <v>INTEGRIS SOUTHWEST MEDICAL</v>
          </cell>
          <cell r="G44" t="str">
            <v>OKLAHOMA CITY,OK 73109-</v>
          </cell>
          <cell r="H44" t="str">
            <v>73109</v>
          </cell>
          <cell r="I44" t="str">
            <v>Private</v>
          </cell>
          <cell r="J44" t="str">
            <v>Yes</v>
          </cell>
          <cell r="K44" t="str">
            <v>370106</v>
          </cell>
          <cell r="L44">
            <v>42551</v>
          </cell>
          <cell r="M44">
            <v>0.8972</v>
          </cell>
          <cell r="N44">
            <v>0.8972</v>
          </cell>
          <cell r="O44">
            <v>0.8972</v>
          </cell>
          <cell r="P44">
            <v>12362</v>
          </cell>
          <cell r="Q44">
            <v>12462500.43</v>
          </cell>
          <cell r="R44">
            <v>890292.28</v>
          </cell>
          <cell r="S44">
            <v>25780</v>
          </cell>
          <cell r="T44">
            <v>0</v>
          </cell>
          <cell r="U44">
            <v>0</v>
          </cell>
          <cell r="V44">
            <v>0</v>
          </cell>
          <cell r="X44">
            <v>1012223</v>
          </cell>
          <cell r="Y44">
            <v>1793304</v>
          </cell>
          <cell r="Z44">
            <v>1151784</v>
          </cell>
          <cell r="AA44">
            <v>2447597</v>
          </cell>
          <cell r="AB44">
            <v>0</v>
          </cell>
          <cell r="AC44">
            <v>0</v>
          </cell>
          <cell r="AD44">
            <v>2567617</v>
          </cell>
          <cell r="AE44">
            <v>850081</v>
          </cell>
          <cell r="AF44">
            <v>0</v>
          </cell>
          <cell r="AG44">
            <v>0</v>
          </cell>
          <cell r="AH44">
            <v>15083</v>
          </cell>
          <cell r="AI44">
            <v>363488</v>
          </cell>
          <cell r="AJ44">
            <v>34462984</v>
          </cell>
          <cell r="AK44">
            <v>10476608.778999999</v>
          </cell>
          <cell r="AL44">
            <v>5164.5629719999997</v>
          </cell>
          <cell r="AM44">
            <v>3240.3737000000028</v>
          </cell>
          <cell r="AN44">
            <v>1.1278711103376271</v>
          </cell>
          <cell r="AO44">
            <v>3078.6390769908903</v>
          </cell>
          <cell r="AP44">
            <v>8903.6004506291247</v>
          </cell>
          <cell r="AQ44">
            <v>3403</v>
          </cell>
          <cell r="AR44">
            <v>2873</v>
          </cell>
          <cell r="AS44">
            <v>25580044.094657477</v>
          </cell>
          <cell r="AT44">
            <v>13378572.709999999</v>
          </cell>
          <cell r="AV44">
            <v>12201471.384657478</v>
          </cell>
          <cell r="AW44">
            <v>1777386.534067994</v>
          </cell>
          <cell r="AX44">
            <v>10424084.850589484</v>
          </cell>
        </row>
        <row r="45">
          <cell r="A45" t="str">
            <v>100699490A</v>
          </cell>
          <cell r="B45" t="str">
            <v>100699490K</v>
          </cell>
          <cell r="C45" t="str">
            <v>100699490J</v>
          </cell>
          <cell r="D45">
            <v>0</v>
          </cell>
          <cell r="E45" t="str">
            <v>010</v>
          </cell>
          <cell r="F45" t="str">
            <v>JANE PHILLIPS EP HSP</v>
          </cell>
          <cell r="G45" t="str">
            <v>BARTLESVILLE,OK 74006-</v>
          </cell>
          <cell r="H45" t="str">
            <v>74006</v>
          </cell>
          <cell r="I45" t="str">
            <v>Private</v>
          </cell>
          <cell r="J45" t="str">
            <v>Yes</v>
          </cell>
          <cell r="K45" t="str">
            <v>370018</v>
          </cell>
          <cell r="L45">
            <v>42643</v>
          </cell>
          <cell r="M45">
            <v>0.79979999999999996</v>
          </cell>
          <cell r="N45">
            <v>0.79979999999999996</v>
          </cell>
          <cell r="O45">
            <v>0.79979999999999996</v>
          </cell>
          <cell r="P45">
            <v>2049</v>
          </cell>
          <cell r="Q45">
            <v>2766236.7399999998</v>
          </cell>
          <cell r="R45">
            <v>144119.06999999998</v>
          </cell>
          <cell r="S45">
            <v>1565</v>
          </cell>
          <cell r="T45">
            <v>0</v>
          </cell>
          <cell r="U45">
            <v>0</v>
          </cell>
          <cell r="V45">
            <v>0</v>
          </cell>
          <cell r="X45">
            <v>424862</v>
          </cell>
          <cell r="Y45">
            <v>421560</v>
          </cell>
          <cell r="Z45">
            <v>230025</v>
          </cell>
          <cell r="AA45">
            <v>566963</v>
          </cell>
          <cell r="AB45">
            <v>0</v>
          </cell>
          <cell r="AC45">
            <v>19760862</v>
          </cell>
          <cell r="AD45">
            <v>1407262</v>
          </cell>
          <cell r="AE45">
            <v>104169</v>
          </cell>
          <cell r="AF45">
            <v>0</v>
          </cell>
          <cell r="AG45">
            <v>0</v>
          </cell>
          <cell r="AH45">
            <v>0</v>
          </cell>
          <cell r="AI45">
            <v>67293</v>
          </cell>
          <cell r="AJ45">
            <v>18841536</v>
          </cell>
          <cell r="AK45">
            <v>4253279.42</v>
          </cell>
          <cell r="AL45">
            <v>4831.453998</v>
          </cell>
          <cell r="AM45">
            <v>777.15879999999959</v>
          </cell>
          <cell r="AN45">
            <v>0.91430447058823483</v>
          </cell>
          <cell r="AO45">
            <v>1809.1362909400254</v>
          </cell>
          <cell r="AP45">
            <v>6226.5562807528258</v>
          </cell>
          <cell r="AQ45">
            <v>2351</v>
          </cell>
          <cell r="AR45">
            <v>850</v>
          </cell>
          <cell r="AS45">
            <v>5292572.838639902</v>
          </cell>
          <cell r="AT45">
            <v>2911920.8099999996</v>
          </cell>
          <cell r="AV45">
            <v>2380652.0286399024</v>
          </cell>
          <cell r="AW45">
            <v>-186973.86560087837</v>
          </cell>
          <cell r="AX45">
            <v>2567625.8942407807</v>
          </cell>
        </row>
        <row r="46">
          <cell r="A46" t="str">
            <v>100699420A</v>
          </cell>
          <cell r="B46">
            <v>0</v>
          </cell>
          <cell r="C46">
            <v>0</v>
          </cell>
          <cell r="D46">
            <v>0</v>
          </cell>
          <cell r="E46" t="str">
            <v>010</v>
          </cell>
          <cell r="F46" t="str">
            <v>KAY COUNTY OKLAHOMA HOSPITAL</v>
          </cell>
          <cell r="G46" t="str">
            <v>PONCA CITY,OK 74601-</v>
          </cell>
          <cell r="H46" t="str">
            <v>74601</v>
          </cell>
          <cell r="I46" t="str">
            <v>Private</v>
          </cell>
          <cell r="J46" t="str">
            <v>Yes</v>
          </cell>
          <cell r="K46" t="str">
            <v>370006</v>
          </cell>
          <cell r="L46">
            <v>42521</v>
          </cell>
          <cell r="M46">
            <v>0.83250000000000002</v>
          </cell>
          <cell r="N46">
            <v>0.83250000000000002</v>
          </cell>
          <cell r="O46">
            <v>0.83250000000000002</v>
          </cell>
          <cell r="P46">
            <v>2747</v>
          </cell>
          <cell r="Q46">
            <v>2433933.62</v>
          </cell>
          <cell r="R46">
            <v>620248.93000000005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X46">
            <v>39090</v>
          </cell>
          <cell r="Y46">
            <v>0</v>
          </cell>
          <cell r="Z46">
            <v>272588</v>
          </cell>
          <cell r="AA46">
            <v>668498</v>
          </cell>
          <cell r="AB46">
            <v>0</v>
          </cell>
          <cell r="AC46">
            <v>0</v>
          </cell>
          <cell r="AD46">
            <v>550136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55775</v>
          </cell>
          <cell r="AJ46">
            <v>7947293</v>
          </cell>
          <cell r="AK46">
            <v>1628911.3489999999</v>
          </cell>
          <cell r="AL46">
            <v>4943.2883250000004</v>
          </cell>
          <cell r="AM46">
            <v>870.55529999999976</v>
          </cell>
          <cell r="AN46">
            <v>0.80981888372093003</v>
          </cell>
          <cell r="AO46">
            <v>1454.3851330357143</v>
          </cell>
          <cell r="AP46">
            <v>5457.5533662979205</v>
          </cell>
          <cell r="AQ46">
            <v>1120</v>
          </cell>
          <cell r="AR46">
            <v>1075</v>
          </cell>
          <cell r="AS46">
            <v>5866869.868770265</v>
          </cell>
          <cell r="AT46">
            <v>3054182.5500000003</v>
          </cell>
          <cell r="AV46">
            <v>2812687.3187702647</v>
          </cell>
          <cell r="AW46">
            <v>372700.82056473615</v>
          </cell>
          <cell r="AX46">
            <v>2439986.4982055286</v>
          </cell>
        </row>
        <row r="47">
          <cell r="A47" t="str">
            <v>100700440A</v>
          </cell>
          <cell r="B47" t="str">
            <v>100700440F</v>
          </cell>
          <cell r="C47">
            <v>0</v>
          </cell>
          <cell r="D47">
            <v>0</v>
          </cell>
          <cell r="E47" t="str">
            <v>014</v>
          </cell>
          <cell r="F47" t="str">
            <v>MARSHALL COUNTY HMA LLC</v>
          </cell>
          <cell r="G47" t="str">
            <v>MADILL,OK 73446-0604</v>
          </cell>
          <cell r="H47" t="str">
            <v>73446</v>
          </cell>
          <cell r="I47" t="str">
            <v>Private</v>
          </cell>
          <cell r="J47" t="str">
            <v>Yes</v>
          </cell>
          <cell r="K47" t="str">
            <v>371326</v>
          </cell>
          <cell r="L47">
            <v>42460</v>
          </cell>
          <cell r="M47" t="e">
            <v>#N/A</v>
          </cell>
          <cell r="N47" t="e">
            <v>#N/A</v>
          </cell>
          <cell r="O47">
            <v>0.87509999999999999</v>
          </cell>
          <cell r="P47">
            <v>36</v>
          </cell>
          <cell r="Q47">
            <v>44719.58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5088.9807510000001</v>
          </cell>
          <cell r="AM47">
            <v>9.3308</v>
          </cell>
          <cell r="AN47">
            <v>0.84825454545454548</v>
          </cell>
          <cell r="AO47">
            <v>0</v>
          </cell>
          <cell r="AP47">
            <v>4316.7510537664366</v>
          </cell>
          <cell r="AQ47">
            <v>237</v>
          </cell>
          <cell r="AR47">
            <v>11</v>
          </cell>
          <cell r="AS47">
            <v>47484.261591430804</v>
          </cell>
          <cell r="AT47">
            <v>44719.58</v>
          </cell>
          <cell r="AV47">
            <v>2764.6815914308027</v>
          </cell>
          <cell r="AW47">
            <v>-55673.797443823154</v>
          </cell>
          <cell r="AX47">
            <v>58438.479035253957</v>
          </cell>
        </row>
        <row r="48">
          <cell r="A48" t="str">
            <v>200735850A</v>
          </cell>
          <cell r="B48">
            <v>0</v>
          </cell>
          <cell r="C48">
            <v>0</v>
          </cell>
          <cell r="D48">
            <v>0</v>
          </cell>
          <cell r="E48" t="str">
            <v>010</v>
          </cell>
          <cell r="F48" t="str">
            <v>HILLCREST HOSPITAL PRYOR (MAYES COUNTY HMA LLC) (INTEGRIS MAYES COUNTY MEDICAL CENTER)</v>
          </cell>
          <cell r="G48" t="str">
            <v>PRYOR,OK 74361-4211</v>
          </cell>
          <cell r="H48" t="str">
            <v>74361</v>
          </cell>
          <cell r="I48" t="str">
            <v>Private</v>
          </cell>
          <cell r="J48" t="str">
            <v>Yes</v>
          </cell>
          <cell r="K48" t="str">
            <v>370015</v>
          </cell>
          <cell r="L48">
            <v>42460</v>
          </cell>
          <cell r="M48">
            <v>0.79979999999999996</v>
          </cell>
          <cell r="N48">
            <v>0.79979999999999996</v>
          </cell>
          <cell r="O48">
            <v>0.79979999999999996</v>
          </cell>
          <cell r="P48">
            <v>77</v>
          </cell>
          <cell r="Q48">
            <v>153435.60999999999</v>
          </cell>
          <cell r="R48">
            <v>5881.84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X48">
            <v>12117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1652562</v>
          </cell>
          <cell r="AD48">
            <v>122871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28931</v>
          </cell>
          <cell r="AJ48">
            <v>1519423</v>
          </cell>
          <cell r="AK48">
            <v>305078.56599999999</v>
          </cell>
          <cell r="AL48">
            <v>4831.453998</v>
          </cell>
          <cell r="AM48">
            <v>38.542500000000004</v>
          </cell>
          <cell r="AN48">
            <v>0.9882692307692309</v>
          </cell>
          <cell r="AO48">
            <v>974.69190415335459</v>
          </cell>
          <cell r="AP48">
            <v>5749.4692302537396</v>
          </cell>
          <cell r="AQ48">
            <v>313</v>
          </cell>
          <cell r="AR48">
            <v>39</v>
          </cell>
          <cell r="AS48">
            <v>224229.29997989585</v>
          </cell>
          <cell r="AT48">
            <v>159317.44999999998</v>
          </cell>
          <cell r="AV48">
            <v>64911.849979895866</v>
          </cell>
          <cell r="AW48">
            <v>-123582.22419622465</v>
          </cell>
          <cell r="AX48">
            <v>188494.07417612051</v>
          </cell>
        </row>
        <row r="49">
          <cell r="A49" t="str">
            <v>100700920A</v>
          </cell>
          <cell r="B49">
            <v>0</v>
          </cell>
          <cell r="C49">
            <v>0</v>
          </cell>
          <cell r="D49">
            <v>0</v>
          </cell>
          <cell r="E49" t="str">
            <v>010</v>
          </cell>
          <cell r="F49" t="str">
            <v>MCCURTAIN MEM HSP</v>
          </cell>
          <cell r="G49" t="str">
            <v>IDABEL,OK 74745-7300</v>
          </cell>
          <cell r="H49" t="str">
            <v>74745</v>
          </cell>
          <cell r="I49" t="str">
            <v>Private</v>
          </cell>
          <cell r="J49" t="str">
            <v>Yes</v>
          </cell>
          <cell r="K49" t="str">
            <v>370048</v>
          </cell>
          <cell r="L49">
            <v>42551</v>
          </cell>
          <cell r="M49">
            <v>0.7833</v>
          </cell>
          <cell r="N49">
            <v>0.7833</v>
          </cell>
          <cell r="O49">
            <v>0.7833</v>
          </cell>
          <cell r="P49">
            <v>1225</v>
          </cell>
          <cell r="Q49">
            <v>1024886.66</v>
          </cell>
          <cell r="R49">
            <v>39634.240000000013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X49">
            <v>0</v>
          </cell>
          <cell r="Y49">
            <v>0</v>
          </cell>
          <cell r="Z49">
            <v>60402</v>
          </cell>
          <cell r="AA49">
            <v>367237</v>
          </cell>
          <cell r="AB49">
            <v>0</v>
          </cell>
          <cell r="AC49">
            <v>1888810</v>
          </cell>
          <cell r="AD49">
            <v>157282</v>
          </cell>
          <cell r="AE49">
            <v>0</v>
          </cell>
          <cell r="AF49">
            <v>0</v>
          </cell>
          <cell r="AG49">
            <v>0</v>
          </cell>
          <cell r="AH49">
            <v>15178</v>
          </cell>
          <cell r="AI49">
            <v>31836</v>
          </cell>
          <cell r="AJ49">
            <v>2441031</v>
          </cell>
          <cell r="AK49">
            <v>648997.245</v>
          </cell>
          <cell r="AL49">
            <v>4775.0238330000002</v>
          </cell>
          <cell r="AM49">
            <v>333.17349999999908</v>
          </cell>
          <cell r="AN49">
            <v>0.61471125461254439</v>
          </cell>
          <cell r="AO49">
            <v>1432.665</v>
          </cell>
          <cell r="AP49">
            <v>4367.9258911882307</v>
          </cell>
          <cell r="AQ49">
            <v>453</v>
          </cell>
          <cell r="AR49">
            <v>542</v>
          </cell>
          <cell r="AS49">
            <v>2367415.8330240212</v>
          </cell>
          <cell r="AT49">
            <v>1064520.9000000001</v>
          </cell>
          <cell r="AV49">
            <v>1302894.9330240211</v>
          </cell>
          <cell r="AW49">
            <v>290211.18398546637</v>
          </cell>
          <cell r="AX49">
            <v>1012683.7490385547</v>
          </cell>
        </row>
        <row r="50">
          <cell r="A50" t="str">
            <v>100700030A</v>
          </cell>
          <cell r="B50" t="str">
            <v>100700030I</v>
          </cell>
          <cell r="C50">
            <v>0</v>
          </cell>
          <cell r="D50">
            <v>0</v>
          </cell>
          <cell r="E50" t="str">
            <v>010</v>
          </cell>
          <cell r="F50" t="str">
            <v>MEMORIAL HOSPITAL</v>
          </cell>
          <cell r="G50" t="str">
            <v>STILWELL,OK 74960-</v>
          </cell>
          <cell r="H50" t="str">
            <v>74960</v>
          </cell>
          <cell r="I50" t="str">
            <v>Private</v>
          </cell>
          <cell r="J50" t="str">
            <v>Yes</v>
          </cell>
          <cell r="K50" t="str">
            <v>370178</v>
          </cell>
          <cell r="L50">
            <v>42551</v>
          </cell>
          <cell r="M50">
            <v>0.7833</v>
          </cell>
          <cell r="N50">
            <v>0.7833</v>
          </cell>
          <cell r="O50">
            <v>0.7833</v>
          </cell>
          <cell r="P50">
            <v>1340</v>
          </cell>
          <cell r="Q50">
            <v>1285695.6300000001</v>
          </cell>
          <cell r="R50">
            <v>16607.129999999997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X50">
            <v>0</v>
          </cell>
          <cell r="Y50">
            <v>0</v>
          </cell>
          <cell r="Z50">
            <v>111244</v>
          </cell>
          <cell r="AA50">
            <v>286098</v>
          </cell>
          <cell r="AB50">
            <v>0</v>
          </cell>
          <cell r="AC50">
            <v>0</v>
          </cell>
          <cell r="AD50">
            <v>291028</v>
          </cell>
          <cell r="AE50">
            <v>0</v>
          </cell>
          <cell r="AF50">
            <v>0</v>
          </cell>
          <cell r="AG50">
            <v>0</v>
          </cell>
          <cell r="AH50">
            <v>13845</v>
          </cell>
          <cell r="AI50">
            <v>111339</v>
          </cell>
          <cell r="AJ50">
            <v>4105465</v>
          </cell>
          <cell r="AK50">
            <v>835519.95799999998</v>
          </cell>
          <cell r="AL50">
            <v>4775.0238330000002</v>
          </cell>
          <cell r="AM50">
            <v>405.72349999999989</v>
          </cell>
          <cell r="AN50">
            <v>0.90160777777777756</v>
          </cell>
          <cell r="AO50">
            <v>991.12687781731904</v>
          </cell>
          <cell r="AP50">
            <v>5296.3255047243747</v>
          </cell>
          <cell r="AQ50">
            <v>843</v>
          </cell>
          <cell r="AR50">
            <v>450</v>
          </cell>
          <cell r="AS50">
            <v>2383346.4771259688</v>
          </cell>
          <cell r="AT50">
            <v>1302302.76</v>
          </cell>
          <cell r="AV50">
            <v>1081043.7171259688</v>
          </cell>
          <cell r="AW50">
            <v>-159729.99479476665</v>
          </cell>
          <cell r="AX50">
            <v>1240773.7119207354</v>
          </cell>
        </row>
        <row r="51">
          <cell r="A51" t="str">
            <v>100699390A</v>
          </cell>
          <cell r="B51">
            <v>0</v>
          </cell>
          <cell r="C51">
            <v>0</v>
          </cell>
          <cell r="D51">
            <v>0</v>
          </cell>
          <cell r="E51" t="str">
            <v>010</v>
          </cell>
          <cell r="F51" t="str">
            <v>MERCY HEALTH CENTER</v>
          </cell>
          <cell r="G51" t="str">
            <v>OKLAHOMA CITY,OK 73120-8362</v>
          </cell>
          <cell r="H51" t="str">
            <v>73120</v>
          </cell>
          <cell r="I51" t="str">
            <v>Private</v>
          </cell>
          <cell r="J51" t="str">
            <v>Yes</v>
          </cell>
          <cell r="K51" t="str">
            <v>370013</v>
          </cell>
          <cell r="L51">
            <v>42551</v>
          </cell>
          <cell r="M51">
            <v>0.8972</v>
          </cell>
          <cell r="N51">
            <v>0.8972</v>
          </cell>
          <cell r="O51">
            <v>0.8972</v>
          </cell>
          <cell r="P51">
            <v>15328</v>
          </cell>
          <cell r="Q51">
            <v>14714846.66</v>
          </cell>
          <cell r="R51">
            <v>2861212.2899999996</v>
          </cell>
          <cell r="S51">
            <v>0</v>
          </cell>
          <cell r="T51">
            <v>0</v>
          </cell>
          <cell r="U51">
            <v>0</v>
          </cell>
          <cell r="V51">
            <v>5064.5300000000007</v>
          </cell>
          <cell r="X51">
            <v>3447901</v>
          </cell>
          <cell r="Y51">
            <v>0</v>
          </cell>
          <cell r="Z51">
            <v>1123437</v>
          </cell>
          <cell r="AA51">
            <v>3310454</v>
          </cell>
          <cell r="AB51">
            <v>0</v>
          </cell>
          <cell r="AC51">
            <v>0</v>
          </cell>
          <cell r="AD51">
            <v>4393753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419320</v>
          </cell>
          <cell r="AJ51">
            <v>58203681</v>
          </cell>
          <cell r="AK51">
            <v>13037626.354999999</v>
          </cell>
          <cell r="AL51">
            <v>5164.5629719999997</v>
          </cell>
          <cell r="AM51">
            <v>4123.8159999999762</v>
          </cell>
          <cell r="AN51">
            <v>1.1668975664968806</v>
          </cell>
          <cell r="AO51">
            <v>2414.8224402667156</v>
          </cell>
          <cell r="AP51">
            <v>8441.3384043134138</v>
          </cell>
          <cell r="AQ51">
            <v>5399</v>
          </cell>
          <cell r="AR51">
            <v>3534</v>
          </cell>
          <cell r="AS51">
            <v>29831689.920843605</v>
          </cell>
          <cell r="AT51">
            <v>17581123.48</v>
          </cell>
          <cell r="AV51">
            <v>12250566.440843605</v>
          </cell>
          <cell r="AW51">
            <v>-1563299.5544119291</v>
          </cell>
          <cell r="AX51">
            <v>13813865.995255534</v>
          </cell>
        </row>
        <row r="52">
          <cell r="A52" t="str">
            <v>200509290A</v>
          </cell>
          <cell r="B52" t="str">
            <v>200509290E</v>
          </cell>
          <cell r="C52">
            <v>0</v>
          </cell>
          <cell r="D52">
            <v>0</v>
          </cell>
          <cell r="E52" t="str">
            <v>010</v>
          </cell>
          <cell r="F52" t="str">
            <v>MERCY HOSPITAL ADA, INC.</v>
          </cell>
          <cell r="G52" t="str">
            <v>ADA,OK 74820-4610</v>
          </cell>
          <cell r="H52" t="str">
            <v>74820</v>
          </cell>
          <cell r="I52" t="str">
            <v>Private</v>
          </cell>
          <cell r="J52" t="str">
            <v>Yes</v>
          </cell>
          <cell r="K52" t="str">
            <v>370020</v>
          </cell>
          <cell r="L52">
            <v>42551</v>
          </cell>
          <cell r="M52">
            <v>0.87509999999999999</v>
          </cell>
          <cell r="N52">
            <v>0.87509999999999999</v>
          </cell>
          <cell r="O52">
            <v>0.87509999999999999</v>
          </cell>
          <cell r="P52">
            <v>5214</v>
          </cell>
          <cell r="Q52">
            <v>3657855.31</v>
          </cell>
          <cell r="R52">
            <v>320355.35999999981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X52">
            <v>409147</v>
          </cell>
          <cell r="Y52">
            <v>0</v>
          </cell>
          <cell r="Z52">
            <v>368019</v>
          </cell>
          <cell r="AA52">
            <v>661258</v>
          </cell>
          <cell r="AB52">
            <v>0</v>
          </cell>
          <cell r="AC52">
            <v>10569738</v>
          </cell>
          <cell r="AD52">
            <v>837894</v>
          </cell>
          <cell r="AE52">
            <v>0</v>
          </cell>
          <cell r="AF52">
            <v>0</v>
          </cell>
          <cell r="AG52">
            <v>0</v>
          </cell>
          <cell r="AH52">
            <v>11104</v>
          </cell>
          <cell r="AI52">
            <v>110534</v>
          </cell>
          <cell r="AJ52">
            <v>11486743</v>
          </cell>
          <cell r="AK52">
            <v>2462700.8119999999</v>
          </cell>
          <cell r="AL52">
            <v>5088.9807510000001</v>
          </cell>
          <cell r="AM52">
            <v>1171.33</v>
          </cell>
          <cell r="AN52">
            <v>0.96804132231404949</v>
          </cell>
          <cell r="AO52">
            <v>1946.7990608695652</v>
          </cell>
          <cell r="AP52">
            <v>6873.14271629835</v>
          </cell>
          <cell r="AQ52">
            <v>1265</v>
          </cell>
          <cell r="AR52">
            <v>1210</v>
          </cell>
          <cell r="AS52">
            <v>8316502.6867210036</v>
          </cell>
          <cell r="AT52">
            <v>3978210.67</v>
          </cell>
          <cell r="AV52">
            <v>4338292.0167210037</v>
          </cell>
          <cell r="AW52">
            <v>768610.09981747577</v>
          </cell>
          <cell r="AX52">
            <v>3569681.9169035279</v>
          </cell>
        </row>
        <row r="53">
          <cell r="A53" t="str">
            <v>100262320C</v>
          </cell>
          <cell r="B53" t="str">
            <v>100262320G</v>
          </cell>
          <cell r="C53">
            <v>0</v>
          </cell>
          <cell r="D53">
            <v>0</v>
          </cell>
          <cell r="E53" t="str">
            <v>010</v>
          </cell>
          <cell r="F53" t="str">
            <v>MERCY HOSPITAL ARDMORE</v>
          </cell>
          <cell r="G53" t="str">
            <v>ARDMORE,OK 73401-</v>
          </cell>
          <cell r="H53" t="str">
            <v>73401</v>
          </cell>
          <cell r="I53" t="str">
            <v>Private</v>
          </cell>
          <cell r="J53" t="str">
            <v>Yes</v>
          </cell>
          <cell r="K53" t="str">
            <v>370047</v>
          </cell>
          <cell r="L53">
            <v>42551</v>
          </cell>
          <cell r="M53">
            <v>0.87509999999999999</v>
          </cell>
          <cell r="N53">
            <v>0.87509999999999999</v>
          </cell>
          <cell r="O53">
            <v>0.87509999999999999</v>
          </cell>
          <cell r="P53">
            <v>4598</v>
          </cell>
          <cell r="Q53">
            <v>6622480.0599999996</v>
          </cell>
          <cell r="R53">
            <v>634167.96999999951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X53">
            <v>1030420</v>
          </cell>
          <cell r="Y53">
            <v>0</v>
          </cell>
          <cell r="Z53">
            <v>615605</v>
          </cell>
          <cell r="AA53">
            <v>1426665</v>
          </cell>
          <cell r="AB53">
            <v>0</v>
          </cell>
          <cell r="AC53">
            <v>31725188</v>
          </cell>
          <cell r="AD53">
            <v>1999693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610604</v>
          </cell>
          <cell r="AJ53">
            <v>27746233</v>
          </cell>
          <cell r="AK53">
            <v>9922814.4339999985</v>
          </cell>
          <cell r="AL53">
            <v>5088.9807510000001</v>
          </cell>
          <cell r="AM53">
            <v>1687.536900000003</v>
          </cell>
          <cell r="AN53">
            <v>1.0429770704573567</v>
          </cell>
          <cell r="AO53">
            <v>3309.8113522348226</v>
          </cell>
          <cell r="AP53">
            <v>8617.5015875266818</v>
          </cell>
          <cell r="AQ53">
            <v>2998</v>
          </cell>
          <cell r="AR53">
            <v>1618</v>
          </cell>
          <cell r="AS53">
            <v>13943117.568618171</v>
          </cell>
          <cell r="AT53">
            <v>7256648.0299999993</v>
          </cell>
          <cell r="AV53">
            <v>6686469.5386181716</v>
          </cell>
          <cell r="AW53">
            <v>648207.54311306588</v>
          </cell>
          <cell r="AX53">
            <v>6038261.9955051057</v>
          </cell>
        </row>
        <row r="54">
          <cell r="A54" t="str">
            <v>200320810D</v>
          </cell>
          <cell r="B54">
            <v>0</v>
          </cell>
          <cell r="C54">
            <v>0</v>
          </cell>
          <cell r="D54">
            <v>0</v>
          </cell>
          <cell r="E54" t="str">
            <v>010</v>
          </cell>
          <cell r="F54" t="str">
            <v>MERCY HOSPITAL EL RENO INC</v>
          </cell>
          <cell r="G54" t="str">
            <v>EL RENO,OK 73036-2109</v>
          </cell>
          <cell r="H54" t="str">
            <v>73036</v>
          </cell>
          <cell r="I54" t="str">
            <v>Private</v>
          </cell>
          <cell r="J54" t="str">
            <v>Yes</v>
          </cell>
          <cell r="K54" t="str">
            <v>370011</v>
          </cell>
          <cell r="L54">
            <v>42551</v>
          </cell>
          <cell r="M54">
            <v>0.8972</v>
          </cell>
          <cell r="N54">
            <v>0.8972</v>
          </cell>
          <cell r="O54">
            <v>0.8972</v>
          </cell>
          <cell r="P54">
            <v>161</v>
          </cell>
          <cell r="Q54">
            <v>250487.33</v>
          </cell>
          <cell r="R54">
            <v>11062.01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X54">
            <v>0</v>
          </cell>
          <cell r="Y54">
            <v>0</v>
          </cell>
          <cell r="Z54">
            <v>24837</v>
          </cell>
          <cell r="AA54">
            <v>59569</v>
          </cell>
          <cell r="AB54">
            <v>0</v>
          </cell>
          <cell r="AC54">
            <v>0</v>
          </cell>
          <cell r="AD54">
            <v>106435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28727</v>
          </cell>
          <cell r="AJ54">
            <v>1426905</v>
          </cell>
          <cell r="AK54">
            <v>225496.33599999998</v>
          </cell>
          <cell r="AL54">
            <v>5164.5629719999997</v>
          </cell>
          <cell r="AM54">
            <v>50.726699999999994</v>
          </cell>
          <cell r="AN54">
            <v>1.1796906976744184</v>
          </cell>
          <cell r="AO54">
            <v>1024.9833454545453</v>
          </cell>
          <cell r="AP54">
            <v>7117.5702410766926</v>
          </cell>
          <cell r="AQ54">
            <v>220</v>
          </cell>
          <cell r="AR54">
            <v>43</v>
          </cell>
          <cell r="AS54">
            <v>306055.5203662978</v>
          </cell>
          <cell r="AT54">
            <v>261549.34</v>
          </cell>
          <cell r="AV54">
            <v>44506.180366297805</v>
          </cell>
          <cell r="AW54">
            <v>-158950.64766733395</v>
          </cell>
          <cell r="AX54">
            <v>203456.82803363175</v>
          </cell>
        </row>
        <row r="55">
          <cell r="A55" t="str">
            <v>100700490A</v>
          </cell>
          <cell r="B55" t="str">
            <v>100700490I</v>
          </cell>
          <cell r="C55">
            <v>0</v>
          </cell>
          <cell r="D55">
            <v>0</v>
          </cell>
          <cell r="E55" t="str">
            <v>010</v>
          </cell>
          <cell r="F55" t="str">
            <v>MIDWEST REGIONAL MEDICAL</v>
          </cell>
          <cell r="G55" t="str">
            <v>MIDWEST CITY,OK 73110-</v>
          </cell>
          <cell r="H55" t="str">
            <v>73110</v>
          </cell>
          <cell r="I55" t="str">
            <v>Private</v>
          </cell>
          <cell r="J55" t="str">
            <v>Yes</v>
          </cell>
          <cell r="K55" t="str">
            <v>370094</v>
          </cell>
          <cell r="L55">
            <v>42551</v>
          </cell>
          <cell r="M55">
            <v>0.8972</v>
          </cell>
          <cell r="N55">
            <v>0.8972</v>
          </cell>
          <cell r="O55">
            <v>0.8972</v>
          </cell>
          <cell r="P55">
            <v>7940</v>
          </cell>
          <cell r="Q55">
            <v>6710442.0899999999</v>
          </cell>
          <cell r="R55">
            <v>422105.06000000006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1383618</v>
          </cell>
          <cell r="Y55">
            <v>0</v>
          </cell>
          <cell r="Z55">
            <v>681876</v>
          </cell>
          <cell r="AA55">
            <v>1562797</v>
          </cell>
          <cell r="AB55">
            <v>0</v>
          </cell>
          <cell r="AC55">
            <v>0</v>
          </cell>
          <cell r="AD55">
            <v>2284090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327021</v>
          </cell>
          <cell r="AJ55">
            <v>27616886</v>
          </cell>
          <cell r="AK55">
            <v>6407865.8539999994</v>
          </cell>
          <cell r="AL55">
            <v>5164.5629719999997</v>
          </cell>
          <cell r="AM55">
            <v>1921.3495000000066</v>
          </cell>
          <cell r="AN55">
            <v>0.95210579781962668</v>
          </cell>
          <cell r="AO55">
            <v>1969.2273675476335</v>
          </cell>
          <cell r="AP55">
            <v>6886.4377163933959</v>
          </cell>
          <cell r="AQ55">
            <v>3254</v>
          </cell>
          <cell r="AR55">
            <v>2018</v>
          </cell>
          <cell r="AS55">
            <v>13896831.311681872</v>
          </cell>
          <cell r="AT55">
            <v>7132547.1500000004</v>
          </cell>
          <cell r="AV55">
            <v>6764284.1616818719</v>
          </cell>
          <cell r="AW55">
            <v>11446.109328698367</v>
          </cell>
          <cell r="AX55">
            <v>6752838.0523531735</v>
          </cell>
        </row>
        <row r="56">
          <cell r="A56" t="str">
            <v>100699360A</v>
          </cell>
          <cell r="B56">
            <v>0</v>
          </cell>
          <cell r="C56">
            <v>0</v>
          </cell>
          <cell r="D56">
            <v>0</v>
          </cell>
          <cell r="E56" t="str">
            <v>010</v>
          </cell>
          <cell r="F56" t="str">
            <v>NEWMAN MEMORIAL HSP</v>
          </cell>
          <cell r="G56" t="str">
            <v>SHATTUCK,OK 73858-</v>
          </cell>
          <cell r="H56" t="str">
            <v>73858</v>
          </cell>
          <cell r="I56" t="str">
            <v>Private</v>
          </cell>
          <cell r="J56" t="str">
            <v>Yes</v>
          </cell>
          <cell r="K56" t="str">
            <v>370007</v>
          </cell>
          <cell r="L56">
            <v>42369</v>
          </cell>
          <cell r="M56">
            <v>0.7833</v>
          </cell>
          <cell r="N56">
            <v>0.7833</v>
          </cell>
          <cell r="O56">
            <v>0.7833</v>
          </cell>
          <cell r="P56">
            <v>2</v>
          </cell>
          <cell r="Q56">
            <v>4608.54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X56">
            <v>0</v>
          </cell>
          <cell r="Y56">
            <v>0</v>
          </cell>
          <cell r="Z56">
            <v>8264</v>
          </cell>
          <cell r="AA56">
            <v>50066</v>
          </cell>
          <cell r="AB56">
            <v>0</v>
          </cell>
          <cell r="AC56">
            <v>505404</v>
          </cell>
          <cell r="AD56">
            <v>36179</v>
          </cell>
          <cell r="AE56">
            <v>0</v>
          </cell>
          <cell r="AF56">
            <v>0</v>
          </cell>
          <cell r="AG56">
            <v>0</v>
          </cell>
          <cell r="AH56">
            <v>3259</v>
          </cell>
          <cell r="AI56">
            <v>0</v>
          </cell>
          <cell r="AJ56">
            <v>521289</v>
          </cell>
          <cell r="AK56">
            <v>100407.73599999999</v>
          </cell>
          <cell r="AL56">
            <v>4775.0238330000002</v>
          </cell>
          <cell r="AM56">
            <v>1.7926</v>
          </cell>
          <cell r="AN56">
            <v>1.7926</v>
          </cell>
          <cell r="AO56">
            <v>1014.2195555555554</v>
          </cell>
          <cell r="AP56">
            <v>9573.9272785913563</v>
          </cell>
          <cell r="AQ56">
            <v>99</v>
          </cell>
          <cell r="AR56">
            <v>1</v>
          </cell>
          <cell r="AS56">
            <v>9573.9272785913563</v>
          </cell>
          <cell r="AT56">
            <v>4608.54</v>
          </cell>
          <cell r="AV56">
            <v>4965.3872785913563</v>
          </cell>
          <cell r="AW56">
            <v>-4920.5326767436482</v>
          </cell>
          <cell r="AX56">
            <v>9885.9199553350045</v>
          </cell>
        </row>
        <row r="57">
          <cell r="A57" t="str">
            <v>200035670C</v>
          </cell>
          <cell r="B57">
            <v>0</v>
          </cell>
          <cell r="C57">
            <v>0</v>
          </cell>
          <cell r="D57">
            <v>0</v>
          </cell>
          <cell r="E57" t="str">
            <v>010</v>
          </cell>
          <cell r="F57" t="str">
            <v>NORTHWEST SURGICAL HOSPITAL</v>
          </cell>
          <cell r="G57" t="str">
            <v>OKLAHOMA CITY,OK 73120-4419</v>
          </cell>
          <cell r="H57" t="str">
            <v>73120</v>
          </cell>
          <cell r="I57" t="str">
            <v>Private</v>
          </cell>
          <cell r="J57" t="str">
            <v>Yes</v>
          </cell>
          <cell r="K57" t="str">
            <v>370192</v>
          </cell>
          <cell r="L57">
            <v>42369</v>
          </cell>
          <cell r="M57">
            <v>0.8972</v>
          </cell>
          <cell r="N57">
            <v>0.8972</v>
          </cell>
          <cell r="O57">
            <v>0.8972</v>
          </cell>
          <cell r="P57">
            <v>7</v>
          </cell>
          <cell r="Q57">
            <v>37924.400000000001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X57">
            <v>15397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90781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715</v>
          </cell>
          <cell r="AJ57">
            <v>1133701</v>
          </cell>
          <cell r="AK57">
            <v>109779.11099999999</v>
          </cell>
          <cell r="AL57">
            <v>5164.5629719999997</v>
          </cell>
          <cell r="AM57">
            <v>10.962300000000001</v>
          </cell>
          <cell r="AN57">
            <v>2.7405750000000002</v>
          </cell>
          <cell r="AO57">
            <v>1055.5683749999998</v>
          </cell>
          <cell r="AP57">
            <v>15209.440541988901</v>
          </cell>
          <cell r="AQ57">
            <v>104</v>
          </cell>
          <cell r="AR57">
            <v>4</v>
          </cell>
          <cell r="AS57">
            <v>60837.762167955603</v>
          </cell>
          <cell r="AT57">
            <v>37924.400000000001</v>
          </cell>
          <cell r="AV57">
            <v>22913.362167955602</v>
          </cell>
          <cell r="AW57">
            <v>22913.362167955602</v>
          </cell>
          <cell r="AX57">
            <v>0</v>
          </cell>
        </row>
        <row r="58">
          <cell r="A58" t="str">
            <v>200280620A</v>
          </cell>
          <cell r="B58">
            <v>0</v>
          </cell>
          <cell r="C58">
            <v>0</v>
          </cell>
          <cell r="D58">
            <v>0</v>
          </cell>
          <cell r="E58" t="str">
            <v>010</v>
          </cell>
          <cell r="F58" t="str">
            <v>OKLAHOMA HEART HOSPITAL</v>
          </cell>
          <cell r="G58" t="str">
            <v>OKLAHOMA CITY,OK 73135-2610</v>
          </cell>
          <cell r="H58" t="str">
            <v>73135</v>
          </cell>
          <cell r="I58" t="str">
            <v>Private</v>
          </cell>
          <cell r="J58" t="str">
            <v>Yes</v>
          </cell>
          <cell r="K58" t="str">
            <v>370234</v>
          </cell>
          <cell r="L58">
            <v>42369</v>
          </cell>
          <cell r="M58">
            <v>0.8972</v>
          </cell>
          <cell r="N58">
            <v>0.8972</v>
          </cell>
          <cell r="O58">
            <v>0.8972</v>
          </cell>
          <cell r="P58">
            <v>1028</v>
          </cell>
          <cell r="Q58">
            <v>3467466.86</v>
          </cell>
          <cell r="R58">
            <v>20551.2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X58">
            <v>659387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2231482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101658</v>
          </cell>
          <cell r="AJ58">
            <v>25650040</v>
          </cell>
          <cell r="AK58">
            <v>3073325.2289999998</v>
          </cell>
          <cell r="AL58">
            <v>5164.5629719999997</v>
          </cell>
          <cell r="AM58">
            <v>662.4618999999999</v>
          </cell>
          <cell r="AN58">
            <v>2.4002242753623184</v>
          </cell>
          <cell r="AO58">
            <v>1414.9747831491711</v>
          </cell>
          <cell r="AP58">
            <v>13811.084200180932</v>
          </cell>
          <cell r="AQ58">
            <v>2172</v>
          </cell>
          <cell r="AR58">
            <v>276</v>
          </cell>
          <cell r="AS58">
            <v>3811859.2392499372</v>
          </cell>
          <cell r="AT58">
            <v>3488018.06</v>
          </cell>
          <cell r="AV58">
            <v>323841.17924993718</v>
          </cell>
          <cell r="AW58">
            <v>323841.17924993718</v>
          </cell>
          <cell r="AX58">
            <v>0</v>
          </cell>
        </row>
        <row r="59">
          <cell r="A59" t="str">
            <v>200242900A</v>
          </cell>
          <cell r="B59">
            <v>0</v>
          </cell>
          <cell r="C59">
            <v>0</v>
          </cell>
          <cell r="D59">
            <v>0</v>
          </cell>
          <cell r="E59" t="str">
            <v>010</v>
          </cell>
          <cell r="F59" t="str">
            <v>OKLAHOMA STATE UNIVERSITY MEDICAL CENTER</v>
          </cell>
          <cell r="G59" t="str">
            <v>TULSA,OK 74127-</v>
          </cell>
          <cell r="H59" t="str">
            <v>74127</v>
          </cell>
          <cell r="I59" t="str">
            <v>Private</v>
          </cell>
          <cell r="J59" t="str">
            <v>Yes</v>
          </cell>
          <cell r="K59" t="str">
            <v>370078</v>
          </cell>
          <cell r="L59">
            <v>42551</v>
          </cell>
          <cell r="M59">
            <v>0.87509999999999999</v>
          </cell>
          <cell r="N59">
            <v>0.87509999999999999</v>
          </cell>
          <cell r="O59">
            <v>0.87509999999999999</v>
          </cell>
          <cell r="P59">
            <v>7810</v>
          </cell>
          <cell r="Q59">
            <v>10715700.9</v>
          </cell>
          <cell r="R59">
            <v>212793.31999999998</v>
          </cell>
          <cell r="S59">
            <v>80977</v>
          </cell>
          <cell r="T59">
            <v>16543386</v>
          </cell>
          <cell r="U59">
            <v>0</v>
          </cell>
          <cell r="V59">
            <v>0</v>
          </cell>
          <cell r="X59">
            <v>1784004</v>
          </cell>
          <cell r="Y59">
            <v>5938132</v>
          </cell>
          <cell r="Z59">
            <v>1042019</v>
          </cell>
          <cell r="AA59">
            <v>2661516</v>
          </cell>
          <cell r="AB59">
            <v>0</v>
          </cell>
          <cell r="AC59">
            <v>0</v>
          </cell>
          <cell r="AD59">
            <v>2671924</v>
          </cell>
          <cell r="AE59">
            <v>3395850</v>
          </cell>
          <cell r="AF59">
            <v>0</v>
          </cell>
          <cell r="AG59">
            <v>0</v>
          </cell>
          <cell r="AH59">
            <v>351719</v>
          </cell>
          <cell r="AI59">
            <v>175260</v>
          </cell>
          <cell r="AJ59">
            <v>33100534</v>
          </cell>
          <cell r="AK59">
            <v>18506975.447999999</v>
          </cell>
          <cell r="AL59">
            <v>5088.9807510000001</v>
          </cell>
          <cell r="AM59">
            <v>2517.0278000000017</v>
          </cell>
          <cell r="AN59">
            <v>1.4172453828828837</v>
          </cell>
          <cell r="AO59">
            <v>7459.4822442563482</v>
          </cell>
          <cell r="AP59">
            <v>14671.816717190968</v>
          </cell>
          <cell r="AQ59">
            <v>2481</v>
          </cell>
          <cell r="AR59">
            <v>1776</v>
          </cell>
          <cell r="AS59">
            <v>26057146.489731159</v>
          </cell>
          <cell r="AT59">
            <v>27552857.219999999</v>
          </cell>
          <cell r="AV59">
            <v>-1495710.7302688397</v>
          </cell>
          <cell r="AW59">
            <v>-13418546.932864448</v>
          </cell>
          <cell r="AX59">
            <v>11922836.202595608</v>
          </cell>
        </row>
        <row r="60">
          <cell r="A60" t="str">
            <v>100689210U</v>
          </cell>
          <cell r="B60">
            <v>0</v>
          </cell>
          <cell r="C60">
            <v>0</v>
          </cell>
          <cell r="D60">
            <v>0</v>
          </cell>
          <cell r="E60" t="str">
            <v>010</v>
          </cell>
          <cell r="F60" t="str">
            <v>OU MEDICAL CENTER</v>
          </cell>
          <cell r="G60" t="str">
            <v>OKLAHOMA CITY,OK 73104-</v>
          </cell>
          <cell r="H60" t="str">
            <v>73104</v>
          </cell>
          <cell r="I60" t="str">
            <v>Private</v>
          </cell>
          <cell r="J60" t="str">
            <v>Yes</v>
          </cell>
          <cell r="K60" t="str">
            <v>370093</v>
          </cell>
          <cell r="L60">
            <v>42613</v>
          </cell>
          <cell r="M60">
            <v>0.8972</v>
          </cell>
          <cell r="N60">
            <v>0.8972</v>
          </cell>
          <cell r="O60">
            <v>0.8972</v>
          </cell>
          <cell r="P60">
            <v>85721</v>
          </cell>
          <cell r="Q60">
            <v>101239684.98999999</v>
          </cell>
          <cell r="R60">
            <v>16411962.469999993</v>
          </cell>
          <cell r="S60">
            <v>1356351</v>
          </cell>
          <cell r="T60">
            <v>16543386</v>
          </cell>
          <cell r="U60">
            <v>120400370</v>
          </cell>
          <cell r="V60">
            <v>48364.5</v>
          </cell>
          <cell r="X60">
            <v>7006800</v>
          </cell>
          <cell r="Y60">
            <v>13109944</v>
          </cell>
          <cell r="Z60">
            <v>5029536</v>
          </cell>
          <cell r="AA60">
            <v>15834121</v>
          </cell>
          <cell r="AB60">
            <v>0</v>
          </cell>
          <cell r="AC60">
            <v>0</v>
          </cell>
          <cell r="AD60">
            <v>7682679</v>
          </cell>
          <cell r="AE60">
            <v>4855644</v>
          </cell>
          <cell r="AF60">
            <v>3739527</v>
          </cell>
          <cell r="AG60">
            <v>74773</v>
          </cell>
          <cell r="AH60">
            <v>769</v>
          </cell>
          <cell r="AI60">
            <v>1035964</v>
          </cell>
          <cell r="AJ60">
            <v>104007158</v>
          </cell>
          <cell r="AK60">
            <v>59945740.438999996</v>
          </cell>
          <cell r="AL60">
            <v>5164.5629719999997</v>
          </cell>
          <cell r="AM60">
            <v>20842.489400000413</v>
          </cell>
          <cell r="AN60">
            <v>1.4437856331394023</v>
          </cell>
          <cell r="AO60">
            <v>9453.6729914839925</v>
          </cell>
          <cell r="AP60">
            <v>16910.194811901325</v>
          </cell>
          <cell r="AQ60">
            <v>6341</v>
          </cell>
          <cell r="AR60">
            <v>14436</v>
          </cell>
          <cell r="AS60">
            <v>244115572.30460754</v>
          </cell>
          <cell r="AT60">
            <v>256000118.95999998</v>
          </cell>
          <cell r="AV60">
            <v>0</v>
          </cell>
          <cell r="AW60">
            <v>0</v>
          </cell>
          <cell r="AX60">
            <v>0</v>
          </cell>
        </row>
        <row r="61">
          <cell r="A61" t="str">
            <v>100699570A</v>
          </cell>
          <cell r="B61" t="str">
            <v>100699570N</v>
          </cell>
          <cell r="C61">
            <v>0</v>
          </cell>
          <cell r="D61">
            <v>0</v>
          </cell>
          <cell r="E61" t="str">
            <v>010</v>
          </cell>
          <cell r="F61" t="str">
            <v>SAINT FRANCIS HOSPITAL</v>
          </cell>
          <cell r="G61" t="str">
            <v>TULSA,OK 74136-0001</v>
          </cell>
          <cell r="H61" t="str">
            <v>74136</v>
          </cell>
          <cell r="I61" t="str">
            <v>Private</v>
          </cell>
          <cell r="J61" t="str">
            <v>Yes</v>
          </cell>
          <cell r="K61" t="str">
            <v>370091</v>
          </cell>
          <cell r="L61">
            <v>42551</v>
          </cell>
          <cell r="M61">
            <v>0.79979999999999996</v>
          </cell>
          <cell r="N61">
            <v>0.79979999999999996</v>
          </cell>
          <cell r="O61">
            <v>0.79979999999999996</v>
          </cell>
          <cell r="P61">
            <v>54642</v>
          </cell>
          <cell r="Q61">
            <v>59636786.219999999</v>
          </cell>
          <cell r="R61">
            <v>1103175.9000000001</v>
          </cell>
          <cell r="S61">
            <v>170050</v>
          </cell>
          <cell r="T61">
            <v>0</v>
          </cell>
          <cell r="U61">
            <v>0</v>
          </cell>
          <cell r="V61">
            <v>184661.3</v>
          </cell>
          <cell r="X61">
            <v>5873038</v>
          </cell>
          <cell r="Y61">
            <v>2011303</v>
          </cell>
          <cell r="Z61">
            <v>3632540</v>
          </cell>
          <cell r="AA61">
            <v>11083433</v>
          </cell>
          <cell r="AB61">
            <v>0</v>
          </cell>
          <cell r="AC61">
            <v>0</v>
          </cell>
          <cell r="AD61">
            <v>9308919</v>
          </cell>
          <cell r="AE61">
            <v>877802</v>
          </cell>
          <cell r="AF61">
            <v>1398040</v>
          </cell>
          <cell r="AG61">
            <v>0</v>
          </cell>
          <cell r="AH61">
            <v>101913</v>
          </cell>
          <cell r="AI61">
            <v>790489</v>
          </cell>
          <cell r="AJ61">
            <v>129204552</v>
          </cell>
          <cell r="AK61">
            <v>36024568.879000001</v>
          </cell>
          <cell r="AL61">
            <v>4831.453998</v>
          </cell>
          <cell r="AM61">
            <v>14860.252200000012</v>
          </cell>
          <cell r="AN61">
            <v>1.3053629831342246</v>
          </cell>
          <cell r="AO61">
            <v>2941.981941935484</v>
          </cell>
          <cell r="AP61">
            <v>9248.7831456405402</v>
          </cell>
          <cell r="AQ61">
            <v>12245</v>
          </cell>
          <cell r="AR61">
            <v>11384</v>
          </cell>
          <cell r="AS61">
            <v>105288147.32997191</v>
          </cell>
          <cell r="AT61">
            <v>61094673.419999994</v>
          </cell>
          <cell r="AV61">
            <v>44193473.909971915</v>
          </cell>
          <cell r="AW61">
            <v>-8880002.4028974697</v>
          </cell>
          <cell r="AX61">
            <v>53073476.312869385</v>
          </cell>
        </row>
        <row r="62">
          <cell r="A62" t="str">
            <v>200700900A</v>
          </cell>
          <cell r="B62" t="str">
            <v>100700630G</v>
          </cell>
          <cell r="C62" t="str">
            <v>100700630A</v>
          </cell>
          <cell r="D62" t="str">
            <v>100700630H</v>
          </cell>
          <cell r="E62" t="str">
            <v>010</v>
          </cell>
          <cell r="F62" t="str">
            <v>SAINT FRANCIS REGIONAL SERVICES INC</v>
          </cell>
          <cell r="G62" t="str">
            <v>MUSKOGEE,OK 74401-5075</v>
          </cell>
          <cell r="H62" t="str">
            <v>74401</v>
          </cell>
          <cell r="I62" t="str">
            <v>Private</v>
          </cell>
          <cell r="J62" t="str">
            <v>Yes</v>
          </cell>
          <cell r="K62" t="str">
            <v>370025</v>
          </cell>
          <cell r="L62">
            <v>42643</v>
          </cell>
          <cell r="M62">
            <v>0.79979999999999996</v>
          </cell>
          <cell r="N62">
            <v>0.79979999999999996</v>
          </cell>
          <cell r="O62">
            <v>0.79979999999999996</v>
          </cell>
          <cell r="P62">
            <v>9402</v>
          </cell>
          <cell r="Q62">
            <v>7502802.96</v>
          </cell>
          <cell r="R62">
            <v>326495.92000000004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X62">
            <v>547354</v>
          </cell>
          <cell r="Y62">
            <v>0</v>
          </cell>
          <cell r="Z62">
            <v>864806</v>
          </cell>
          <cell r="AA62">
            <v>1482331</v>
          </cell>
          <cell r="AB62">
            <v>0</v>
          </cell>
          <cell r="AC62">
            <v>0</v>
          </cell>
          <cell r="AD62">
            <v>2194846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630514</v>
          </cell>
          <cell r="AJ62">
            <v>28015937</v>
          </cell>
          <cell r="AK62">
            <v>5874286.977</v>
          </cell>
          <cell r="AL62">
            <v>4831.453998</v>
          </cell>
          <cell r="AM62">
            <v>2413.1269000000011</v>
          </cell>
          <cell r="AN62">
            <v>1.1697173533688807</v>
          </cell>
          <cell r="AO62">
            <v>1621.8351675869685</v>
          </cell>
          <cell r="AP62">
            <v>7273.2707510510263</v>
          </cell>
          <cell r="AQ62">
            <v>3622</v>
          </cell>
          <cell r="AR62">
            <v>2063</v>
          </cell>
          <cell r="AS62">
            <v>15004757.559418267</v>
          </cell>
          <cell r="AT62">
            <v>7829298.8799999999</v>
          </cell>
          <cell r="AV62">
            <v>7175458.6794182668</v>
          </cell>
          <cell r="AW62">
            <v>-1338803.1820388185</v>
          </cell>
          <cell r="AX62">
            <v>8514261.8614570852</v>
          </cell>
        </row>
        <row r="63">
          <cell r="A63" t="str">
            <v>100700450A</v>
          </cell>
          <cell r="B63">
            <v>0</v>
          </cell>
          <cell r="C63">
            <v>0</v>
          </cell>
          <cell r="D63">
            <v>0</v>
          </cell>
          <cell r="E63" t="str">
            <v>014</v>
          </cell>
          <cell r="F63" t="str">
            <v>SEILING MUNICIPAL HOSPITAL</v>
          </cell>
          <cell r="G63" t="str">
            <v>SEILING,OK 73663-</v>
          </cell>
          <cell r="H63" t="str">
            <v>73663</v>
          </cell>
          <cell r="I63" t="str">
            <v>Private</v>
          </cell>
          <cell r="J63" t="str">
            <v>Yes</v>
          </cell>
          <cell r="K63" t="str">
            <v>371332</v>
          </cell>
          <cell r="L63">
            <v>42551</v>
          </cell>
          <cell r="M63" t="e">
            <v>#N/A</v>
          </cell>
          <cell r="N63">
            <v>0.7833</v>
          </cell>
          <cell r="O63">
            <v>0.7833</v>
          </cell>
          <cell r="P63">
            <v>34</v>
          </cell>
          <cell r="Q63">
            <v>32591.94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4775.0238330000002</v>
          </cell>
          <cell r="AM63">
            <v>5.8714999999999993</v>
          </cell>
          <cell r="AN63">
            <v>0.97858333333333325</v>
          </cell>
          <cell r="AO63">
            <v>0</v>
          </cell>
          <cell r="AP63">
            <v>4672.7587392432497</v>
          </cell>
          <cell r="AQ63">
            <v>118</v>
          </cell>
          <cell r="AR63">
            <v>6</v>
          </cell>
          <cell r="AS63">
            <v>28036.552435459496</v>
          </cell>
          <cell r="AT63">
            <v>32591.94</v>
          </cell>
          <cell r="AV63">
            <v>-4555.3875645405024</v>
          </cell>
          <cell r="AW63">
            <v>-11337.887564540502</v>
          </cell>
          <cell r="AX63">
            <v>6782.5</v>
          </cell>
        </row>
        <row r="64">
          <cell r="A64" t="str">
            <v>200196450C</v>
          </cell>
          <cell r="B64">
            <v>0</v>
          </cell>
          <cell r="C64">
            <v>0</v>
          </cell>
          <cell r="D64">
            <v>0</v>
          </cell>
          <cell r="E64" t="str">
            <v>010</v>
          </cell>
          <cell r="F64" t="str">
            <v>SEMINOLE HMA LLC</v>
          </cell>
          <cell r="G64" t="str">
            <v>SEMINOLE,OK 74868-1917</v>
          </cell>
          <cell r="H64" t="str">
            <v>74868</v>
          </cell>
          <cell r="I64" t="str">
            <v>Private</v>
          </cell>
          <cell r="J64" t="str">
            <v>Yes</v>
          </cell>
          <cell r="K64" t="str">
            <v>370229</v>
          </cell>
          <cell r="L64">
            <v>42460</v>
          </cell>
          <cell r="M64">
            <v>0.87509999999999999</v>
          </cell>
          <cell r="N64">
            <v>0.87509999999999999</v>
          </cell>
          <cell r="O64">
            <v>0.87509999999999999</v>
          </cell>
          <cell r="P64">
            <v>181</v>
          </cell>
          <cell r="Q64">
            <v>233689.27</v>
          </cell>
          <cell r="R64">
            <v>12220.099999999999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X64">
            <v>0</v>
          </cell>
          <cell r="Y64">
            <v>0</v>
          </cell>
          <cell r="Z64">
            <v>23192</v>
          </cell>
          <cell r="AA64">
            <v>63898</v>
          </cell>
          <cell r="AB64">
            <v>0</v>
          </cell>
          <cell r="AC64">
            <v>0</v>
          </cell>
          <cell r="AD64">
            <v>150448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40243</v>
          </cell>
          <cell r="AJ64">
            <v>1987999</v>
          </cell>
          <cell r="AK64">
            <v>285281.087</v>
          </cell>
          <cell r="AL64">
            <v>5088.9807510000001</v>
          </cell>
          <cell r="AM64">
            <v>62.313100000000006</v>
          </cell>
          <cell r="AN64">
            <v>1.0561542372881356</v>
          </cell>
          <cell r="AO64">
            <v>737.16043152454779</v>
          </cell>
          <cell r="AP64">
            <v>6111.9090151709561</v>
          </cell>
          <cell r="AQ64">
            <v>387</v>
          </cell>
          <cell r="AR64">
            <v>59</v>
          </cell>
          <cell r="AS64">
            <v>360602.63189508644</v>
          </cell>
          <cell r="AT64">
            <v>245909.37</v>
          </cell>
          <cell r="AV64">
            <v>114693.26189508644</v>
          </cell>
          <cell r="AW64">
            <v>-222457.57258038089</v>
          </cell>
          <cell r="AX64">
            <v>337150.83447546733</v>
          </cell>
        </row>
        <row r="65">
          <cell r="A65" t="str">
            <v>100697950B</v>
          </cell>
          <cell r="B65" t="str">
            <v>100697950I</v>
          </cell>
          <cell r="C65" t="str">
            <v>100697950H</v>
          </cell>
          <cell r="D65">
            <v>0</v>
          </cell>
          <cell r="E65" t="str">
            <v>010</v>
          </cell>
          <cell r="F65" t="str">
            <v>SOUTHWESTERN MEDICAL CENTER</v>
          </cell>
          <cell r="G65" t="str">
            <v>LAWTON,OK 73505-9635</v>
          </cell>
          <cell r="H65" t="str">
            <v>73505</v>
          </cell>
          <cell r="I65" t="str">
            <v>Private</v>
          </cell>
          <cell r="J65" t="str">
            <v>Yes</v>
          </cell>
          <cell r="K65" t="str">
            <v>370097</v>
          </cell>
          <cell r="L65">
            <v>42308</v>
          </cell>
          <cell r="M65">
            <v>0.80169999999999997</v>
          </cell>
          <cell r="N65">
            <v>0.80169999999999997</v>
          </cell>
          <cell r="O65">
            <v>0.80169999999999997</v>
          </cell>
          <cell r="P65">
            <v>4426</v>
          </cell>
          <cell r="Q65">
            <v>3498199.11</v>
          </cell>
          <cell r="R65">
            <v>459513.99999999994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X65">
            <v>31437</v>
          </cell>
          <cell r="Y65">
            <v>0</v>
          </cell>
          <cell r="Z65">
            <v>385097</v>
          </cell>
          <cell r="AA65">
            <v>3717384</v>
          </cell>
          <cell r="AB65">
            <v>0</v>
          </cell>
          <cell r="AC65">
            <v>0</v>
          </cell>
          <cell r="AD65">
            <v>756947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80781</v>
          </cell>
          <cell r="AJ65">
            <v>13068877</v>
          </cell>
          <cell r="AK65">
            <v>5105880.4419999998</v>
          </cell>
          <cell r="AL65">
            <v>4837.9520169999996</v>
          </cell>
          <cell r="AM65">
            <v>1215.9871999999998</v>
          </cell>
          <cell r="AN65">
            <v>0.97669654618473878</v>
          </cell>
          <cell r="AO65">
            <v>4101.1087887550202</v>
          </cell>
          <cell r="AP65">
            <v>8826.3198143664104</v>
          </cell>
          <cell r="AQ65">
            <v>1245</v>
          </cell>
          <cell r="AR65">
            <v>1245</v>
          </cell>
          <cell r="AS65">
            <v>10988768.168886181</v>
          </cell>
          <cell r="AT65">
            <v>3957713.11</v>
          </cell>
          <cell r="AV65">
            <v>7031055.0588861816</v>
          </cell>
          <cell r="AW65">
            <v>-214519.36258867756</v>
          </cell>
          <cell r="AX65">
            <v>7245574.4214748591</v>
          </cell>
        </row>
        <row r="66">
          <cell r="A66" t="str">
            <v>100699540A</v>
          </cell>
          <cell r="B66" t="str">
            <v>100699540T</v>
          </cell>
          <cell r="C66" t="str">
            <v>100699540U</v>
          </cell>
          <cell r="D66">
            <v>0</v>
          </cell>
          <cell r="E66" t="str">
            <v>010</v>
          </cell>
          <cell r="F66" t="str">
            <v>ST ANTHONY HSP</v>
          </cell>
          <cell r="G66" t="str">
            <v>OKLAHOMA CITY,OK 73102-1036</v>
          </cell>
          <cell r="H66" t="str">
            <v>73102</v>
          </cell>
          <cell r="I66" t="str">
            <v>Private</v>
          </cell>
          <cell r="J66" t="str">
            <v>Yes</v>
          </cell>
          <cell r="K66" t="str">
            <v>370037</v>
          </cell>
          <cell r="L66">
            <v>42369</v>
          </cell>
          <cell r="M66">
            <v>0.8972</v>
          </cell>
          <cell r="N66">
            <v>0.8972</v>
          </cell>
          <cell r="O66">
            <v>0.8972</v>
          </cell>
          <cell r="P66">
            <v>22824</v>
          </cell>
          <cell r="Q66">
            <v>18372485.59</v>
          </cell>
          <cell r="R66">
            <v>771681.4</v>
          </cell>
          <cell r="S66">
            <v>225239</v>
          </cell>
          <cell r="T66">
            <v>0</v>
          </cell>
          <cell r="U66">
            <v>0</v>
          </cell>
          <cell r="V66">
            <v>0</v>
          </cell>
          <cell r="X66">
            <v>1444118</v>
          </cell>
          <cell r="Y66">
            <v>2997785</v>
          </cell>
          <cell r="Z66">
            <v>3015685</v>
          </cell>
          <cell r="AA66">
            <v>12732490</v>
          </cell>
          <cell r="AB66">
            <v>0</v>
          </cell>
          <cell r="AC66">
            <v>0</v>
          </cell>
          <cell r="AD66">
            <v>4972096</v>
          </cell>
          <cell r="AE66">
            <v>811494</v>
          </cell>
          <cell r="AF66">
            <v>0</v>
          </cell>
          <cell r="AG66">
            <v>0</v>
          </cell>
          <cell r="AH66">
            <v>0</v>
          </cell>
          <cell r="AI66">
            <v>562349</v>
          </cell>
          <cell r="AJ66">
            <v>75095565</v>
          </cell>
          <cell r="AK66">
            <v>27252489.458999999</v>
          </cell>
          <cell r="AL66">
            <v>5164.5629719999997</v>
          </cell>
          <cell r="AM66">
            <v>5260.0861999999943</v>
          </cell>
          <cell r="AN66">
            <v>1.1507517392255511</v>
          </cell>
          <cell r="AO66">
            <v>4600.3527108372718</v>
          </cell>
          <cell r="AP66">
            <v>10543.482533206152</v>
          </cell>
          <cell r="AQ66">
            <v>5924</v>
          </cell>
          <cell r="AR66">
            <v>4571</v>
          </cell>
          <cell r="AS66">
            <v>48194258.659285322</v>
          </cell>
          <cell r="AT66">
            <v>19369405.989999998</v>
          </cell>
          <cell r="AV66">
            <v>28824852.669285323</v>
          </cell>
          <cell r="AW66">
            <v>1452120.4793194942</v>
          </cell>
          <cell r="AX66">
            <v>27372732.189965829</v>
          </cell>
        </row>
        <row r="67">
          <cell r="A67" t="str">
            <v>200310990A</v>
          </cell>
          <cell r="B67">
            <v>0</v>
          </cell>
          <cell r="C67">
            <v>0</v>
          </cell>
          <cell r="D67">
            <v>0</v>
          </cell>
          <cell r="E67" t="str">
            <v>010</v>
          </cell>
          <cell r="F67" t="str">
            <v>ST JOHN BROKEN ARROW, INC</v>
          </cell>
          <cell r="G67" t="str">
            <v>BROKEN ARROW,OK 74012-4900</v>
          </cell>
          <cell r="H67" t="str">
            <v>74012</v>
          </cell>
          <cell r="I67" t="str">
            <v>Private</v>
          </cell>
          <cell r="J67" t="str">
            <v>Yes</v>
          </cell>
          <cell r="K67" t="str">
            <v>370235</v>
          </cell>
          <cell r="L67">
            <v>42369</v>
          </cell>
          <cell r="M67">
            <v>0.79979999999999996</v>
          </cell>
          <cell r="N67">
            <v>0.79979999999999996</v>
          </cell>
          <cell r="O67">
            <v>0.79979999999999996</v>
          </cell>
          <cell r="P67">
            <v>193</v>
          </cell>
          <cell r="Q67">
            <v>492511.26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X67">
            <v>129822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783268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33983</v>
          </cell>
          <cell r="AJ67">
            <v>9019721</v>
          </cell>
          <cell r="AK67">
            <v>972643.9709999999</v>
          </cell>
          <cell r="AL67">
            <v>4831.453998</v>
          </cell>
          <cell r="AM67">
            <v>128.6722</v>
          </cell>
          <cell r="AN67">
            <v>1.4789908045977012</v>
          </cell>
          <cell r="AO67">
            <v>856.20067869718298</v>
          </cell>
          <cell r="AP67">
            <v>8001.876714575983</v>
          </cell>
          <cell r="AQ67">
            <v>1136</v>
          </cell>
          <cell r="AR67">
            <v>87</v>
          </cell>
          <cell r="AS67">
            <v>696163.27416811057</v>
          </cell>
          <cell r="AT67">
            <v>492511.26</v>
          </cell>
          <cell r="AV67">
            <v>203652.01416811056</v>
          </cell>
          <cell r="AW67">
            <v>-209550.44560722704</v>
          </cell>
          <cell r="AX67">
            <v>413202.4597753376</v>
          </cell>
        </row>
        <row r="68">
          <cell r="A68" t="str">
            <v>100699400A</v>
          </cell>
          <cell r="B68" t="str">
            <v>100699400I</v>
          </cell>
          <cell r="C68">
            <v>0</v>
          </cell>
          <cell r="D68">
            <v>0</v>
          </cell>
          <cell r="E68" t="str">
            <v>010</v>
          </cell>
          <cell r="F68" t="str">
            <v>ST JOHN MED CTR</v>
          </cell>
          <cell r="G68" t="str">
            <v>TULSA,OK 74104-6520</v>
          </cell>
          <cell r="H68" t="str">
            <v>74104</v>
          </cell>
          <cell r="I68" t="str">
            <v>Private</v>
          </cell>
          <cell r="J68" t="str">
            <v>Yes</v>
          </cell>
          <cell r="K68" t="str">
            <v>370114</v>
          </cell>
          <cell r="L68">
            <v>42643</v>
          </cell>
          <cell r="M68">
            <v>0.87509999999999999</v>
          </cell>
          <cell r="N68">
            <v>0.87509999999999999</v>
          </cell>
          <cell r="O68">
            <v>0.87509999999999999</v>
          </cell>
          <cell r="P68">
            <v>27200</v>
          </cell>
          <cell r="Q68">
            <v>28374018.619999997</v>
          </cell>
          <cell r="R68">
            <v>1166772.8600000003</v>
          </cell>
          <cell r="S68">
            <v>218342</v>
          </cell>
          <cell r="T68">
            <v>0</v>
          </cell>
          <cell r="U68">
            <v>37628.339999999997</v>
          </cell>
          <cell r="V68">
            <v>0</v>
          </cell>
          <cell r="X68">
            <v>4071154</v>
          </cell>
          <cell r="Y68">
            <v>3914420</v>
          </cell>
          <cell r="Z68">
            <v>1879529</v>
          </cell>
          <cell r="AA68">
            <v>4257396</v>
          </cell>
          <cell r="AB68">
            <v>0</v>
          </cell>
          <cell r="AC68">
            <v>0</v>
          </cell>
          <cell r="AD68">
            <v>8114011</v>
          </cell>
          <cell r="AE68">
            <v>1299026</v>
          </cell>
          <cell r="AF68">
            <v>2784462</v>
          </cell>
          <cell r="AG68">
            <v>35513</v>
          </cell>
          <cell r="AH68">
            <v>920</v>
          </cell>
          <cell r="AI68">
            <v>1077357</v>
          </cell>
          <cell r="AJ68">
            <v>108452686</v>
          </cell>
          <cell r="AK68">
            <v>28174500.275999997</v>
          </cell>
          <cell r="AL68">
            <v>5088.9807510000001</v>
          </cell>
          <cell r="AM68">
            <v>6736.5790999999281</v>
          </cell>
          <cell r="AN68">
            <v>1.4683040758500279</v>
          </cell>
          <cell r="AO68">
            <v>2695.3506434516403</v>
          </cell>
          <cell r="AP68">
            <v>10167.521822067276</v>
          </cell>
          <cell r="AQ68">
            <v>10453</v>
          </cell>
          <cell r="AR68">
            <v>4588</v>
          </cell>
          <cell r="AS68">
            <v>46648590.119644664</v>
          </cell>
          <cell r="AT68">
            <v>29796761.819999997</v>
          </cell>
          <cell r="AV68">
            <v>16851828.299644668</v>
          </cell>
          <cell r="AW68">
            <v>-6252015.4467649236</v>
          </cell>
          <cell r="AX68">
            <v>23103843.746409591</v>
          </cell>
        </row>
        <row r="69">
          <cell r="A69" t="str">
            <v>200106410A</v>
          </cell>
          <cell r="B69">
            <v>0</v>
          </cell>
          <cell r="C69">
            <v>0</v>
          </cell>
          <cell r="D69">
            <v>0</v>
          </cell>
          <cell r="E69" t="str">
            <v>010</v>
          </cell>
          <cell r="F69" t="str">
            <v>ST JOHN OWASSO</v>
          </cell>
          <cell r="G69" t="str">
            <v>OWASSO,OK 74055-4600</v>
          </cell>
          <cell r="H69" t="str">
            <v>74055</v>
          </cell>
          <cell r="I69" t="str">
            <v>Private</v>
          </cell>
          <cell r="J69" t="str">
            <v>Yes</v>
          </cell>
          <cell r="K69" t="str">
            <v>370227</v>
          </cell>
          <cell r="L69">
            <v>42369</v>
          </cell>
          <cell r="M69">
            <v>0.79979999999999996</v>
          </cell>
          <cell r="N69">
            <v>0.79979999999999996</v>
          </cell>
          <cell r="O69">
            <v>0.79979999999999996</v>
          </cell>
          <cell r="P69">
            <v>1002</v>
          </cell>
          <cell r="Q69">
            <v>1030291.02</v>
          </cell>
          <cell r="R69">
            <v>107592.26000000004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9424</v>
          </cell>
          <cell r="Y69">
            <v>0</v>
          </cell>
          <cell r="Z69">
            <v>46390</v>
          </cell>
          <cell r="AA69">
            <v>136956</v>
          </cell>
          <cell r="AB69">
            <v>0</v>
          </cell>
          <cell r="AC69">
            <v>0</v>
          </cell>
          <cell r="AD69">
            <v>189051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35991</v>
          </cell>
          <cell r="AJ69">
            <v>2584010</v>
          </cell>
          <cell r="AK69">
            <v>429092.92399999994</v>
          </cell>
          <cell r="AL69">
            <v>4831.453998</v>
          </cell>
          <cell r="AM69">
            <v>441.01649999999978</v>
          </cell>
          <cell r="AN69">
            <v>0.84003142857142821</v>
          </cell>
          <cell r="AO69">
            <v>936.88411353711774</v>
          </cell>
          <cell r="AP69">
            <v>4995.4573175541964</v>
          </cell>
          <cell r="AQ69">
            <v>458</v>
          </cell>
          <cell r="AR69">
            <v>525</v>
          </cell>
          <cell r="AS69">
            <v>2622615.0917159533</v>
          </cell>
          <cell r="AT69">
            <v>1137883.28</v>
          </cell>
          <cell r="AV69">
            <v>1484731.8117159533</v>
          </cell>
          <cell r="AW69">
            <v>672094.1758747045</v>
          </cell>
          <cell r="AX69">
            <v>812637.63584124879</v>
          </cell>
        </row>
        <row r="70">
          <cell r="A70" t="str">
            <v>100690020A</v>
          </cell>
          <cell r="B70" t="str">
            <v>100690020C</v>
          </cell>
          <cell r="C70">
            <v>0</v>
          </cell>
          <cell r="D70">
            <v>0</v>
          </cell>
          <cell r="E70" t="str">
            <v>010</v>
          </cell>
          <cell r="F70" t="str">
            <v>ST MARY'S REGIONAL CTR</v>
          </cell>
          <cell r="G70" t="str">
            <v>ENID,OK 73701-</v>
          </cell>
          <cell r="H70" t="str">
            <v>73701</v>
          </cell>
          <cell r="I70" t="str">
            <v>Private</v>
          </cell>
          <cell r="J70" t="str">
            <v>Yes</v>
          </cell>
          <cell r="K70" t="str">
            <v>370026</v>
          </cell>
          <cell r="L70">
            <v>42369</v>
          </cell>
          <cell r="M70">
            <v>0.8569</v>
          </cell>
          <cell r="N70">
            <v>0.8569</v>
          </cell>
          <cell r="O70">
            <v>0.8569</v>
          </cell>
          <cell r="P70">
            <v>2506</v>
          </cell>
          <cell r="Q70">
            <v>2064622.82</v>
          </cell>
          <cell r="R70">
            <v>30035.610000000004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X70">
            <v>419294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1307219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178145</v>
          </cell>
          <cell r="AJ70">
            <v>16556258</v>
          </cell>
          <cell r="AK70">
            <v>1956083.7659999998</v>
          </cell>
          <cell r="AL70">
            <v>5026.7365690000006</v>
          </cell>
          <cell r="AM70">
            <v>641.48239999999919</v>
          </cell>
          <cell r="AN70">
            <v>0.94474580265095609</v>
          </cell>
          <cell r="AO70">
            <v>902.66901984310095</v>
          </cell>
          <cell r="AP70">
            <v>5651.6572944379195</v>
          </cell>
          <cell r="AQ70">
            <v>2167</v>
          </cell>
          <cell r="AR70">
            <v>679</v>
          </cell>
          <cell r="AS70">
            <v>3837475.3029233473</v>
          </cell>
          <cell r="AT70">
            <v>2094658.4300000002</v>
          </cell>
          <cell r="AV70">
            <v>1742816.8729233472</v>
          </cell>
          <cell r="AW70">
            <v>153749.35816743691</v>
          </cell>
          <cell r="AX70">
            <v>1589067.5147559103</v>
          </cell>
        </row>
        <row r="71">
          <cell r="A71" t="str">
            <v>200292720A</v>
          </cell>
          <cell r="B71">
            <v>0</v>
          </cell>
          <cell r="C71">
            <v>0</v>
          </cell>
          <cell r="D71">
            <v>0</v>
          </cell>
          <cell r="E71" t="str">
            <v>010</v>
          </cell>
          <cell r="F71" t="str">
            <v>SUMMIT MEDICAL CENTER, LLC</v>
          </cell>
          <cell r="G71" t="str">
            <v>EDMOND,OK 73013-3023</v>
          </cell>
          <cell r="H71" t="str">
            <v>73013</v>
          </cell>
          <cell r="I71" t="str">
            <v>Private</v>
          </cell>
          <cell r="J71" t="str">
            <v>Yes</v>
          </cell>
          <cell r="K71" t="str">
            <v>370225</v>
          </cell>
          <cell r="L71">
            <v>42369</v>
          </cell>
          <cell r="M71">
            <v>0.8972</v>
          </cell>
          <cell r="N71">
            <v>0.8972</v>
          </cell>
          <cell r="O71">
            <v>0.8972</v>
          </cell>
          <cell r="P71">
            <v>17</v>
          </cell>
          <cell r="Q71">
            <v>105004.14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X71">
            <v>1559</v>
          </cell>
          <cell r="Y71">
            <v>0</v>
          </cell>
          <cell r="Z71">
            <v>17320</v>
          </cell>
          <cell r="AA71">
            <v>18680</v>
          </cell>
          <cell r="AB71">
            <v>0</v>
          </cell>
          <cell r="AC71">
            <v>0</v>
          </cell>
          <cell r="AD71">
            <v>54456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722800</v>
          </cell>
          <cell r="AK71">
            <v>94499.404999999999</v>
          </cell>
          <cell r="AL71">
            <v>5164.5629719999997</v>
          </cell>
          <cell r="AM71">
            <v>24.075899999999997</v>
          </cell>
          <cell r="AN71">
            <v>2.6750999999999996</v>
          </cell>
          <cell r="AO71">
            <v>1783.0076415094341</v>
          </cell>
          <cell r="AP71">
            <v>15598.730047906631</v>
          </cell>
          <cell r="AQ71">
            <v>53</v>
          </cell>
          <cell r="AR71">
            <v>9</v>
          </cell>
          <cell r="AS71">
            <v>140388.57043115966</v>
          </cell>
          <cell r="AT71">
            <v>105004.14</v>
          </cell>
          <cell r="AV71">
            <v>35384.430431159664</v>
          </cell>
          <cell r="AW71">
            <v>35384.430431159664</v>
          </cell>
          <cell r="AX71">
            <v>0</v>
          </cell>
        </row>
        <row r="72">
          <cell r="A72" t="str">
            <v>100740840B</v>
          </cell>
          <cell r="B72">
            <v>0</v>
          </cell>
          <cell r="C72">
            <v>0</v>
          </cell>
          <cell r="D72">
            <v>0</v>
          </cell>
          <cell r="E72" t="str">
            <v>010</v>
          </cell>
          <cell r="F72" t="str">
            <v>UNITY HEALTH CENTER</v>
          </cell>
          <cell r="G72" t="str">
            <v>SHAWNEE,OK 74804-1743</v>
          </cell>
          <cell r="H72" t="str">
            <v>74804</v>
          </cell>
          <cell r="I72" t="str">
            <v>Private</v>
          </cell>
          <cell r="J72" t="str">
            <v>Yes</v>
          </cell>
          <cell r="K72" t="str">
            <v>370149</v>
          </cell>
          <cell r="L72">
            <v>42369</v>
          </cell>
          <cell r="M72">
            <v>0.87509999999999999</v>
          </cell>
          <cell r="N72">
            <v>0.87509999999999999</v>
          </cell>
          <cell r="O72">
            <v>0.87509999999999999</v>
          </cell>
          <cell r="P72">
            <v>3676</v>
          </cell>
          <cell r="Q72">
            <v>3041869.58</v>
          </cell>
          <cell r="R72">
            <v>409594.78999999975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X72">
            <v>25086</v>
          </cell>
          <cell r="Y72">
            <v>0</v>
          </cell>
          <cell r="Z72">
            <v>562888</v>
          </cell>
          <cell r="AA72">
            <v>1156694</v>
          </cell>
          <cell r="AB72">
            <v>0</v>
          </cell>
          <cell r="AC72">
            <v>0</v>
          </cell>
          <cell r="AD72">
            <v>901721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92172</v>
          </cell>
          <cell r="AJ72">
            <v>13098941</v>
          </cell>
          <cell r="AK72">
            <v>2812502.1469999999</v>
          </cell>
          <cell r="AL72">
            <v>5088.9807510000001</v>
          </cell>
          <cell r="AM72">
            <v>1035.1849000000002</v>
          </cell>
          <cell r="AN72">
            <v>0.67836494102228062</v>
          </cell>
          <cell r="AO72">
            <v>1795.9783825031927</v>
          </cell>
          <cell r="AP72">
            <v>5248.1645095188287</v>
          </cell>
          <cell r="AQ72">
            <v>1566</v>
          </cell>
          <cell r="AR72">
            <v>1526</v>
          </cell>
          <cell r="AS72">
            <v>8008699.0415257327</v>
          </cell>
          <cell r="AT72">
            <v>3451464.3699999996</v>
          </cell>
          <cell r="AV72">
            <v>4557234.6715257335</v>
          </cell>
          <cell r="AW72">
            <v>1328635.9018106307</v>
          </cell>
          <cell r="AX72">
            <v>3228598.7697151029</v>
          </cell>
        </row>
        <row r="73">
          <cell r="A73" t="str">
            <v>200019120A</v>
          </cell>
          <cell r="B73">
            <v>0</v>
          </cell>
          <cell r="C73">
            <v>0</v>
          </cell>
          <cell r="D73">
            <v>0</v>
          </cell>
          <cell r="E73" t="str">
            <v>010</v>
          </cell>
          <cell r="F73" t="str">
            <v>WOODWARD HEALTH SYSTEM LLC</v>
          </cell>
          <cell r="G73" t="str">
            <v>WOODWARD,OK 73801-2448</v>
          </cell>
          <cell r="H73" t="str">
            <v>73801</v>
          </cell>
          <cell r="I73" t="str">
            <v>Private</v>
          </cell>
          <cell r="J73" t="str">
            <v>Yes</v>
          </cell>
          <cell r="K73" t="str">
            <v>370002</v>
          </cell>
          <cell r="L73">
            <v>42521</v>
          </cell>
          <cell r="M73">
            <v>0.87509999999999999</v>
          </cell>
          <cell r="N73">
            <v>0.87509999999999999</v>
          </cell>
          <cell r="O73">
            <v>0.87509999999999999</v>
          </cell>
          <cell r="P73">
            <v>1097</v>
          </cell>
          <cell r="Q73">
            <v>1104559.94</v>
          </cell>
          <cell r="R73">
            <v>111968.62999999996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48780</v>
          </cell>
          <cell r="Y73">
            <v>0</v>
          </cell>
          <cell r="Z73">
            <v>93812</v>
          </cell>
          <cell r="AA73">
            <v>205348</v>
          </cell>
          <cell r="AB73">
            <v>0</v>
          </cell>
          <cell r="AC73">
            <v>3684261</v>
          </cell>
          <cell r="AD73">
            <v>282247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49489</v>
          </cell>
          <cell r="AJ73">
            <v>3625214</v>
          </cell>
          <cell r="AK73">
            <v>758668.52099999995</v>
          </cell>
          <cell r="AL73">
            <v>5088.9807510000001</v>
          </cell>
          <cell r="AM73">
            <v>364.79859999999917</v>
          </cell>
          <cell r="AN73">
            <v>0.67932700186219586</v>
          </cell>
          <cell r="AO73">
            <v>1381.9098743169397</v>
          </cell>
          <cell r="AP73">
            <v>4838.9919104281962</v>
          </cell>
          <cell r="AQ73">
            <v>549</v>
          </cell>
          <cell r="AR73">
            <v>537</v>
          </cell>
          <cell r="AS73">
            <v>2598538.6558999415</v>
          </cell>
          <cell r="AT73">
            <v>1216528.5699999998</v>
          </cell>
          <cell r="AV73">
            <v>1382010.0858999416</v>
          </cell>
          <cell r="AW73">
            <v>210809.8013203172</v>
          </cell>
          <cell r="AX73">
            <v>1171200.2845796244</v>
          </cell>
        </row>
        <row r="74">
          <cell r="A74" t="str">
            <v>200702430B</v>
          </cell>
          <cell r="B74" t="str">
            <v>100261400B</v>
          </cell>
          <cell r="C74" t="str">
            <v>100261400G</v>
          </cell>
          <cell r="D74" t="str">
            <v>200702430C</v>
          </cell>
          <cell r="E74" t="str">
            <v>010</v>
          </cell>
          <cell r="F74" t="str">
            <v>SAINT FRANCIS HOSPITAL VINITA</v>
          </cell>
          <cell r="G74" t="str">
            <v>VINITA,OK 74301-1422</v>
          </cell>
          <cell r="H74" t="str">
            <v>74301</v>
          </cell>
          <cell r="I74" t="str">
            <v xml:space="preserve">Private </v>
          </cell>
          <cell r="J74" t="str">
            <v>Yes</v>
          </cell>
          <cell r="K74" t="str">
            <v>370065</v>
          </cell>
          <cell r="L74">
            <v>42369</v>
          </cell>
          <cell r="M74">
            <v>0.78500000000000003</v>
          </cell>
          <cell r="N74">
            <v>0.78500000000000003</v>
          </cell>
          <cell r="O74">
            <v>0.78500000000000003</v>
          </cell>
          <cell r="P74">
            <v>558</v>
          </cell>
          <cell r="Q74">
            <v>246620.45</v>
          </cell>
          <cell r="R74">
            <v>4272.8</v>
          </cell>
          <cell r="S74">
            <v>0</v>
          </cell>
          <cell r="T74">
            <v>0</v>
          </cell>
          <cell r="U74">
            <v>0</v>
          </cell>
          <cell r="V74">
            <v>3765.52</v>
          </cell>
          <cell r="X74">
            <v>0</v>
          </cell>
          <cell r="Y74">
            <v>0</v>
          </cell>
          <cell r="Z74">
            <v>58548</v>
          </cell>
          <cell r="AA74">
            <v>206392</v>
          </cell>
          <cell r="AB74">
            <v>0</v>
          </cell>
          <cell r="AC74">
            <v>2259609</v>
          </cell>
          <cell r="AD74">
            <v>193663</v>
          </cell>
          <cell r="AE74">
            <v>0</v>
          </cell>
          <cell r="AF74">
            <v>0</v>
          </cell>
          <cell r="AG74">
            <v>0</v>
          </cell>
          <cell r="AH74">
            <v>13310</v>
          </cell>
          <cell r="AI74">
            <v>25972</v>
          </cell>
          <cell r="AJ74">
            <v>2737917</v>
          </cell>
          <cell r="AK74">
            <v>511327.89499999996</v>
          </cell>
          <cell r="AL74">
            <v>4780.8378499999999</v>
          </cell>
          <cell r="AM74">
            <v>68.069399999999987</v>
          </cell>
          <cell r="AN74">
            <v>0.94540833333333318</v>
          </cell>
          <cell r="AO74">
            <v>926.31865036231875</v>
          </cell>
          <cell r="AP74">
            <v>5446.162594067735</v>
          </cell>
          <cell r="AQ74">
            <v>552</v>
          </cell>
          <cell r="AR74">
            <v>72</v>
          </cell>
          <cell r="AS74">
            <v>392123.7067728769</v>
          </cell>
          <cell r="AT74">
            <v>254658.77</v>
          </cell>
          <cell r="AV74">
            <v>137464.93677287691</v>
          </cell>
          <cell r="AW74">
            <v>-521500.80880301865</v>
          </cell>
          <cell r="AX74">
            <v>658965.74557589553</v>
          </cell>
        </row>
        <row r="75">
          <cell r="A75" t="str">
            <v>200080160A</v>
          </cell>
          <cell r="B75">
            <v>0</v>
          </cell>
          <cell r="C75">
            <v>0</v>
          </cell>
          <cell r="D75">
            <v>0</v>
          </cell>
          <cell r="E75" t="str">
            <v>010</v>
          </cell>
          <cell r="F75" t="str">
            <v>CHG CORNERSTONE HOSPITAL OF OKLAHOMA - SHAWNEE</v>
          </cell>
          <cell r="G75" t="str">
            <v>SHAWNEE,OK 74801-</v>
          </cell>
          <cell r="H75" t="str">
            <v>74801</v>
          </cell>
          <cell r="I75" t="str">
            <v>Private - LTCH</v>
          </cell>
          <cell r="J75" t="str">
            <v>Yes</v>
          </cell>
          <cell r="K75" t="str">
            <v>372019</v>
          </cell>
          <cell r="L75">
            <v>42613</v>
          </cell>
          <cell r="M75" t="e">
            <v>#N/A</v>
          </cell>
          <cell r="N75">
            <v>0.87509999999999999</v>
          </cell>
          <cell r="O75">
            <v>0.87509999999999999</v>
          </cell>
          <cell r="P75">
            <v>965</v>
          </cell>
          <cell r="Q75">
            <v>687735.57</v>
          </cell>
          <cell r="R75">
            <v>50538.91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5088.9807510000001</v>
          </cell>
          <cell r="AM75">
            <v>110.79630000000002</v>
          </cell>
          <cell r="AN75">
            <v>2.2611489795918369</v>
          </cell>
          <cell r="AO75">
            <v>0</v>
          </cell>
          <cell r="AP75">
            <v>11506.943632286149</v>
          </cell>
          <cell r="AQ75">
            <v>287</v>
          </cell>
          <cell r="AR75">
            <v>49</v>
          </cell>
          <cell r="AS75">
            <v>563840.2379820213</v>
          </cell>
          <cell r="AT75">
            <v>738274.48</v>
          </cell>
          <cell r="AV75">
            <v>-174434.24201797869</v>
          </cell>
          <cell r="AW75">
            <v>-174434.24201797869</v>
          </cell>
          <cell r="AX75">
            <v>0</v>
          </cell>
        </row>
        <row r="76">
          <cell r="A76" t="str">
            <v>200119790A</v>
          </cell>
          <cell r="B76">
            <v>0</v>
          </cell>
          <cell r="C76">
            <v>0</v>
          </cell>
          <cell r="D76">
            <v>0</v>
          </cell>
          <cell r="E76" t="str">
            <v>010</v>
          </cell>
          <cell r="F76" t="str">
            <v>CORNERSTONE HOSPITAL OF OKLAHOMA - MUSKOGEE</v>
          </cell>
          <cell r="G76" t="str">
            <v>MUSKOGEE,OK 74403-4916</v>
          </cell>
          <cell r="H76" t="str">
            <v>74403</v>
          </cell>
          <cell r="I76" t="str">
            <v>Private - LTCH</v>
          </cell>
          <cell r="J76" t="str">
            <v>Yes</v>
          </cell>
          <cell r="K76" t="str">
            <v>372022</v>
          </cell>
          <cell r="L76">
            <v>42551</v>
          </cell>
          <cell r="M76" t="e">
            <v>#N/A</v>
          </cell>
          <cell r="N76">
            <v>0.78579999999999983</v>
          </cell>
          <cell r="O76">
            <v>0.78579999999999983</v>
          </cell>
          <cell r="P76">
            <v>896</v>
          </cell>
          <cell r="Q76">
            <v>1052348.3600000001</v>
          </cell>
          <cell r="R76">
            <v>85392.84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4783.5738579999997</v>
          </cell>
          <cell r="AM76">
            <v>184.89429999999999</v>
          </cell>
          <cell r="AN76">
            <v>5.4380676470588227</v>
          </cell>
          <cell r="AO76">
            <v>0</v>
          </cell>
          <cell r="AP76">
            <v>26013.398234506152</v>
          </cell>
          <cell r="AQ76">
            <v>628</v>
          </cell>
          <cell r="AR76">
            <v>34</v>
          </cell>
          <cell r="AS76">
            <v>884455.53997320915</v>
          </cell>
          <cell r="AT76">
            <v>1137741.2000000002</v>
          </cell>
          <cell r="AV76">
            <v>-253285.66002679104</v>
          </cell>
          <cell r="AW76">
            <v>-253285.66002679104</v>
          </cell>
          <cell r="AX76">
            <v>0</v>
          </cell>
        </row>
        <row r="77">
          <cell r="A77" t="str">
            <v>100806400X</v>
          </cell>
          <cell r="B77">
            <v>0</v>
          </cell>
          <cell r="C77">
            <v>0</v>
          </cell>
          <cell r="D77">
            <v>0</v>
          </cell>
          <cell r="E77" t="str">
            <v>010</v>
          </cell>
          <cell r="F77" t="str">
            <v>WILLOW VIEW HOSP</v>
          </cell>
          <cell r="G77" t="str">
            <v>SPENCER,OK 73084-</v>
          </cell>
          <cell r="H77" t="str">
            <v>73084</v>
          </cell>
          <cell r="I77" t="str">
            <v>Private - MH</v>
          </cell>
          <cell r="J77" t="str">
            <v>Yes</v>
          </cell>
          <cell r="K77" t="str">
            <v>370028</v>
          </cell>
          <cell r="L77">
            <v>42551</v>
          </cell>
          <cell r="M77">
            <v>0.8972</v>
          </cell>
          <cell r="N77">
            <v>0.8972</v>
          </cell>
          <cell r="O77">
            <v>0.8972</v>
          </cell>
          <cell r="P77">
            <v>1009</v>
          </cell>
          <cell r="Q77">
            <v>494617.19</v>
          </cell>
          <cell r="R77">
            <v>97679.780000000013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X77">
            <v>6568505</v>
          </cell>
          <cell r="Y77">
            <v>4094984</v>
          </cell>
          <cell r="Z77">
            <v>2102339</v>
          </cell>
          <cell r="AA77">
            <v>11154666</v>
          </cell>
          <cell r="AB77">
            <v>0</v>
          </cell>
          <cell r="AC77">
            <v>0</v>
          </cell>
          <cell r="AD77">
            <v>7470760</v>
          </cell>
          <cell r="AE77">
            <v>836485</v>
          </cell>
          <cell r="AF77">
            <v>10197053</v>
          </cell>
          <cell r="AG77">
            <v>77018</v>
          </cell>
          <cell r="AH77">
            <v>37588</v>
          </cell>
          <cell r="AI77">
            <v>652818</v>
          </cell>
          <cell r="AJ77">
            <v>106771303</v>
          </cell>
          <cell r="AK77">
            <v>44358405.831999995</v>
          </cell>
          <cell r="AL77">
            <v>5164.5629719999997</v>
          </cell>
          <cell r="AM77">
            <v>343.87189999999919</v>
          </cell>
          <cell r="AN77">
            <v>1.0548217791411019</v>
          </cell>
          <cell r="AO77">
            <v>5633.5288077216146</v>
          </cell>
          <cell r="AP77">
            <v>11081.222310332911</v>
          </cell>
          <cell r="AQ77">
            <v>7874</v>
          </cell>
          <cell r="AR77">
            <v>326</v>
          </cell>
          <cell r="AS77">
            <v>3612478.4731685286</v>
          </cell>
          <cell r="AT77">
            <v>592296.97</v>
          </cell>
          <cell r="AV77">
            <v>3020181.5031685289</v>
          </cell>
          <cell r="AW77">
            <v>3020181.5031685289</v>
          </cell>
          <cell r="AX77">
            <v>0</v>
          </cell>
        </row>
        <row r="78">
          <cell r="A78" t="str">
            <v>100746230B</v>
          </cell>
          <cell r="B78">
            <v>0</v>
          </cell>
          <cell r="C78">
            <v>0</v>
          </cell>
          <cell r="D78">
            <v>0</v>
          </cell>
          <cell r="E78" t="str">
            <v>010</v>
          </cell>
          <cell r="F78" t="str">
            <v>COMMUNITY HOSPITAL</v>
          </cell>
          <cell r="G78" t="str">
            <v>OKLAHOMA CITY,OK 73159-7900</v>
          </cell>
          <cell r="H78" t="str">
            <v>73159</v>
          </cell>
          <cell r="I78" t="str">
            <v>Private - Sp</v>
          </cell>
          <cell r="J78" t="str">
            <v>Yes</v>
          </cell>
          <cell r="K78" t="str">
            <v>370203</v>
          </cell>
          <cell r="L78">
            <v>42369</v>
          </cell>
          <cell r="M78">
            <v>0.8972</v>
          </cell>
          <cell r="N78">
            <v>0.8972</v>
          </cell>
          <cell r="O78">
            <v>0.8972</v>
          </cell>
          <cell r="P78">
            <v>202</v>
          </cell>
          <cell r="Q78">
            <v>879256.47</v>
          </cell>
          <cell r="R78">
            <v>37669.620000000003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X78">
            <v>191396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586362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23232</v>
          </cell>
          <cell r="AJ78">
            <v>7305970</v>
          </cell>
          <cell r="AK78">
            <v>822616.73</v>
          </cell>
          <cell r="AL78">
            <v>5164.5629719999997</v>
          </cell>
          <cell r="AM78">
            <v>207.31779999999998</v>
          </cell>
          <cell r="AN78">
            <v>2.5594790123456788</v>
          </cell>
          <cell r="AO78">
            <v>1435.6312914485165</v>
          </cell>
          <cell r="AP78">
            <v>14654.22182622014</v>
          </cell>
          <cell r="AQ78">
            <v>573</v>
          </cell>
          <cell r="AR78">
            <v>81</v>
          </cell>
          <cell r="AS78">
            <v>1186991.9679238314</v>
          </cell>
          <cell r="AT78">
            <v>916926.09</v>
          </cell>
          <cell r="AV78">
            <v>270065.87792383146</v>
          </cell>
          <cell r="AW78">
            <v>270065.87792383146</v>
          </cell>
          <cell r="AX78">
            <v>0</v>
          </cell>
        </row>
        <row r="79">
          <cell r="A79" t="str">
            <v>100745350B</v>
          </cell>
          <cell r="B79">
            <v>0</v>
          </cell>
          <cell r="C79">
            <v>0</v>
          </cell>
          <cell r="D79">
            <v>0</v>
          </cell>
          <cell r="E79" t="str">
            <v>010</v>
          </cell>
          <cell r="F79" t="str">
            <v>LAKESIDE WOMENS CENTER OF</v>
          </cell>
          <cell r="G79" t="str">
            <v>OKLAHOMA CITY,OK 73120-</v>
          </cell>
          <cell r="H79" t="str">
            <v>73120</v>
          </cell>
          <cell r="I79" t="str">
            <v>Private - Sp</v>
          </cell>
          <cell r="J79" t="str">
            <v>Yes</v>
          </cell>
          <cell r="K79" t="str">
            <v>370199</v>
          </cell>
          <cell r="L79">
            <v>42551</v>
          </cell>
          <cell r="M79">
            <v>0.8972</v>
          </cell>
          <cell r="N79">
            <v>0.8972</v>
          </cell>
          <cell r="O79">
            <v>0.8972</v>
          </cell>
          <cell r="P79">
            <v>1162</v>
          </cell>
          <cell r="Q79">
            <v>695021.78</v>
          </cell>
          <cell r="R79">
            <v>258407.78999999998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X79">
            <v>0</v>
          </cell>
          <cell r="Y79">
            <v>0</v>
          </cell>
          <cell r="Z79">
            <v>635</v>
          </cell>
          <cell r="AA79">
            <v>126143</v>
          </cell>
          <cell r="AB79">
            <v>0</v>
          </cell>
          <cell r="AC79">
            <v>0</v>
          </cell>
          <cell r="AD79">
            <v>3935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175849</v>
          </cell>
          <cell r="AK79">
            <v>134242.25099999999</v>
          </cell>
          <cell r="AL79">
            <v>5164.5629719999997</v>
          </cell>
          <cell r="AM79">
            <v>317.97479999999933</v>
          </cell>
          <cell r="AN79">
            <v>0.63215666003976012</v>
          </cell>
          <cell r="AO79">
            <v>14915.805666666665</v>
          </cell>
          <cell r="AP79">
            <v>18180.618545611203</v>
          </cell>
          <cell r="AQ79">
            <v>9</v>
          </cell>
          <cell r="AR79">
            <v>503</v>
          </cell>
          <cell r="AS79">
            <v>9144851.1284424346</v>
          </cell>
          <cell r="AT79">
            <v>953429.57000000007</v>
          </cell>
          <cell r="AV79">
            <v>8191421.5584424343</v>
          </cell>
          <cell r="AW79">
            <v>8191421.5584424343</v>
          </cell>
          <cell r="AX79">
            <v>0</v>
          </cell>
        </row>
        <row r="80">
          <cell r="A80" t="str">
            <v>200069370A</v>
          </cell>
          <cell r="B80">
            <v>0</v>
          </cell>
          <cell r="C80">
            <v>0</v>
          </cell>
          <cell r="D80">
            <v>0</v>
          </cell>
          <cell r="E80" t="str">
            <v>010</v>
          </cell>
          <cell r="F80" t="str">
            <v>MCBRIDE CLINIC ORTHOPEDIC HOSPITAL</v>
          </cell>
          <cell r="G80" t="str">
            <v>OKLAHOMA CITY,OK 73114-7408</v>
          </cell>
          <cell r="H80" t="str">
            <v>73114</v>
          </cell>
          <cell r="I80" t="str">
            <v>Private - Sp</v>
          </cell>
          <cell r="J80" t="str">
            <v>Yes</v>
          </cell>
          <cell r="K80" t="str">
            <v>370222</v>
          </cell>
          <cell r="L80">
            <v>42369</v>
          </cell>
          <cell r="M80">
            <v>0.8972</v>
          </cell>
          <cell r="N80">
            <v>0.8972</v>
          </cell>
          <cell r="O80">
            <v>0.8972</v>
          </cell>
          <cell r="P80">
            <v>111</v>
          </cell>
          <cell r="Q80">
            <v>409773.77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X80">
            <v>333855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1602685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15711</v>
          </cell>
          <cell r="AJ80">
            <v>20233869</v>
          </cell>
          <cell r="AK80">
            <v>2004961.7769999998</v>
          </cell>
          <cell r="AL80">
            <v>5164.5629719999997</v>
          </cell>
          <cell r="AM80">
            <v>92.369799999999998</v>
          </cell>
          <cell r="AN80">
            <v>2.4307842105263155</v>
          </cell>
          <cell r="AO80">
            <v>1143.0796904218928</v>
          </cell>
          <cell r="AP80">
            <v>13697.017817028354</v>
          </cell>
          <cell r="AQ80">
            <v>1754</v>
          </cell>
          <cell r="AR80">
            <v>38</v>
          </cell>
          <cell r="AS80">
            <v>520486.67704707745</v>
          </cell>
          <cell r="AT80">
            <v>409773.77</v>
          </cell>
          <cell r="AV80">
            <v>110712.90704707743</v>
          </cell>
          <cell r="AW80">
            <v>110712.90704707743</v>
          </cell>
          <cell r="AX80">
            <v>0</v>
          </cell>
        </row>
        <row r="81">
          <cell r="A81" t="str">
            <v>200066700A</v>
          </cell>
          <cell r="B81">
            <v>0</v>
          </cell>
          <cell r="C81">
            <v>0</v>
          </cell>
          <cell r="D81">
            <v>0</v>
          </cell>
          <cell r="E81" t="str">
            <v>010</v>
          </cell>
          <cell r="F81" t="str">
            <v>OKLAHOMA CENTER FOR ORTHOPAEDIC &amp; MULTI SPECIALTY</v>
          </cell>
          <cell r="G81" t="str">
            <v>OKLAHOMA CITY,OK 73139-</v>
          </cell>
          <cell r="H81" t="str">
            <v>73139</v>
          </cell>
          <cell r="I81" t="str">
            <v>Private - Sp</v>
          </cell>
          <cell r="J81" t="str">
            <v>Yes</v>
          </cell>
          <cell r="K81" t="str">
            <v>370212</v>
          </cell>
          <cell r="L81">
            <v>42369</v>
          </cell>
          <cell r="M81">
            <v>0.8972</v>
          </cell>
          <cell r="N81">
            <v>0.8972</v>
          </cell>
          <cell r="O81">
            <v>0.8972</v>
          </cell>
          <cell r="P81">
            <v>115</v>
          </cell>
          <cell r="Q81">
            <v>538545.77</v>
          </cell>
          <cell r="R81">
            <v>22552.489999999998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X81">
            <v>57265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217226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698</v>
          </cell>
          <cell r="AJ81">
            <v>2622612</v>
          </cell>
          <cell r="AK81">
            <v>282619.103</v>
          </cell>
          <cell r="AL81">
            <v>5164.5629719999997</v>
          </cell>
          <cell r="AM81">
            <v>138.86799999999997</v>
          </cell>
          <cell r="AN81">
            <v>2.2398064516129028</v>
          </cell>
          <cell r="AO81">
            <v>1202.6344808510639</v>
          </cell>
          <cell r="AP81">
            <v>12770.255945297771</v>
          </cell>
          <cell r="AQ81">
            <v>235</v>
          </cell>
          <cell r="AR81">
            <v>62</v>
          </cell>
          <cell r="AS81">
            <v>791755.86860846181</v>
          </cell>
          <cell r="AT81">
            <v>561098.26</v>
          </cell>
          <cell r="AV81">
            <v>230657.6086084618</v>
          </cell>
          <cell r="AW81">
            <v>230657.6086084618</v>
          </cell>
          <cell r="AX81">
            <v>0</v>
          </cell>
        </row>
        <row r="82">
          <cell r="A82" t="str">
            <v>200009170A</v>
          </cell>
          <cell r="B82">
            <v>0</v>
          </cell>
          <cell r="C82">
            <v>0</v>
          </cell>
          <cell r="D82">
            <v>0</v>
          </cell>
          <cell r="E82" t="str">
            <v>010</v>
          </cell>
          <cell r="F82" t="str">
            <v>OKLAHOMA HEART HOSPITAL LLC</v>
          </cell>
          <cell r="G82" t="str">
            <v>OKLAHOMA CITY,OK 73120-8382</v>
          </cell>
          <cell r="H82" t="str">
            <v>73120</v>
          </cell>
          <cell r="I82" t="str">
            <v>Private - Sp</v>
          </cell>
          <cell r="J82" t="str">
            <v>Yes</v>
          </cell>
          <cell r="K82" t="str">
            <v>370215</v>
          </cell>
          <cell r="L82">
            <v>42369</v>
          </cell>
          <cell r="M82">
            <v>0.8972</v>
          </cell>
          <cell r="N82">
            <v>0.8972</v>
          </cell>
          <cell r="O82">
            <v>0.8972</v>
          </cell>
          <cell r="P82">
            <v>1181</v>
          </cell>
          <cell r="Q82">
            <v>3123798.05</v>
          </cell>
          <cell r="R82">
            <v>57243.549999999996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X82">
            <v>908480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3704233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207483</v>
          </cell>
          <cell r="AJ82">
            <v>44413240</v>
          </cell>
          <cell r="AK82">
            <v>4950341.2919999994</v>
          </cell>
          <cell r="AL82">
            <v>5164.5629719999997</v>
          </cell>
          <cell r="AM82">
            <v>593.42429999999968</v>
          </cell>
          <cell r="AN82">
            <v>2.4726012499999985</v>
          </cell>
          <cell r="AO82">
            <v>1311.6961558028615</v>
          </cell>
          <cell r="AP82">
            <v>14081.601016073768</v>
          </cell>
          <cell r="AQ82">
            <v>3774</v>
          </cell>
          <cell r="AR82">
            <v>240</v>
          </cell>
          <cell r="AS82">
            <v>3379584.2438577041</v>
          </cell>
          <cell r="AT82">
            <v>3181041.5999999996</v>
          </cell>
          <cell r="AV82">
            <v>198542.64385770448</v>
          </cell>
          <cell r="AW82">
            <v>198542.64385770448</v>
          </cell>
          <cell r="AX82">
            <v>0</v>
          </cell>
        </row>
        <row r="83">
          <cell r="A83" t="str">
            <v>100747140B</v>
          </cell>
          <cell r="B83">
            <v>0</v>
          </cell>
          <cell r="C83">
            <v>0</v>
          </cell>
          <cell r="D83">
            <v>0</v>
          </cell>
          <cell r="E83" t="str">
            <v>010</v>
          </cell>
          <cell r="F83" t="str">
            <v>OKLAHOMA SPINE HOSPITAL</v>
          </cell>
          <cell r="G83" t="str">
            <v>OKLAHOMA CITY,OK 73134-6012</v>
          </cell>
          <cell r="H83" t="str">
            <v>73134</v>
          </cell>
          <cell r="I83" t="str">
            <v>Private - Sp</v>
          </cell>
          <cell r="J83" t="str">
            <v>Yes</v>
          </cell>
          <cell r="K83" t="str">
            <v>370206</v>
          </cell>
          <cell r="L83">
            <v>42369</v>
          </cell>
          <cell r="M83">
            <v>0.8972</v>
          </cell>
          <cell r="N83">
            <v>0.8972</v>
          </cell>
          <cell r="O83">
            <v>0.8972</v>
          </cell>
          <cell r="P83">
            <v>85</v>
          </cell>
          <cell r="Q83">
            <v>611493.41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X83">
            <v>2928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677971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8559391</v>
          </cell>
          <cell r="AK83">
            <v>699283.27299999993</v>
          </cell>
          <cell r="AL83">
            <v>5164.5629719999997</v>
          </cell>
          <cell r="AM83">
            <v>150.11099999999999</v>
          </cell>
          <cell r="AN83">
            <v>3.6612439024390242</v>
          </cell>
          <cell r="AO83">
            <v>1401.3692845691382</v>
          </cell>
          <cell r="AP83">
            <v>20310.093974566502</v>
          </cell>
          <cell r="AQ83">
            <v>499</v>
          </cell>
          <cell r="AR83">
            <v>41</v>
          </cell>
          <cell r="AS83">
            <v>832713.85295722657</v>
          </cell>
          <cell r="AT83">
            <v>611493.41</v>
          </cell>
          <cell r="AV83">
            <v>221220.44295722654</v>
          </cell>
          <cell r="AW83">
            <v>221220.44295722654</v>
          </cell>
          <cell r="AX83">
            <v>0</v>
          </cell>
        </row>
        <row r="84">
          <cell r="A84" t="str">
            <v>100748450B</v>
          </cell>
          <cell r="B84">
            <v>0</v>
          </cell>
          <cell r="C84">
            <v>0</v>
          </cell>
          <cell r="D84">
            <v>0</v>
          </cell>
          <cell r="E84" t="str">
            <v>010</v>
          </cell>
          <cell r="F84" t="str">
            <v>ORTHOPEDIC HOSPITAL OF OKLAHOMA</v>
          </cell>
          <cell r="G84" t="str">
            <v>TULSA,OK 74137-</v>
          </cell>
          <cell r="H84" t="str">
            <v>74137</v>
          </cell>
          <cell r="I84" t="str">
            <v>Private - Sp</v>
          </cell>
          <cell r="J84" t="str">
            <v>Yes</v>
          </cell>
          <cell r="K84" t="str">
            <v>370210</v>
          </cell>
          <cell r="L84">
            <v>42369</v>
          </cell>
          <cell r="M84">
            <v>0.79979999999999996</v>
          </cell>
          <cell r="N84">
            <v>0.79979999999999996</v>
          </cell>
          <cell r="O84">
            <v>0.79979999999999996</v>
          </cell>
          <cell r="P84">
            <v>189</v>
          </cell>
          <cell r="Q84">
            <v>752991.8</v>
          </cell>
          <cell r="R84">
            <v>2406.9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X84">
            <v>7880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1159250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61034</v>
          </cell>
          <cell r="AJ84">
            <v>14774324</v>
          </cell>
          <cell r="AK84">
            <v>1261324.4279999998</v>
          </cell>
          <cell r="AL84">
            <v>4831.453998</v>
          </cell>
          <cell r="AM84">
            <v>168.97899999999998</v>
          </cell>
          <cell r="AN84">
            <v>2.1945324675324676</v>
          </cell>
          <cell r="AO84">
            <v>887.00733333333324</v>
          </cell>
          <cell r="AP84">
            <v>11489.789997333879</v>
          </cell>
          <cell r="AQ84">
            <v>1422</v>
          </cell>
          <cell r="AR84">
            <v>77</v>
          </cell>
          <cell r="AS84">
            <v>884713.82979470864</v>
          </cell>
          <cell r="AT84">
            <v>755398.70000000007</v>
          </cell>
          <cell r="AV84">
            <v>129315.12979470857</v>
          </cell>
          <cell r="AW84">
            <v>129315.12979470857</v>
          </cell>
          <cell r="AX84">
            <v>0</v>
          </cell>
        </row>
        <row r="85">
          <cell r="A85" t="str">
            <v>200031310A</v>
          </cell>
          <cell r="B85">
            <v>0</v>
          </cell>
          <cell r="C85">
            <v>0</v>
          </cell>
          <cell r="D85">
            <v>0</v>
          </cell>
          <cell r="E85" t="str">
            <v>010</v>
          </cell>
          <cell r="F85" t="str">
            <v>SAINT FRANCIS HOSPITAL SOUTH</v>
          </cell>
          <cell r="G85" t="str">
            <v>TULSA,OK 74133-</v>
          </cell>
          <cell r="H85" t="str">
            <v>74133</v>
          </cell>
          <cell r="I85" t="str">
            <v>Private - Sp</v>
          </cell>
          <cell r="J85" t="str">
            <v>Yes</v>
          </cell>
          <cell r="K85" t="str">
            <v>370218</v>
          </cell>
          <cell r="L85">
            <v>42551</v>
          </cell>
          <cell r="M85">
            <v>0.79979999999999996</v>
          </cell>
          <cell r="N85">
            <v>0.79979999999999996</v>
          </cell>
          <cell r="O85">
            <v>0.79979999999999996</v>
          </cell>
          <cell r="P85">
            <v>3882</v>
          </cell>
          <cell r="Q85">
            <v>3445130.9</v>
          </cell>
          <cell r="R85">
            <v>88029.5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X85">
            <v>135191</v>
          </cell>
          <cell r="Y85">
            <v>0</v>
          </cell>
          <cell r="Z85">
            <v>225441</v>
          </cell>
          <cell r="AA85">
            <v>675221</v>
          </cell>
          <cell r="AB85">
            <v>0</v>
          </cell>
          <cell r="AC85">
            <v>0</v>
          </cell>
          <cell r="AD85">
            <v>730120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61730</v>
          </cell>
          <cell r="AJ85">
            <v>9999694</v>
          </cell>
          <cell r="AK85">
            <v>1877050.9809999999</v>
          </cell>
          <cell r="AL85">
            <v>4831.453998</v>
          </cell>
          <cell r="AM85">
            <v>1214.9820000000018</v>
          </cell>
          <cell r="AN85">
            <v>0.90400446428571557</v>
          </cell>
          <cell r="AO85">
            <v>1364.135887354651</v>
          </cell>
          <cell r="AP85">
            <v>5731.7918705377197</v>
          </cell>
          <cell r="AQ85">
            <v>1376</v>
          </cell>
          <cell r="AR85">
            <v>1344</v>
          </cell>
          <cell r="AS85">
            <v>7703528.2740026955</v>
          </cell>
          <cell r="AT85">
            <v>3533160.4</v>
          </cell>
          <cell r="AV85">
            <v>4170367.8740026955</v>
          </cell>
          <cell r="AW85">
            <v>1115044.4443257353</v>
          </cell>
          <cell r="AX85">
            <v>3055323.4296769602</v>
          </cell>
        </row>
        <row r="86">
          <cell r="A86" t="str">
            <v>100700530A</v>
          </cell>
          <cell r="B86">
            <v>0</v>
          </cell>
          <cell r="C86">
            <v>0</v>
          </cell>
          <cell r="D86">
            <v>0</v>
          </cell>
          <cell r="E86" t="str">
            <v>010</v>
          </cell>
          <cell r="F86" t="str">
            <v>SURGICAL HOSPITAL OF OKLAHOMA LLC</v>
          </cell>
          <cell r="G86" t="str">
            <v>OKLAHOMA CITY,OK 73129-0000</v>
          </cell>
          <cell r="H86" t="str">
            <v>73129</v>
          </cell>
          <cell r="I86" t="str">
            <v>Private - Sp</v>
          </cell>
          <cell r="J86" t="str">
            <v>Yes</v>
          </cell>
          <cell r="K86" t="str">
            <v>370201</v>
          </cell>
          <cell r="L86">
            <v>42369</v>
          </cell>
          <cell r="M86">
            <v>0.8972</v>
          </cell>
          <cell r="N86">
            <v>0.8972</v>
          </cell>
          <cell r="O86">
            <v>0.8972</v>
          </cell>
          <cell r="P86">
            <v>41</v>
          </cell>
          <cell r="Q86">
            <v>113531.29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31508</v>
          </cell>
          <cell r="Y86">
            <v>54247</v>
          </cell>
          <cell r="Z86">
            <v>5309</v>
          </cell>
          <cell r="AA86">
            <v>12060</v>
          </cell>
          <cell r="AB86">
            <v>0</v>
          </cell>
          <cell r="AC86">
            <v>0</v>
          </cell>
          <cell r="AD86">
            <v>42836</v>
          </cell>
          <cell r="AE86">
            <v>13300</v>
          </cell>
          <cell r="AF86">
            <v>0</v>
          </cell>
          <cell r="AG86">
            <v>0</v>
          </cell>
          <cell r="AH86">
            <v>0</v>
          </cell>
          <cell r="AI86">
            <v>5442</v>
          </cell>
          <cell r="AJ86">
            <v>448965</v>
          </cell>
          <cell r="AK86">
            <v>169148.954</v>
          </cell>
          <cell r="AL86">
            <v>5164.5629719999997</v>
          </cell>
          <cell r="AM86">
            <v>28.3872</v>
          </cell>
          <cell r="AN86">
            <v>1.4940631578947368</v>
          </cell>
          <cell r="AO86">
            <v>5456.4178709677417</v>
          </cell>
          <cell r="AP86">
            <v>13172.601134060289</v>
          </cell>
          <cell r="AQ86">
            <v>31</v>
          </cell>
          <cell r="AR86">
            <v>19</v>
          </cell>
          <cell r="AS86">
            <v>250279.4215471455</v>
          </cell>
          <cell r="AT86">
            <v>113531.29</v>
          </cell>
          <cell r="AV86">
            <v>136748.13154714549</v>
          </cell>
          <cell r="AW86">
            <v>136748.13154714549</v>
          </cell>
          <cell r="AX86">
            <v>0</v>
          </cell>
        </row>
        <row r="87">
          <cell r="A87" t="str">
            <v>200006260A</v>
          </cell>
          <cell r="B87">
            <v>0</v>
          </cell>
          <cell r="C87">
            <v>0</v>
          </cell>
          <cell r="D87">
            <v>0</v>
          </cell>
          <cell r="E87" t="str">
            <v>010</v>
          </cell>
          <cell r="F87" t="str">
            <v>TULSA SPINE HOSPITAL</v>
          </cell>
          <cell r="G87" t="str">
            <v>TULSA,OK 74132-</v>
          </cell>
          <cell r="H87" t="str">
            <v>74132</v>
          </cell>
          <cell r="I87" t="str">
            <v>Private - Sp</v>
          </cell>
          <cell r="J87" t="str">
            <v>Yes</v>
          </cell>
          <cell r="K87" t="str">
            <v>370216</v>
          </cell>
          <cell r="L87">
            <v>42369</v>
          </cell>
          <cell r="M87">
            <v>0.79979999999999996</v>
          </cell>
          <cell r="N87">
            <v>0.79979999999999996</v>
          </cell>
          <cell r="O87">
            <v>0.79979999999999996</v>
          </cell>
          <cell r="P87">
            <v>98</v>
          </cell>
          <cell r="Q87">
            <v>423192.61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5563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511555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23119</v>
          </cell>
          <cell r="AJ87">
            <v>6475278</v>
          </cell>
          <cell r="AK87">
            <v>554823.39899999998</v>
          </cell>
          <cell r="AL87">
            <v>4831.453998</v>
          </cell>
          <cell r="AM87">
            <v>96.21350000000001</v>
          </cell>
          <cell r="AN87">
            <v>3.0066718750000003</v>
          </cell>
          <cell r="AO87">
            <v>1227.485396017699</v>
          </cell>
          <cell r="AP87">
            <v>15754.082247160606</v>
          </cell>
          <cell r="AQ87">
            <v>452</v>
          </cell>
          <cell r="AR87">
            <v>32</v>
          </cell>
          <cell r="AS87">
            <v>504130.6319091394</v>
          </cell>
          <cell r="AT87">
            <v>423192.61</v>
          </cell>
          <cell r="AV87">
            <v>80938.02190913941</v>
          </cell>
          <cell r="AW87">
            <v>-516194.16839080799</v>
          </cell>
          <cell r="AX87">
            <v>597132.1902999474</v>
          </cell>
        </row>
        <row r="88">
          <cell r="A88" t="str">
            <v>200347120A</v>
          </cell>
          <cell r="B88">
            <v>0</v>
          </cell>
          <cell r="C88">
            <v>0</v>
          </cell>
          <cell r="D88">
            <v>0</v>
          </cell>
          <cell r="E88" t="str">
            <v>010</v>
          </cell>
          <cell r="F88" t="str">
            <v>LTAC HOSPITAL OF EDMOND, LLC</v>
          </cell>
          <cell r="G88" t="str">
            <v>EDMOND,OK 73034-0000</v>
          </cell>
          <cell r="H88" t="str">
            <v>73034</v>
          </cell>
          <cell r="I88" t="str">
            <v>Private - LTCH</v>
          </cell>
          <cell r="J88" t="str">
            <v>Yes</v>
          </cell>
          <cell r="K88" t="str">
            <v>372005</v>
          </cell>
          <cell r="L88">
            <v>42521</v>
          </cell>
          <cell r="M88" t="e">
            <v>#N/A</v>
          </cell>
          <cell r="N88">
            <v>0.8972</v>
          </cell>
          <cell r="O88">
            <v>0.8972</v>
          </cell>
          <cell r="P88">
            <v>348</v>
          </cell>
          <cell r="Q88">
            <v>410497.85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5164.5629719999997</v>
          </cell>
          <cell r="AM88">
            <v>45.6751</v>
          </cell>
          <cell r="AN88">
            <v>3.8062583333333335</v>
          </cell>
          <cell r="AO88">
            <v>0</v>
          </cell>
          <cell r="AP88">
            <v>19657.660850199765</v>
          </cell>
          <cell r="AQ88">
            <v>320</v>
          </cell>
          <cell r="AR88">
            <v>12</v>
          </cell>
          <cell r="AS88">
            <v>235891.93020239717</v>
          </cell>
          <cell r="AT88">
            <v>410497.85</v>
          </cell>
          <cell r="AV88">
            <v>-174605.91979760281</v>
          </cell>
          <cell r="AW88">
            <v>-174605.91979760281</v>
          </cell>
          <cell r="AX88">
            <v>0</v>
          </cell>
        </row>
        <row r="89">
          <cell r="A89" t="str">
            <v>100689350A</v>
          </cell>
          <cell r="B89">
            <v>0</v>
          </cell>
          <cell r="C89">
            <v>0</v>
          </cell>
          <cell r="D89">
            <v>0</v>
          </cell>
          <cell r="E89" t="str">
            <v>010</v>
          </cell>
          <cell r="F89" t="str">
            <v>SELECT SPECIALTY HOSPITAL - OK</v>
          </cell>
          <cell r="G89" t="str">
            <v>OKLAHOMA CITY,OK 73112-</v>
          </cell>
          <cell r="H89" t="str">
            <v>73112</v>
          </cell>
          <cell r="I89" t="str">
            <v>Private - LTCH</v>
          </cell>
          <cell r="J89" t="str">
            <v>Yes</v>
          </cell>
          <cell r="K89" t="str">
            <v>372009</v>
          </cell>
          <cell r="L89">
            <v>42400</v>
          </cell>
          <cell r="M89" t="e">
            <v>#N/A</v>
          </cell>
          <cell r="N89">
            <v>0.8972</v>
          </cell>
          <cell r="O89">
            <v>0.8972</v>
          </cell>
          <cell r="P89">
            <v>223</v>
          </cell>
          <cell r="Q89">
            <v>218630.95</v>
          </cell>
          <cell r="R89">
            <v>146333.59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5164.5629719999997</v>
          </cell>
          <cell r="AM89">
            <v>38.919600000000003</v>
          </cell>
          <cell r="AN89">
            <v>6.4866000000000001</v>
          </cell>
          <cell r="AO89">
            <v>0</v>
          </cell>
          <cell r="AP89">
            <v>33500.454174175196</v>
          </cell>
          <cell r="AQ89">
            <v>605</v>
          </cell>
          <cell r="AR89">
            <v>6</v>
          </cell>
          <cell r="AS89">
            <v>201002.72504505119</v>
          </cell>
          <cell r="AT89">
            <v>364964.54000000004</v>
          </cell>
          <cell r="AV89">
            <v>-163961.81495494884</v>
          </cell>
          <cell r="AW89">
            <v>-163961.81495494884</v>
          </cell>
          <cell r="AX89">
            <v>0</v>
          </cell>
        </row>
        <row r="90">
          <cell r="A90" t="str">
            <v>200224040B</v>
          </cell>
          <cell r="B90">
            <v>0</v>
          </cell>
          <cell r="C90">
            <v>0</v>
          </cell>
          <cell r="D90">
            <v>0</v>
          </cell>
          <cell r="E90" t="str">
            <v>010</v>
          </cell>
          <cell r="F90" t="str">
            <v>SELECT SPECIALTY HOSPITAL-TULSA MIDTOWN</v>
          </cell>
          <cell r="G90" t="str">
            <v>TULSA,OK 74120-5418</v>
          </cell>
          <cell r="H90" t="str">
            <v>74120</v>
          </cell>
          <cell r="I90" t="str">
            <v>Private - LTCH</v>
          </cell>
          <cell r="J90" t="str">
            <v>Yes</v>
          </cell>
          <cell r="K90" t="str">
            <v>372007</v>
          </cell>
          <cell r="L90">
            <v>42613</v>
          </cell>
          <cell r="M90" t="e">
            <v>#N/A</v>
          </cell>
          <cell r="N90">
            <v>0.87509999999999999</v>
          </cell>
          <cell r="O90">
            <v>0.87509999999999999</v>
          </cell>
          <cell r="P90">
            <v>65</v>
          </cell>
          <cell r="Q90">
            <v>132002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5088.9807510000001</v>
          </cell>
          <cell r="AM90">
            <v>21.851400000000002</v>
          </cell>
          <cell r="AN90">
            <v>10.925700000000001</v>
          </cell>
          <cell r="AO90">
            <v>0</v>
          </cell>
          <cell r="AP90">
            <v>55600.676991200708</v>
          </cell>
          <cell r="AQ90">
            <v>266</v>
          </cell>
          <cell r="AR90">
            <v>2</v>
          </cell>
          <cell r="AS90">
            <v>111201.35398240142</v>
          </cell>
          <cell r="AT90">
            <v>132002</v>
          </cell>
          <cell r="AV90">
            <v>-20800.646017598585</v>
          </cell>
          <cell r="AW90">
            <v>-20800.646017598585</v>
          </cell>
          <cell r="AX90">
            <v>0</v>
          </cell>
        </row>
        <row r="91">
          <cell r="A91" t="str">
            <v>100724700C</v>
          </cell>
          <cell r="B91">
            <v>0</v>
          </cell>
          <cell r="C91">
            <v>0</v>
          </cell>
          <cell r="D91">
            <v>0</v>
          </cell>
          <cell r="E91" t="str">
            <v>010</v>
          </cell>
          <cell r="F91" t="str">
            <v>SPECIALTY HOSPITAL OF MIDWEST CITY</v>
          </cell>
          <cell r="G91" t="str">
            <v>MIDWEST CITY,OK 73110-8518</v>
          </cell>
          <cell r="H91" t="str">
            <v>73110</v>
          </cell>
          <cell r="I91" t="str">
            <v>Private - LTCH</v>
          </cell>
          <cell r="J91" t="str">
            <v>Yes</v>
          </cell>
          <cell r="K91" t="str">
            <v>372012</v>
          </cell>
          <cell r="L91">
            <v>42369</v>
          </cell>
          <cell r="M91" t="e">
            <v>#N/A</v>
          </cell>
          <cell r="N91">
            <v>0.8972</v>
          </cell>
          <cell r="O91">
            <v>0.8972</v>
          </cell>
          <cell r="P91">
            <v>122</v>
          </cell>
          <cell r="Q91">
            <v>133307.97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5164.5629719999997</v>
          </cell>
          <cell r="AM91">
            <v>23.481800000000003</v>
          </cell>
          <cell r="AN91">
            <v>2.6090888888888895</v>
          </cell>
          <cell r="AO91">
            <v>0</v>
          </cell>
          <cell r="AP91">
            <v>13474.80386621218</v>
          </cell>
          <cell r="AQ91">
            <v>116</v>
          </cell>
          <cell r="AR91">
            <v>9</v>
          </cell>
          <cell r="AS91">
            <v>121273.23479590962</v>
          </cell>
          <cell r="AT91">
            <v>133307.97</v>
          </cell>
          <cell r="AV91">
            <v>-12034.735204090379</v>
          </cell>
          <cell r="AW91">
            <v>-12034.735204090379</v>
          </cell>
          <cell r="AX91">
            <v>0</v>
          </cell>
        </row>
        <row r="92">
          <cell r="A92" t="str">
            <v>200265330A</v>
          </cell>
          <cell r="B92">
            <v>0</v>
          </cell>
          <cell r="C92">
            <v>0</v>
          </cell>
          <cell r="D92">
            <v>0</v>
          </cell>
          <cell r="E92" t="str">
            <v>010</v>
          </cell>
          <cell r="F92" t="str">
            <v>NORTHEAST OKLAHOMA EYE INSTITUTE LLC</v>
          </cell>
          <cell r="G92" t="str">
            <v>TULSA,OK 74137-4200</v>
          </cell>
          <cell r="H92" t="str">
            <v>74137</v>
          </cell>
          <cell r="I92" t="str">
            <v>Private - Sp</v>
          </cell>
          <cell r="J92" t="str">
            <v>Yes</v>
          </cell>
          <cell r="K92" t="str">
            <v>370210</v>
          </cell>
          <cell r="L92">
            <v>42369</v>
          </cell>
          <cell r="M92">
            <v>0.79979999999999996</v>
          </cell>
          <cell r="N92">
            <v>0.79979999999999996</v>
          </cell>
          <cell r="O92">
            <v>0.79979999999999996</v>
          </cell>
          <cell r="P92">
            <v>1</v>
          </cell>
          <cell r="Q92">
            <v>10062.549999999999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X92">
            <v>7880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1159250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61034</v>
          </cell>
          <cell r="AJ92">
            <v>14774324</v>
          </cell>
          <cell r="AK92">
            <v>1261324.4279999998</v>
          </cell>
          <cell r="AL92">
            <v>4831.453998</v>
          </cell>
          <cell r="AM92">
            <v>1.7451000000000001</v>
          </cell>
          <cell r="AN92">
            <v>1.7451000000000001</v>
          </cell>
          <cell r="AO92">
            <v>887.00733333333324</v>
          </cell>
          <cell r="AP92">
            <v>9318.3777052431342</v>
          </cell>
          <cell r="AQ92">
            <v>1422</v>
          </cell>
          <cell r="AR92">
            <v>1</v>
          </cell>
          <cell r="AS92">
            <v>9318.3777052431342</v>
          </cell>
          <cell r="AT92">
            <v>10062.549999999999</v>
          </cell>
          <cell r="AV92">
            <v>-744.17229475686509</v>
          </cell>
          <cell r="AW92">
            <v>-744.17229475686509</v>
          </cell>
          <cell r="AX92">
            <v>0</v>
          </cell>
        </row>
        <row r="93">
          <cell r="A93" t="str">
            <v>200108340A</v>
          </cell>
          <cell r="B93">
            <v>0</v>
          </cell>
          <cell r="C93">
            <v>0</v>
          </cell>
          <cell r="D93">
            <v>0</v>
          </cell>
          <cell r="E93" t="str">
            <v>010</v>
          </cell>
          <cell r="F93" t="str">
            <v>ONECORE HEALTH</v>
          </cell>
          <cell r="G93" t="str">
            <v>OKLAHOMA CITY,OK 73109-</v>
          </cell>
          <cell r="H93" t="str">
            <v>73109</v>
          </cell>
          <cell r="I93" t="str">
            <v>Private - Sp</v>
          </cell>
          <cell r="J93" t="str">
            <v>Yes</v>
          </cell>
          <cell r="K93" t="str">
            <v>370220</v>
          </cell>
          <cell r="L93">
            <v>42369</v>
          </cell>
          <cell r="M93">
            <v>0.8972</v>
          </cell>
          <cell r="N93">
            <v>0.8972</v>
          </cell>
          <cell r="O93">
            <v>0.8972</v>
          </cell>
          <cell r="P93">
            <v>3</v>
          </cell>
          <cell r="Q93">
            <v>11020.44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X93">
            <v>238814</v>
          </cell>
          <cell r="Y93">
            <v>0</v>
          </cell>
          <cell r="Z93">
            <v>14901</v>
          </cell>
          <cell r="AA93">
            <v>3232</v>
          </cell>
          <cell r="AB93">
            <v>0</v>
          </cell>
          <cell r="AC93">
            <v>0</v>
          </cell>
          <cell r="AD93">
            <v>123157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5097</v>
          </cell>
          <cell r="AJ93">
            <v>1377248</v>
          </cell>
          <cell r="AK93">
            <v>395601.42699999997</v>
          </cell>
          <cell r="AL93">
            <v>5164.5629719999997</v>
          </cell>
          <cell r="AM93">
            <v>5.2049000000000003</v>
          </cell>
          <cell r="AN93">
            <v>2.6024500000000002</v>
          </cell>
          <cell r="AO93">
            <v>5007.6129999999994</v>
          </cell>
          <cell r="AP93">
            <v>18448.129906481401</v>
          </cell>
          <cell r="AQ93">
            <v>79</v>
          </cell>
          <cell r="AR93">
            <v>2</v>
          </cell>
          <cell r="AS93">
            <v>36896.259812962802</v>
          </cell>
          <cell r="AT93">
            <v>11020.44</v>
          </cell>
          <cell r="AV93">
            <v>25875.8198129628</v>
          </cell>
          <cell r="AW93">
            <v>25875.8198129628</v>
          </cell>
          <cell r="AX93">
            <v>0</v>
          </cell>
        </row>
        <row r="94">
          <cell r="A94" t="str">
            <v>200518600A</v>
          </cell>
          <cell r="B94">
            <v>0</v>
          </cell>
          <cell r="C94">
            <v>0</v>
          </cell>
          <cell r="D94">
            <v>0</v>
          </cell>
          <cell r="E94" t="str">
            <v>010</v>
          </cell>
          <cell r="F94" t="str">
            <v>PAM SPECIALTY HOSPITAL OF TULSA</v>
          </cell>
          <cell r="G94" t="str">
            <v>TULSA,OK 74145-</v>
          </cell>
          <cell r="H94" t="str">
            <v>74145</v>
          </cell>
          <cell r="I94" t="str">
            <v>Private - Sp</v>
          </cell>
          <cell r="J94" t="str">
            <v>Yes</v>
          </cell>
          <cell r="K94" t="str">
            <v>372018</v>
          </cell>
          <cell r="L94">
            <v>42613</v>
          </cell>
          <cell r="M94" t="e">
            <v>#N/A</v>
          </cell>
          <cell r="N94" t="e">
            <v>#N/A</v>
          </cell>
          <cell r="O94">
            <v>0.87509999999999999</v>
          </cell>
          <cell r="P94">
            <v>623</v>
          </cell>
          <cell r="Q94">
            <v>942431.34</v>
          </cell>
          <cell r="R94">
            <v>60554.48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5088.9807510000001</v>
          </cell>
          <cell r="AM94">
            <v>66.044799999999995</v>
          </cell>
          <cell r="AN94">
            <v>3.3022399999999998</v>
          </cell>
          <cell r="AO94">
            <v>0</v>
          </cell>
          <cell r="AP94">
            <v>16805.035795182241</v>
          </cell>
          <cell r="AQ94">
            <v>376</v>
          </cell>
          <cell r="AR94">
            <v>20</v>
          </cell>
          <cell r="AS94">
            <v>336100.7159036448</v>
          </cell>
          <cell r="AT94">
            <v>1002985.82</v>
          </cell>
          <cell r="AV94">
            <v>-666885.10409635515</v>
          </cell>
          <cell r="AW94">
            <v>-666885.10409635515</v>
          </cell>
          <cell r="AX94">
            <v>0</v>
          </cell>
        </row>
        <row r="95">
          <cell r="A95" t="str">
            <v>200530140A</v>
          </cell>
          <cell r="B95">
            <v>0</v>
          </cell>
          <cell r="C95">
            <v>0</v>
          </cell>
          <cell r="D95">
            <v>0</v>
          </cell>
          <cell r="E95" t="str">
            <v>010</v>
          </cell>
          <cell r="F95" t="str">
            <v>TULSA - AMG SPECIALTY HOSPITAL</v>
          </cell>
          <cell r="G95" t="str">
            <v>TULSA,OK 74137-4200</v>
          </cell>
          <cell r="H95" t="str">
            <v>74137</v>
          </cell>
          <cell r="I95" t="str">
            <v>Private - Sp</v>
          </cell>
          <cell r="J95" t="str">
            <v>Yes</v>
          </cell>
          <cell r="K95" t="str">
            <v>372011</v>
          </cell>
          <cell r="L95">
            <v>42613</v>
          </cell>
          <cell r="M95" t="e">
            <v>#N/A</v>
          </cell>
          <cell r="N95">
            <v>0.79979999999999996</v>
          </cell>
          <cell r="O95">
            <v>0.79979999999999996</v>
          </cell>
          <cell r="P95">
            <v>324</v>
          </cell>
          <cell r="Q95">
            <v>377536.96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4831.453998</v>
          </cell>
          <cell r="AM95">
            <v>54.474200000000003</v>
          </cell>
          <cell r="AN95">
            <v>3.6316133333333336</v>
          </cell>
          <cell r="AO95">
            <v>0</v>
          </cell>
          <cell r="AP95">
            <v>17545.97275852344</v>
          </cell>
          <cell r="AQ95">
            <v>237</v>
          </cell>
          <cell r="AR95">
            <v>15</v>
          </cell>
          <cell r="AS95">
            <v>263189.59137785161</v>
          </cell>
          <cell r="AT95">
            <v>377536.96</v>
          </cell>
          <cell r="AV95">
            <v>-114347.36862214841</v>
          </cell>
          <cell r="AW95">
            <v>-114347.36862214841</v>
          </cell>
          <cell r="AX95">
            <v>0</v>
          </cell>
        </row>
        <row r="96">
          <cell r="AV96">
            <v>297816520.38792717</v>
          </cell>
          <cell r="AW96">
            <v>5882882.2417606255</v>
          </cell>
          <cell r="AX96">
            <v>291933638.14616638</v>
          </cell>
        </row>
      </sheetData>
      <sheetData sheetId="5">
        <row r="1">
          <cell r="O1">
            <v>1.7000000000000001E-2</v>
          </cell>
        </row>
      </sheetData>
      <sheetData sheetId="6">
        <row r="1">
          <cell r="O1">
            <v>1.7000000000000001E-2</v>
          </cell>
        </row>
        <row r="2">
          <cell r="A2" t="str">
            <v xml:space="preserve">Billing ID </v>
          </cell>
          <cell r="B2" t="str">
            <v>Combined Provider ID</v>
          </cell>
          <cell r="C2" t="str">
            <v>Combined Provider ID</v>
          </cell>
          <cell r="D2" t="str">
            <v>Combined Provider ID</v>
          </cell>
          <cell r="E2" t="str">
            <v>﻿Spec</v>
          </cell>
          <cell r="F2" t="str">
            <v>Use DRG UPL Not Cost</v>
          </cell>
        </row>
        <row r="3">
          <cell r="A3" t="str">
            <v>100700790A</v>
          </cell>
          <cell r="E3" t="str">
            <v>014</v>
          </cell>
          <cell r="F3" t="str">
            <v>No</v>
          </cell>
        </row>
        <row r="4">
          <cell r="A4" t="str">
            <v>100262850D</v>
          </cell>
          <cell r="E4" t="str">
            <v>014</v>
          </cell>
          <cell r="F4" t="str">
            <v>No</v>
          </cell>
        </row>
        <row r="5">
          <cell r="A5" t="str">
            <v>100700760A</v>
          </cell>
          <cell r="E5" t="str">
            <v>014</v>
          </cell>
          <cell r="F5" t="str">
            <v>No</v>
          </cell>
        </row>
        <row r="6">
          <cell r="A6" t="str">
            <v>100699690A</v>
          </cell>
          <cell r="E6" t="str">
            <v>014</v>
          </cell>
          <cell r="F6" t="str">
            <v>No</v>
          </cell>
        </row>
        <row r="7">
          <cell r="A7" t="str">
            <v>100700720A</v>
          </cell>
          <cell r="E7" t="str">
            <v>010</v>
          </cell>
          <cell r="F7" t="str">
            <v>Yes</v>
          </cell>
        </row>
        <row r="8">
          <cell r="A8" t="str">
            <v>100700740A</v>
          </cell>
          <cell r="E8" t="str">
            <v>014</v>
          </cell>
          <cell r="F8" t="str">
            <v>No</v>
          </cell>
        </row>
        <row r="9">
          <cell r="A9" t="str">
            <v>200234090B</v>
          </cell>
          <cell r="E9" t="str">
            <v>014</v>
          </cell>
          <cell r="F9" t="str">
            <v>No</v>
          </cell>
        </row>
        <row r="10">
          <cell r="A10" t="str">
            <v>100749570S</v>
          </cell>
          <cell r="B10" t="str">
            <v>100749570Y</v>
          </cell>
          <cell r="C10" t="str">
            <v>100749570Z</v>
          </cell>
          <cell r="E10" t="str">
            <v>010</v>
          </cell>
          <cell r="F10" t="str">
            <v>Yes</v>
          </cell>
        </row>
        <row r="11">
          <cell r="A11" t="str">
            <v>100819200B</v>
          </cell>
          <cell r="E11" t="str">
            <v>014</v>
          </cell>
          <cell r="F11" t="str">
            <v>No</v>
          </cell>
        </row>
        <row r="12">
          <cell r="A12" t="str">
            <v>100700730A</v>
          </cell>
          <cell r="E12" t="str">
            <v>010</v>
          </cell>
          <cell r="F12" t="str">
            <v>Yes</v>
          </cell>
        </row>
        <row r="13">
          <cell r="A13" t="str">
            <v>100700880A</v>
          </cell>
          <cell r="E13" t="str">
            <v>010</v>
          </cell>
          <cell r="F13" t="str">
            <v>Yes</v>
          </cell>
        </row>
        <row r="14">
          <cell r="A14" t="str">
            <v>100700800A</v>
          </cell>
          <cell r="E14" t="str">
            <v>014</v>
          </cell>
          <cell r="F14" t="str">
            <v>No</v>
          </cell>
        </row>
        <row r="15">
          <cell r="A15" t="str">
            <v>100700820A</v>
          </cell>
          <cell r="E15" t="str">
            <v>010</v>
          </cell>
          <cell r="F15" t="str">
            <v>Yes</v>
          </cell>
        </row>
        <row r="16">
          <cell r="A16" t="str">
            <v>100700780B</v>
          </cell>
          <cell r="E16" t="str">
            <v>014</v>
          </cell>
          <cell r="F16" t="str">
            <v>Yes</v>
          </cell>
        </row>
        <row r="17">
          <cell r="A17" t="str">
            <v>100699660A</v>
          </cell>
          <cell r="E17" t="str">
            <v>014</v>
          </cell>
          <cell r="F17" t="str">
            <v>No</v>
          </cell>
        </row>
        <row r="18">
          <cell r="A18" t="str">
            <v>200539880B</v>
          </cell>
          <cell r="E18" t="str">
            <v>014</v>
          </cell>
          <cell r="F18" t="str">
            <v>No</v>
          </cell>
        </row>
        <row r="19">
          <cell r="A19" t="str">
            <v>100699350A</v>
          </cell>
          <cell r="E19" t="str">
            <v>010</v>
          </cell>
          <cell r="F19" t="str">
            <v>Yes</v>
          </cell>
        </row>
        <row r="20">
          <cell r="A20" t="str">
            <v>100700120Q</v>
          </cell>
          <cell r="E20" t="str">
            <v>014</v>
          </cell>
          <cell r="F20" t="str">
            <v>No</v>
          </cell>
        </row>
        <row r="21">
          <cell r="A21" t="str">
            <v>100700860A</v>
          </cell>
          <cell r="E21" t="str">
            <v>010</v>
          </cell>
          <cell r="F21" t="str">
            <v>Yes</v>
          </cell>
        </row>
        <row r="22">
          <cell r="A22" t="str">
            <v>100818200B</v>
          </cell>
          <cell r="E22" t="str">
            <v>010</v>
          </cell>
          <cell r="F22" t="str">
            <v>Yes</v>
          </cell>
        </row>
        <row r="23">
          <cell r="A23" t="str">
            <v>100710530D</v>
          </cell>
          <cell r="E23" t="str">
            <v>010</v>
          </cell>
          <cell r="F23" t="str">
            <v>Yes</v>
          </cell>
        </row>
        <row r="24">
          <cell r="A24" t="str">
            <v>100699630A</v>
          </cell>
          <cell r="E24" t="str">
            <v>010</v>
          </cell>
          <cell r="F24" t="str">
            <v>Yes</v>
          </cell>
        </row>
        <row r="25">
          <cell r="A25" t="str">
            <v>100699960A</v>
          </cell>
          <cell r="E25" t="str">
            <v>014</v>
          </cell>
          <cell r="F25" t="str">
            <v>No</v>
          </cell>
        </row>
        <row r="26">
          <cell r="A26" t="str">
            <v>100700690A</v>
          </cell>
          <cell r="B26" t="str">
            <v>100700690Q</v>
          </cell>
          <cell r="C26" t="str">
            <v>100700690R</v>
          </cell>
          <cell r="E26" t="str">
            <v>010</v>
          </cell>
          <cell r="F26" t="str">
            <v>Yes</v>
          </cell>
        </row>
        <row r="27">
          <cell r="A27" t="str">
            <v>100700680A</v>
          </cell>
          <cell r="B27" t="str">
            <v>100700680I</v>
          </cell>
          <cell r="E27" t="str">
            <v>010</v>
          </cell>
          <cell r="F27" t="str">
            <v>Yes</v>
          </cell>
        </row>
        <row r="28">
          <cell r="A28" t="str">
            <v>100700250A</v>
          </cell>
          <cell r="E28" t="str">
            <v>014</v>
          </cell>
          <cell r="F28" t="str">
            <v>No</v>
          </cell>
        </row>
        <row r="29">
          <cell r="A29" t="str">
            <v>100699890A</v>
          </cell>
          <cell r="E29" t="str">
            <v>010</v>
          </cell>
          <cell r="F29" t="str">
            <v>Yes</v>
          </cell>
        </row>
        <row r="30">
          <cell r="A30" t="str">
            <v>100690120A</v>
          </cell>
          <cell r="E30" t="str">
            <v>010</v>
          </cell>
          <cell r="F30" t="str">
            <v>No</v>
          </cell>
        </row>
        <row r="31">
          <cell r="A31" t="str">
            <v>100700900A</v>
          </cell>
          <cell r="E31" t="str">
            <v>010</v>
          </cell>
          <cell r="F31" t="str">
            <v>Yes</v>
          </cell>
        </row>
        <row r="32">
          <cell r="A32" t="str">
            <v>100699900A</v>
          </cell>
          <cell r="E32" t="str">
            <v>010</v>
          </cell>
          <cell r="F32" t="str">
            <v>Yes</v>
          </cell>
        </row>
        <row r="33">
          <cell r="A33" t="str">
            <v>100700770A</v>
          </cell>
          <cell r="E33" t="str">
            <v>010</v>
          </cell>
          <cell r="F33" t="str">
            <v>Yes</v>
          </cell>
        </row>
        <row r="34">
          <cell r="A34" t="str">
            <v>100699820A</v>
          </cell>
          <cell r="E34" t="str">
            <v>014</v>
          </cell>
          <cell r="F34" t="str">
            <v>No</v>
          </cell>
        </row>
        <row r="35">
          <cell r="A35" t="str">
            <v>100700160A</v>
          </cell>
          <cell r="E35" t="str">
            <v>010</v>
          </cell>
          <cell r="F35" t="str">
            <v>Yes</v>
          </cell>
        </row>
        <row r="36">
          <cell r="A36" t="str">
            <v>100700190A</v>
          </cell>
          <cell r="E36" t="str">
            <v>010</v>
          </cell>
          <cell r="F36" t="str">
            <v>Yes</v>
          </cell>
        </row>
        <row r="37">
          <cell r="A37" t="str">
            <v>100699830A</v>
          </cell>
          <cell r="E37" t="str">
            <v>010</v>
          </cell>
          <cell r="F37" t="str">
            <v>Yes</v>
          </cell>
        </row>
        <row r="38">
          <cell r="A38" t="str">
            <v>100699950A</v>
          </cell>
          <cell r="E38" t="str">
            <v>010</v>
          </cell>
          <cell r="F38" t="str">
            <v>Yes</v>
          </cell>
        </row>
        <row r="39">
          <cell r="A39" t="str">
            <v>200100890B</v>
          </cell>
          <cell r="E39" t="str">
            <v>010</v>
          </cell>
          <cell r="F39" t="str">
            <v>Yes</v>
          </cell>
        </row>
        <row r="40">
          <cell r="A40" t="str">
            <v>100699870E</v>
          </cell>
          <cell r="E40" t="str">
            <v>014</v>
          </cell>
          <cell r="F40" t="str">
            <v>No</v>
          </cell>
        </row>
        <row r="43">
          <cell r="A43" t="str">
            <v>200439230A</v>
          </cell>
          <cell r="E43" t="str">
            <v>010</v>
          </cell>
          <cell r="F43" t="str">
            <v>Yes</v>
          </cell>
        </row>
        <row r="44">
          <cell r="A44" t="str">
            <v>100699370A</v>
          </cell>
          <cell r="B44" t="str">
            <v>100699370E</v>
          </cell>
          <cell r="E44" t="str">
            <v>010</v>
          </cell>
          <cell r="F44" t="str">
            <v>Yes</v>
          </cell>
        </row>
        <row r="45">
          <cell r="A45" t="str">
            <v>100696610B</v>
          </cell>
          <cell r="E45" t="str">
            <v>010</v>
          </cell>
          <cell r="F45" t="str">
            <v>Yes</v>
          </cell>
        </row>
        <row r="46">
          <cell r="A46" t="str">
            <v>200102450A</v>
          </cell>
          <cell r="E46" t="str">
            <v>010</v>
          </cell>
          <cell r="F46" t="str">
            <v>Yes</v>
          </cell>
        </row>
        <row r="47">
          <cell r="A47" t="str">
            <v>200573000A</v>
          </cell>
          <cell r="B47" t="str">
            <v>200272140B</v>
          </cell>
          <cell r="E47" t="str">
            <v>010</v>
          </cell>
          <cell r="F47" t="str">
            <v>Yes</v>
          </cell>
        </row>
        <row r="48">
          <cell r="A48" t="str">
            <v>100700010G</v>
          </cell>
          <cell r="E48" t="str">
            <v>010</v>
          </cell>
          <cell r="F48" t="str">
            <v>Yes</v>
          </cell>
        </row>
        <row r="49">
          <cell r="A49" t="str">
            <v>200259440A</v>
          </cell>
          <cell r="E49" t="str">
            <v>014</v>
          </cell>
          <cell r="F49" t="str">
            <v>No</v>
          </cell>
        </row>
        <row r="50">
          <cell r="A50" t="str">
            <v>100700120A</v>
          </cell>
          <cell r="B50" t="str">
            <v>100700120N</v>
          </cell>
          <cell r="E50" t="str">
            <v>010</v>
          </cell>
          <cell r="F50" t="str">
            <v>Yes</v>
          </cell>
        </row>
        <row r="51">
          <cell r="A51" t="str">
            <v>200311270A</v>
          </cell>
          <cell r="E51" t="str">
            <v>014</v>
          </cell>
          <cell r="F51" t="str">
            <v>No</v>
          </cell>
        </row>
        <row r="52">
          <cell r="A52" t="str">
            <v>100699410A</v>
          </cell>
          <cell r="E52" t="str">
            <v>010</v>
          </cell>
          <cell r="F52" t="str">
            <v>Yes</v>
          </cell>
        </row>
        <row r="53">
          <cell r="A53" t="str">
            <v>200313370A</v>
          </cell>
          <cell r="E53" t="str">
            <v>014</v>
          </cell>
          <cell r="F53" t="str">
            <v>No</v>
          </cell>
        </row>
        <row r="54">
          <cell r="A54" t="str">
            <v>200045700C</v>
          </cell>
          <cell r="B54" t="str">
            <v>200045700D</v>
          </cell>
          <cell r="E54" t="str">
            <v>010</v>
          </cell>
          <cell r="F54" t="str">
            <v>Yes</v>
          </cell>
        </row>
        <row r="55">
          <cell r="A55" t="str">
            <v>200435950A</v>
          </cell>
          <cell r="B55" t="str">
            <v>200435950B</v>
          </cell>
          <cell r="E55" t="str">
            <v>010</v>
          </cell>
          <cell r="F55" t="str">
            <v>Yes</v>
          </cell>
        </row>
        <row r="56">
          <cell r="A56" t="str">
            <v>200044190A</v>
          </cell>
          <cell r="B56" t="str">
            <v>200044190D</v>
          </cell>
          <cell r="E56" t="str">
            <v>010</v>
          </cell>
          <cell r="F56" t="str">
            <v>Yes</v>
          </cell>
        </row>
        <row r="57">
          <cell r="A57" t="str">
            <v>200044210A</v>
          </cell>
          <cell r="B57" t="str">
            <v>200044210B</v>
          </cell>
          <cell r="E57" t="str">
            <v>010</v>
          </cell>
          <cell r="F57" t="str">
            <v>Yes</v>
          </cell>
        </row>
        <row r="58">
          <cell r="A58" t="str">
            <v>100806400C</v>
          </cell>
          <cell r="E58" t="str">
            <v>010</v>
          </cell>
          <cell r="F58" t="str">
            <v>Yes</v>
          </cell>
        </row>
        <row r="59">
          <cell r="A59" t="str">
            <v>100699500A</v>
          </cell>
          <cell r="E59" t="str">
            <v>010</v>
          </cell>
          <cell r="F59" t="str">
            <v>Yes</v>
          </cell>
        </row>
        <row r="60">
          <cell r="A60" t="str">
            <v>100700610A</v>
          </cell>
          <cell r="E60" t="str">
            <v>010</v>
          </cell>
          <cell r="F60" t="str">
            <v>Yes</v>
          </cell>
        </row>
        <row r="61">
          <cell r="A61" t="str">
            <v>100699700A</v>
          </cell>
          <cell r="E61" t="str">
            <v>010</v>
          </cell>
          <cell r="F61" t="str">
            <v>Yes</v>
          </cell>
        </row>
        <row r="62">
          <cell r="A62" t="str">
            <v>200405550A</v>
          </cell>
          <cell r="E62" t="str">
            <v>010</v>
          </cell>
          <cell r="F62" t="str">
            <v>Yes</v>
          </cell>
        </row>
        <row r="63">
          <cell r="A63" t="str">
            <v>100699440A</v>
          </cell>
          <cell r="B63" t="str">
            <v>100699440N</v>
          </cell>
          <cell r="E63" t="str">
            <v>010</v>
          </cell>
          <cell r="F63" t="str">
            <v>Yes</v>
          </cell>
        </row>
        <row r="64">
          <cell r="A64" t="str">
            <v>100700200A</v>
          </cell>
          <cell r="B64" t="str">
            <v>100700200R</v>
          </cell>
          <cell r="C64" t="str">
            <v>100700200S</v>
          </cell>
          <cell r="E64" t="str">
            <v>010</v>
          </cell>
          <cell r="F64" t="str">
            <v>Yes</v>
          </cell>
        </row>
        <row r="65">
          <cell r="A65" t="str">
            <v>100699490A</v>
          </cell>
          <cell r="B65" t="str">
            <v>100699490K</v>
          </cell>
          <cell r="C65" t="str">
            <v>100699490J</v>
          </cell>
          <cell r="E65" t="str">
            <v>010</v>
          </cell>
          <cell r="F65" t="str">
            <v>Yes</v>
          </cell>
        </row>
        <row r="66">
          <cell r="A66" t="str">
            <v>100700460A</v>
          </cell>
          <cell r="E66" t="str">
            <v>014</v>
          </cell>
          <cell r="F66" t="str">
            <v>No</v>
          </cell>
        </row>
        <row r="67">
          <cell r="A67" t="str">
            <v>100699420A</v>
          </cell>
          <cell r="E67" t="str">
            <v>010</v>
          </cell>
          <cell r="F67" t="str">
            <v>Yes</v>
          </cell>
        </row>
        <row r="68">
          <cell r="A68" t="str">
            <v>100700440A</v>
          </cell>
          <cell r="B68" t="str">
            <v>100700440F</v>
          </cell>
          <cell r="E68" t="str">
            <v>014</v>
          </cell>
          <cell r="F68" t="str">
            <v>Yes</v>
          </cell>
        </row>
        <row r="69">
          <cell r="A69" t="str">
            <v>100774650D</v>
          </cell>
          <cell r="E69" t="str">
            <v>014</v>
          </cell>
          <cell r="F69" t="str">
            <v>No</v>
          </cell>
        </row>
        <row r="70">
          <cell r="A70" t="str">
            <v>200735850A</v>
          </cell>
          <cell r="E70" t="str">
            <v>010</v>
          </cell>
          <cell r="F70" t="str">
            <v>Yes</v>
          </cell>
        </row>
        <row r="71">
          <cell r="A71" t="str">
            <v>100700920A</v>
          </cell>
          <cell r="E71" t="str">
            <v>010</v>
          </cell>
          <cell r="F71" t="str">
            <v>Yes</v>
          </cell>
        </row>
        <row r="72">
          <cell r="A72" t="str">
            <v>100700030A</v>
          </cell>
          <cell r="B72" t="str">
            <v>100700030I</v>
          </cell>
          <cell r="E72" t="str">
            <v>010</v>
          </cell>
          <cell r="F72" t="str">
            <v>Yes</v>
          </cell>
        </row>
        <row r="73">
          <cell r="A73" t="str">
            <v>100699390A</v>
          </cell>
          <cell r="E73" t="str">
            <v>010</v>
          </cell>
          <cell r="F73" t="str">
            <v>Yes</v>
          </cell>
        </row>
        <row r="74">
          <cell r="A74" t="str">
            <v>200509290A</v>
          </cell>
          <cell r="B74" t="str">
            <v>200509290E</v>
          </cell>
          <cell r="E74" t="str">
            <v>010</v>
          </cell>
          <cell r="F74" t="str">
            <v>Yes</v>
          </cell>
        </row>
        <row r="75">
          <cell r="A75" t="str">
            <v>100262320C</v>
          </cell>
          <cell r="B75" t="str">
            <v>100262320G</v>
          </cell>
          <cell r="E75" t="str">
            <v>010</v>
          </cell>
          <cell r="F75" t="str">
            <v>Yes</v>
          </cell>
        </row>
        <row r="76">
          <cell r="A76" t="str">
            <v>200320810D</v>
          </cell>
          <cell r="E76" t="str">
            <v>010</v>
          </cell>
          <cell r="F76" t="str">
            <v>Yes</v>
          </cell>
        </row>
        <row r="77">
          <cell r="A77" t="str">
            <v>200320810D</v>
          </cell>
          <cell r="E77" t="str">
            <v>010</v>
          </cell>
          <cell r="F77" t="str">
            <v>Yes</v>
          </cell>
        </row>
        <row r="78">
          <cell r="A78" t="str">
            <v>200226190A</v>
          </cell>
          <cell r="E78" t="str">
            <v>010</v>
          </cell>
          <cell r="F78" t="str">
            <v>No</v>
          </cell>
        </row>
        <row r="79">
          <cell r="A79" t="str">
            <v>200521810B</v>
          </cell>
          <cell r="E79" t="str">
            <v>014</v>
          </cell>
          <cell r="F79" t="str">
            <v>No</v>
          </cell>
        </row>
        <row r="80">
          <cell r="A80" t="str">
            <v>200425410C</v>
          </cell>
          <cell r="E80" t="str">
            <v>014</v>
          </cell>
          <cell r="F80" t="str">
            <v>No</v>
          </cell>
        </row>
        <row r="81">
          <cell r="A81" t="str">
            <v>200318440B</v>
          </cell>
          <cell r="E81" t="str">
            <v>014</v>
          </cell>
          <cell r="F81" t="str">
            <v>No</v>
          </cell>
        </row>
        <row r="82">
          <cell r="A82" t="str">
            <v>200490030A</v>
          </cell>
          <cell r="E82" t="str">
            <v>014</v>
          </cell>
          <cell r="F82" t="str">
            <v>No</v>
          </cell>
        </row>
        <row r="83">
          <cell r="A83" t="str">
            <v>100700490A</v>
          </cell>
          <cell r="B83" t="str">
            <v>100700490I</v>
          </cell>
          <cell r="E83" t="str">
            <v>010</v>
          </cell>
          <cell r="F83" t="str">
            <v>Yes</v>
          </cell>
        </row>
        <row r="84">
          <cell r="A84" t="str">
            <v>100699360A</v>
          </cell>
          <cell r="E84" t="str">
            <v>010</v>
          </cell>
          <cell r="F84" t="str">
            <v>Yes</v>
          </cell>
        </row>
        <row r="85">
          <cell r="A85" t="str">
            <v>200035670C</v>
          </cell>
          <cell r="E85" t="str">
            <v>010</v>
          </cell>
          <cell r="F85" t="str">
            <v>Yes</v>
          </cell>
        </row>
        <row r="86">
          <cell r="A86" t="str">
            <v>200280620A</v>
          </cell>
          <cell r="E86" t="str">
            <v>010</v>
          </cell>
          <cell r="F86" t="str">
            <v>Yes</v>
          </cell>
        </row>
        <row r="87">
          <cell r="A87" t="str">
            <v>200242900A</v>
          </cell>
          <cell r="E87" t="str">
            <v>010</v>
          </cell>
          <cell r="F87" t="str">
            <v>Yes</v>
          </cell>
        </row>
        <row r="88">
          <cell r="A88" t="str">
            <v>100689210U</v>
          </cell>
          <cell r="E88" t="str">
            <v>010</v>
          </cell>
          <cell r="F88" t="str">
            <v>Yes</v>
          </cell>
        </row>
        <row r="89">
          <cell r="A89" t="str">
            <v>200231400B</v>
          </cell>
          <cell r="E89" t="str">
            <v>014</v>
          </cell>
          <cell r="F89" t="str">
            <v>No</v>
          </cell>
        </row>
        <row r="90">
          <cell r="A90" t="str">
            <v>200740630B</v>
          </cell>
          <cell r="B90" t="str">
            <v>100699750A</v>
          </cell>
          <cell r="E90" t="str">
            <v>014</v>
          </cell>
          <cell r="F90" t="str">
            <v>No</v>
          </cell>
        </row>
        <row r="91">
          <cell r="A91" t="str">
            <v>100699570A</v>
          </cell>
          <cell r="B91" t="str">
            <v>100699570N</v>
          </cell>
          <cell r="E91" t="str">
            <v>010</v>
          </cell>
          <cell r="F91" t="str">
            <v>Yes</v>
          </cell>
        </row>
        <row r="92">
          <cell r="A92" t="str">
            <v>100700450A</v>
          </cell>
          <cell r="E92" t="str">
            <v>014</v>
          </cell>
          <cell r="F92" t="str">
            <v>Yes</v>
          </cell>
        </row>
        <row r="93">
          <cell r="A93" t="str">
            <v>200196450C</v>
          </cell>
          <cell r="E93" t="str">
            <v>010</v>
          </cell>
          <cell r="F93" t="str">
            <v>Yes</v>
          </cell>
        </row>
        <row r="94">
          <cell r="A94" t="str">
            <v>100697950B</v>
          </cell>
          <cell r="B94" t="str">
            <v>100697950I</v>
          </cell>
          <cell r="C94" t="str">
            <v>100697950H</v>
          </cell>
          <cell r="E94" t="str">
            <v>010</v>
          </cell>
          <cell r="F94" t="str">
            <v>Yes</v>
          </cell>
        </row>
        <row r="95">
          <cell r="A95" t="str">
            <v>100699540A</v>
          </cell>
          <cell r="B95" t="str">
            <v>100699540T</v>
          </cell>
          <cell r="C95" t="str">
            <v>100699540U</v>
          </cell>
          <cell r="E95" t="str">
            <v>010</v>
          </cell>
          <cell r="F95" t="str">
            <v>Yes</v>
          </cell>
        </row>
        <row r="96">
          <cell r="A96" t="str">
            <v>200310990A</v>
          </cell>
          <cell r="E96" t="str">
            <v>010</v>
          </cell>
          <cell r="F96" t="str">
            <v>Yes</v>
          </cell>
        </row>
        <row r="97">
          <cell r="A97" t="str">
            <v>100699400A</v>
          </cell>
          <cell r="B97" t="str">
            <v>100699400I</v>
          </cell>
          <cell r="E97" t="str">
            <v>010</v>
          </cell>
          <cell r="F97" t="str">
            <v>Yes</v>
          </cell>
        </row>
        <row r="98">
          <cell r="A98" t="str">
            <v>200106410A</v>
          </cell>
          <cell r="E98" t="str">
            <v>010</v>
          </cell>
          <cell r="F98" t="str">
            <v>Yes</v>
          </cell>
        </row>
        <row r="99">
          <cell r="A99" t="str">
            <v>100699550A</v>
          </cell>
          <cell r="E99" t="str">
            <v>014</v>
          </cell>
          <cell r="F99" t="str">
            <v>No</v>
          </cell>
        </row>
        <row r="100">
          <cell r="A100" t="str">
            <v>100690020A</v>
          </cell>
          <cell r="B100" t="str">
            <v>100690020C</v>
          </cell>
          <cell r="E100" t="str">
            <v>010</v>
          </cell>
          <cell r="F100" t="str">
            <v>Yes</v>
          </cell>
        </row>
        <row r="101">
          <cell r="A101" t="str">
            <v>200125010B</v>
          </cell>
          <cell r="E101" t="str">
            <v>014</v>
          </cell>
          <cell r="F101" t="str">
            <v>No</v>
          </cell>
        </row>
        <row r="102">
          <cell r="A102" t="str">
            <v>200292720A</v>
          </cell>
          <cell r="E102" t="str">
            <v>010</v>
          </cell>
          <cell r="F102" t="str">
            <v>Yes</v>
          </cell>
        </row>
        <row r="103">
          <cell r="A103" t="str">
            <v>200125200B</v>
          </cell>
          <cell r="E103" t="str">
            <v>014</v>
          </cell>
          <cell r="F103" t="str">
            <v>No</v>
          </cell>
        </row>
        <row r="104">
          <cell r="A104" t="str">
            <v>100740840B</v>
          </cell>
          <cell r="E104" t="str">
            <v>010</v>
          </cell>
          <cell r="F104" t="str">
            <v>Yes</v>
          </cell>
        </row>
        <row r="105">
          <cell r="A105" t="str">
            <v>200019120A</v>
          </cell>
          <cell r="E105" t="str">
            <v>010</v>
          </cell>
          <cell r="F105" t="str">
            <v>Yes</v>
          </cell>
        </row>
        <row r="106">
          <cell r="A106" t="str">
            <v>200285100B</v>
          </cell>
          <cell r="E106" t="str">
            <v>013</v>
          </cell>
          <cell r="F106" t="str">
            <v>No</v>
          </cell>
        </row>
        <row r="107">
          <cell r="A107" t="str">
            <v>200285100C</v>
          </cell>
          <cell r="E107" t="str">
            <v>015</v>
          </cell>
          <cell r="F107" t="str">
            <v>No</v>
          </cell>
        </row>
        <row r="108">
          <cell r="A108" t="str">
            <v>100697950L</v>
          </cell>
          <cell r="E108" t="str">
            <v>013</v>
          </cell>
          <cell r="F108" t="str">
            <v>No</v>
          </cell>
        </row>
        <row r="109">
          <cell r="A109" t="str">
            <v>100699540I</v>
          </cell>
          <cell r="E109" t="str">
            <v>015</v>
          </cell>
          <cell r="F109" t="str">
            <v>No</v>
          </cell>
        </row>
        <row r="110">
          <cell r="A110" t="str">
            <v>100699540H</v>
          </cell>
          <cell r="E110" t="str">
            <v>013</v>
          </cell>
          <cell r="F110" t="str">
            <v>No</v>
          </cell>
        </row>
        <row r="111">
          <cell r="A111" t="str">
            <v>100689250A</v>
          </cell>
          <cell r="E111" t="str">
            <v>013</v>
          </cell>
          <cell r="F111" t="str">
            <v>No</v>
          </cell>
        </row>
        <row r="112">
          <cell r="A112" t="str">
            <v>100689250B</v>
          </cell>
          <cell r="E112" t="str">
            <v>015</v>
          </cell>
          <cell r="F112" t="str">
            <v>No</v>
          </cell>
        </row>
        <row r="113">
          <cell r="A113" t="str">
            <v>200668710A</v>
          </cell>
          <cell r="E113" t="str">
            <v>010</v>
          </cell>
          <cell r="F113" t="str">
            <v>Yes</v>
          </cell>
        </row>
        <row r="114">
          <cell r="A114" t="str">
            <v>200700900A</v>
          </cell>
          <cell r="B114" t="str">
            <v>100700630G</v>
          </cell>
          <cell r="C114" t="str">
            <v>100700630H</v>
          </cell>
          <cell r="E114" t="str">
            <v>010</v>
          </cell>
          <cell r="F114" t="str">
            <v>Yes</v>
          </cell>
        </row>
        <row r="115">
          <cell r="A115" t="str">
            <v>200702430B</v>
          </cell>
          <cell r="B115" t="str">
            <v>100261400G</v>
          </cell>
          <cell r="C115" t="str">
            <v>100261400B</v>
          </cell>
          <cell r="E115" t="str">
            <v>010</v>
          </cell>
          <cell r="F115" t="str">
            <v>Yes</v>
          </cell>
        </row>
        <row r="116">
          <cell r="A116" t="str">
            <v>200085660H</v>
          </cell>
          <cell r="E116" t="str">
            <v>011</v>
          </cell>
          <cell r="F116" t="str">
            <v>No</v>
          </cell>
        </row>
        <row r="117">
          <cell r="A117" t="str">
            <v>100700380P</v>
          </cell>
          <cell r="E117" t="str">
            <v>011</v>
          </cell>
          <cell r="F117" t="str">
            <v>No</v>
          </cell>
        </row>
        <row r="118">
          <cell r="A118" t="str">
            <v>100738360L</v>
          </cell>
          <cell r="E118" t="str">
            <v>011</v>
          </cell>
          <cell r="F118" t="str">
            <v>No</v>
          </cell>
        </row>
        <row r="119">
          <cell r="A119" t="str">
            <v>100701680L</v>
          </cell>
          <cell r="E119" t="str">
            <v>011</v>
          </cell>
          <cell r="F119" t="str">
            <v>No</v>
          </cell>
        </row>
        <row r="120">
          <cell r="A120" t="str">
            <v>200673510E</v>
          </cell>
          <cell r="B120" t="str">
            <v>100701710B</v>
          </cell>
          <cell r="E120" t="str">
            <v>013</v>
          </cell>
          <cell r="F120" t="str">
            <v>No</v>
          </cell>
        </row>
        <row r="121">
          <cell r="A121" t="str">
            <v>200080160A</v>
          </cell>
          <cell r="E121" t="str">
            <v>010</v>
          </cell>
          <cell r="F121" t="str">
            <v>Yes</v>
          </cell>
        </row>
        <row r="122">
          <cell r="A122" t="str">
            <v>200119790A</v>
          </cell>
          <cell r="E122" t="str">
            <v>010</v>
          </cell>
          <cell r="F122" t="str">
            <v>Yes</v>
          </cell>
        </row>
        <row r="123">
          <cell r="A123" t="str">
            <v>200347120A</v>
          </cell>
          <cell r="E123" t="str">
            <v>010</v>
          </cell>
          <cell r="F123" t="str">
            <v>Yes</v>
          </cell>
        </row>
        <row r="124">
          <cell r="A124" t="str">
            <v>100689350A</v>
          </cell>
          <cell r="E124" t="str">
            <v>010</v>
          </cell>
          <cell r="F124" t="str">
            <v>Yes</v>
          </cell>
        </row>
        <row r="125">
          <cell r="A125" t="str">
            <v>200224040B</v>
          </cell>
          <cell r="E125" t="str">
            <v>010</v>
          </cell>
          <cell r="F125" t="str">
            <v>Yes</v>
          </cell>
        </row>
        <row r="126">
          <cell r="A126" t="str">
            <v>100724700C</v>
          </cell>
          <cell r="E126" t="str">
            <v>010</v>
          </cell>
          <cell r="F126" t="str">
            <v>Yes</v>
          </cell>
        </row>
        <row r="127">
          <cell r="A127" t="str">
            <v>100677110F</v>
          </cell>
          <cell r="E127" t="str">
            <v>015</v>
          </cell>
          <cell r="F127" t="str">
            <v>No</v>
          </cell>
        </row>
        <row r="128">
          <cell r="A128" t="str">
            <v>100806400X</v>
          </cell>
          <cell r="E128" t="str">
            <v>010</v>
          </cell>
          <cell r="F128" t="str">
            <v>Yes</v>
          </cell>
        </row>
        <row r="129">
          <cell r="A129" t="str">
            <v>200479750A</v>
          </cell>
          <cell r="E129" t="str">
            <v>012</v>
          </cell>
          <cell r="F129" t="str">
            <v>No</v>
          </cell>
        </row>
        <row r="130">
          <cell r="A130" t="str">
            <v>200028650A</v>
          </cell>
          <cell r="E130" t="str">
            <v>012</v>
          </cell>
          <cell r="F130" t="str">
            <v>No</v>
          </cell>
        </row>
        <row r="131">
          <cell r="A131" t="str">
            <v>100746230B</v>
          </cell>
          <cell r="E131" t="str">
            <v>010</v>
          </cell>
          <cell r="F131" t="str">
            <v>Yes</v>
          </cell>
        </row>
        <row r="132">
          <cell r="A132" t="str">
            <v>100745350B</v>
          </cell>
          <cell r="E132" t="str">
            <v>010</v>
          </cell>
          <cell r="F132" t="str">
            <v>Yes</v>
          </cell>
        </row>
        <row r="133">
          <cell r="A133" t="str">
            <v>200069370A</v>
          </cell>
          <cell r="E133" t="str">
            <v>010</v>
          </cell>
          <cell r="F133" t="str">
            <v>Yes</v>
          </cell>
        </row>
        <row r="134">
          <cell r="A134" t="str">
            <v>200066700A</v>
          </cell>
          <cell r="E134" t="str">
            <v>010</v>
          </cell>
          <cell r="F134" t="str">
            <v>Yes</v>
          </cell>
        </row>
        <row r="135">
          <cell r="A135" t="str">
            <v>200009170A</v>
          </cell>
          <cell r="E135" t="str">
            <v>010</v>
          </cell>
          <cell r="F135" t="str">
            <v>Yes</v>
          </cell>
        </row>
        <row r="136">
          <cell r="A136" t="str">
            <v>100747140B</v>
          </cell>
          <cell r="E136" t="str">
            <v>010</v>
          </cell>
          <cell r="F136" t="str">
            <v>Yes</v>
          </cell>
        </row>
        <row r="137">
          <cell r="A137" t="str">
            <v>200108340A</v>
          </cell>
          <cell r="E137" t="str">
            <v>010</v>
          </cell>
          <cell r="F137" t="str">
            <v>Yes</v>
          </cell>
        </row>
        <row r="138">
          <cell r="A138" t="str">
            <v>100748450B</v>
          </cell>
          <cell r="E138" t="str">
            <v>010</v>
          </cell>
          <cell r="F138" t="str">
            <v>Yes</v>
          </cell>
        </row>
        <row r="139">
          <cell r="A139" t="str">
            <v>200518600A</v>
          </cell>
          <cell r="E139" t="str">
            <v>010</v>
          </cell>
          <cell r="F139" t="str">
            <v>Yes</v>
          </cell>
        </row>
        <row r="140">
          <cell r="A140" t="str">
            <v>200031310A</v>
          </cell>
          <cell r="E140" t="str">
            <v>010</v>
          </cell>
          <cell r="F140" t="str">
            <v>Yes</v>
          </cell>
        </row>
        <row r="141">
          <cell r="A141" t="str">
            <v>100700530A</v>
          </cell>
          <cell r="E141" t="str">
            <v>010</v>
          </cell>
          <cell r="F141" t="str">
            <v>Yes</v>
          </cell>
        </row>
        <row r="142">
          <cell r="A142" t="str">
            <v>200530140A</v>
          </cell>
          <cell r="E142" t="str">
            <v>010</v>
          </cell>
          <cell r="F142" t="str">
            <v>Yes</v>
          </cell>
        </row>
        <row r="143">
          <cell r="A143" t="str">
            <v>200006260A</v>
          </cell>
          <cell r="E143" t="str">
            <v>010</v>
          </cell>
          <cell r="F143" t="str">
            <v>Yes</v>
          </cell>
        </row>
        <row r="146">
          <cell r="A146" t="str">
            <v>100700640A</v>
          </cell>
          <cell r="E146" t="str">
            <v>011</v>
          </cell>
          <cell r="F146" t="str">
            <v>No</v>
          </cell>
        </row>
        <row r="147">
          <cell r="A147" t="str">
            <v>100690030A</v>
          </cell>
          <cell r="E147" t="str">
            <v>011</v>
          </cell>
          <cell r="F147" t="str">
            <v>No</v>
          </cell>
        </row>
        <row r="148">
          <cell r="A148" t="str">
            <v>100700660A</v>
          </cell>
          <cell r="E148" t="str">
            <v>011</v>
          </cell>
          <cell r="F148" t="str">
            <v>No</v>
          </cell>
        </row>
        <row r="149">
          <cell r="A149" t="str">
            <v>100704080A</v>
          </cell>
          <cell r="E149" t="str">
            <v>011</v>
          </cell>
          <cell r="F149" t="str">
            <v>No</v>
          </cell>
        </row>
        <row r="150">
          <cell r="A150" t="str">
            <v>100700670A</v>
          </cell>
          <cell r="E150" t="str">
            <v>012</v>
          </cell>
          <cell r="F150" t="str">
            <v>No</v>
          </cell>
        </row>
      </sheetData>
      <sheetData sheetId="7">
        <row r="1">
          <cell r="B1" t="str">
            <v xml:space="preserve">Billing ID </v>
          </cell>
          <cell r="C1" t="str">
            <v>Combined Provider ID</v>
          </cell>
          <cell r="D1" t="str">
            <v>Combined Provider ID</v>
          </cell>
          <cell r="E1" t="str">
            <v>Combined Provider ID</v>
          </cell>
          <cell r="F1" t="str">
            <v>Ind</v>
          </cell>
          <cell r="G1" t="str">
            <v>Billing Full Name</v>
          </cell>
          <cell r="H1" t="str">
            <v>Billing Full Street Addr</v>
          </cell>
          <cell r="I1" t="str">
            <v>City</v>
          </cell>
          <cell r="J1" t="str">
            <v>State</v>
          </cell>
          <cell r="K1" t="str">
            <v>Zip Code</v>
          </cell>
          <cell r="L1" t="str">
            <v>CCR</v>
          </cell>
          <cell r="M1" t="str">
            <v>Claim Type</v>
          </cell>
          <cell r="N1" t="str">
            <v>Inpt Total Days</v>
          </cell>
          <cell r="O1" t="str">
            <v>Inpt Covered Days</v>
          </cell>
          <cell r="P1" t="str">
            <v>Inpt Billed Amount</v>
          </cell>
          <cell r="Q1" t="str">
            <v>Inpt Paid (Warrant) Amount</v>
          </cell>
          <cell r="R1" t="str">
            <v>Inpt TPL Amount</v>
          </cell>
          <cell r="S1" t="str">
            <v>Inpt Expenditures</v>
          </cell>
          <cell r="T1" t="str">
            <v xml:space="preserve">Inpt SHOPP Assessment </v>
          </cell>
          <cell r="U1" t="str">
            <v>GME</v>
          </cell>
          <cell r="V1" t="str">
            <v>IME</v>
          </cell>
          <cell r="W1" t="str">
            <v xml:space="preserve">  Inpt SHOPP</v>
          </cell>
          <cell r="X1" t="str">
            <v>Inpt Supplemental</v>
          </cell>
          <cell r="Y1">
            <v>0</v>
          </cell>
          <cell r="Z1" t="str">
            <v>Total Inpt Cost</v>
          </cell>
          <cell r="AA1" t="str">
            <v>Total Inpt Pymts</v>
          </cell>
          <cell r="AB1" t="str">
            <v>(Over) / under cost</v>
          </cell>
          <cell r="AC1">
            <v>0</v>
          </cell>
          <cell r="AD1" t="str">
            <v>Outpt Billed Amt</v>
          </cell>
          <cell r="AE1" t="str">
            <v xml:space="preserve"> Outpt Pymts</v>
          </cell>
          <cell r="AF1" t="str">
            <v>Outpt TPL</v>
          </cell>
          <cell r="AG1" t="str">
            <v>Outpt Exp/ Supplementals</v>
          </cell>
          <cell r="AH1" t="str">
            <v xml:space="preserve">Outpt SHOPP Assessment </v>
          </cell>
          <cell r="AI1" t="str">
            <v>SHOPP Outpt</v>
          </cell>
          <cell r="AJ1">
            <v>0</v>
          </cell>
          <cell r="AK1" t="str">
            <v>Total Outpt Cost</v>
          </cell>
          <cell r="AL1" t="str">
            <v>Total Outpt Payments</v>
          </cell>
          <cell r="AM1" t="str">
            <v>(Over) / under cost</v>
          </cell>
          <cell r="AN1">
            <v>0</v>
          </cell>
          <cell r="AO1" t="str">
            <v>total costs</v>
          </cell>
          <cell r="AP1" t="str">
            <v>total payments</v>
          </cell>
          <cell r="AQ1" t="str">
            <v>(Over) / under cost w SHOPP</v>
          </cell>
          <cell r="AR1" t="str">
            <v>(Over) / under cost w/o SHOPP</v>
          </cell>
        </row>
        <row r="2"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</row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 t="str">
            <v>NSGO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</row>
        <row r="4">
          <cell r="B4" t="str">
            <v>100700790A</v>
          </cell>
          <cell r="C4">
            <v>0</v>
          </cell>
          <cell r="D4">
            <v>0</v>
          </cell>
          <cell r="E4">
            <v>0</v>
          </cell>
          <cell r="F4" t="str">
            <v>NSGO</v>
          </cell>
          <cell r="G4" t="str">
            <v xml:space="preserve">ARBUCKLE MEM HSP </v>
          </cell>
          <cell r="H4" t="str">
            <v xml:space="preserve">2011 W BROADWAY  </v>
          </cell>
          <cell r="I4" t="str">
            <v xml:space="preserve">SULPHUR        </v>
          </cell>
          <cell r="J4" t="str">
            <v>OK</v>
          </cell>
          <cell r="K4" t="str">
            <v>73086</v>
          </cell>
          <cell r="L4">
            <v>0.58240000000000003</v>
          </cell>
          <cell r="M4" t="str">
            <v>I</v>
          </cell>
          <cell r="N4">
            <v>18</v>
          </cell>
          <cell r="O4">
            <v>18</v>
          </cell>
          <cell r="P4">
            <v>54016.13</v>
          </cell>
          <cell r="Q4">
            <v>30170.32</v>
          </cell>
          <cell r="R4">
            <v>805.09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25423.665316647501</v>
          </cell>
          <cell r="X4">
            <v>0</v>
          </cell>
          <cell r="Y4">
            <v>0</v>
          </cell>
          <cell r="Z4">
            <v>31458.994112</v>
          </cell>
          <cell r="AA4">
            <v>56399.075316647504</v>
          </cell>
          <cell r="AB4">
            <v>-24940.081204647504</v>
          </cell>
          <cell r="AC4">
            <v>0</v>
          </cell>
          <cell r="AD4">
            <v>1322525.4700000002</v>
          </cell>
          <cell r="AE4">
            <v>290399.09000000003</v>
          </cell>
          <cell r="AF4">
            <v>26002.02871539085</v>
          </cell>
          <cell r="AG4">
            <v>0</v>
          </cell>
          <cell r="AH4">
            <v>0</v>
          </cell>
          <cell r="AI4">
            <v>221649.67055306907</v>
          </cell>
          <cell r="AJ4">
            <v>0</v>
          </cell>
          <cell r="AK4">
            <v>770238.83372800017</v>
          </cell>
          <cell r="AL4">
            <v>538050.78926845989</v>
          </cell>
          <cell r="AM4">
            <v>232188.04445954028</v>
          </cell>
          <cell r="AN4">
            <v>0</v>
          </cell>
          <cell r="AO4">
            <v>801697.82784000016</v>
          </cell>
          <cell r="AP4">
            <v>594449.86458510743</v>
          </cell>
          <cell r="AQ4">
            <v>207247.96325489273</v>
          </cell>
          <cell r="AR4">
            <v>454321.29912460933</v>
          </cell>
        </row>
        <row r="5">
          <cell r="B5" t="str">
            <v>100262850D</v>
          </cell>
          <cell r="C5">
            <v>0</v>
          </cell>
          <cell r="D5">
            <v>0</v>
          </cell>
          <cell r="E5">
            <v>0</v>
          </cell>
          <cell r="F5" t="str">
            <v>NSGO</v>
          </cell>
          <cell r="G5" t="str">
            <v xml:space="preserve">ATOKA MEMORIAL HOSPITAL </v>
          </cell>
          <cell r="H5" t="str">
            <v xml:space="preserve">1200 WEST LIBERTY ROAD  </v>
          </cell>
          <cell r="I5" t="str">
            <v xml:space="preserve">ATOKA          </v>
          </cell>
          <cell r="J5" t="str">
            <v>OK</v>
          </cell>
          <cell r="K5" t="str">
            <v>74525</v>
          </cell>
          <cell r="L5">
            <v>0.60780000000000001</v>
          </cell>
          <cell r="M5" t="str">
            <v>I</v>
          </cell>
          <cell r="N5">
            <v>143</v>
          </cell>
          <cell r="O5">
            <v>143</v>
          </cell>
          <cell r="P5">
            <v>468451.87</v>
          </cell>
          <cell r="Q5">
            <v>214680.28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34263.5</v>
          </cell>
          <cell r="X5">
            <v>0</v>
          </cell>
          <cell r="Y5">
            <v>0</v>
          </cell>
          <cell r="Z5">
            <v>284725.04658600001</v>
          </cell>
          <cell r="AA5">
            <v>248943.78</v>
          </cell>
          <cell r="AB5">
            <v>35781.266586000012</v>
          </cell>
          <cell r="AC5">
            <v>0</v>
          </cell>
          <cell r="AD5">
            <v>1914514.3699999999</v>
          </cell>
          <cell r="AE5">
            <v>285506.52</v>
          </cell>
          <cell r="AF5">
            <v>29067.298969013809</v>
          </cell>
          <cell r="AG5">
            <v>0</v>
          </cell>
          <cell r="AH5">
            <v>0</v>
          </cell>
          <cell r="AI5">
            <v>558413.35795783985</v>
          </cell>
          <cell r="AJ5">
            <v>0</v>
          </cell>
          <cell r="AK5">
            <v>1163641.834086</v>
          </cell>
          <cell r="AL5">
            <v>872987.1769268536</v>
          </cell>
          <cell r="AM5">
            <v>290654.65715914639</v>
          </cell>
          <cell r="AN5">
            <v>0</v>
          </cell>
          <cell r="AO5">
            <v>1448366.8806719999</v>
          </cell>
          <cell r="AP5">
            <v>1121930.9569268536</v>
          </cell>
          <cell r="AQ5">
            <v>326435.92374514625</v>
          </cell>
          <cell r="AR5">
            <v>919112.7817029861</v>
          </cell>
        </row>
        <row r="6">
          <cell r="B6" t="str">
            <v>100700760A</v>
          </cell>
          <cell r="C6">
            <v>0</v>
          </cell>
          <cell r="D6">
            <v>0</v>
          </cell>
          <cell r="E6">
            <v>0</v>
          </cell>
          <cell r="F6" t="str">
            <v>NSGO</v>
          </cell>
          <cell r="G6" t="str">
            <v xml:space="preserve">BEAVER COUNTY MEMORIAL HOSPITAL </v>
          </cell>
          <cell r="H6" t="str">
            <v xml:space="preserve">212 E. 8TH STREET  </v>
          </cell>
          <cell r="I6" t="str">
            <v xml:space="preserve">BEAVER         </v>
          </cell>
          <cell r="J6" t="str">
            <v>OK</v>
          </cell>
          <cell r="K6" t="str">
            <v>73932</v>
          </cell>
          <cell r="L6">
            <v>0.77</v>
          </cell>
          <cell r="M6" t="str">
            <v>I</v>
          </cell>
          <cell r="N6">
            <v>8</v>
          </cell>
          <cell r="O6">
            <v>8</v>
          </cell>
          <cell r="P6">
            <v>23985.45</v>
          </cell>
          <cell r="Q6">
            <v>10785.83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18468.7965</v>
          </cell>
          <cell r="AA6">
            <v>10785.83</v>
          </cell>
          <cell r="AB6">
            <v>7682.9665000000005</v>
          </cell>
          <cell r="AC6">
            <v>0</v>
          </cell>
          <cell r="AD6">
            <v>128158.01000000001</v>
          </cell>
          <cell r="AE6">
            <v>31237.78</v>
          </cell>
          <cell r="AF6">
            <v>1890.6203913585514</v>
          </cell>
          <cell r="AG6">
            <v>0</v>
          </cell>
          <cell r="AH6">
            <v>0</v>
          </cell>
          <cell r="AI6">
            <v>52677.873076291733</v>
          </cell>
          <cell r="AJ6">
            <v>0</v>
          </cell>
          <cell r="AK6">
            <v>98681.667700000005</v>
          </cell>
          <cell r="AL6">
            <v>85806.273467650288</v>
          </cell>
          <cell r="AM6">
            <v>12875.394232349718</v>
          </cell>
          <cell r="AN6">
            <v>0</v>
          </cell>
          <cell r="AO6">
            <v>117150.4642</v>
          </cell>
          <cell r="AP6">
            <v>96592.10346765029</v>
          </cell>
          <cell r="AQ6">
            <v>20558.360732349713</v>
          </cell>
          <cell r="AR6">
            <v>73236.233808641438</v>
          </cell>
        </row>
        <row r="7">
          <cell r="B7" t="str">
            <v>100699690A</v>
          </cell>
          <cell r="C7">
            <v>0</v>
          </cell>
          <cell r="D7">
            <v>0</v>
          </cell>
          <cell r="E7">
            <v>0</v>
          </cell>
          <cell r="F7" t="str">
            <v>NSGO</v>
          </cell>
          <cell r="G7" t="str">
            <v xml:space="preserve">CARNEGIE TRI-COUNTY MUNICI </v>
          </cell>
          <cell r="H7" t="str">
            <v>MUNICIPAL HOSPITAL  102 N BROADWAY</v>
          </cell>
          <cell r="I7" t="str">
            <v xml:space="preserve">CARNEGIE       </v>
          </cell>
          <cell r="J7" t="str">
            <v>OK</v>
          </cell>
          <cell r="K7" t="str">
            <v>73015</v>
          </cell>
          <cell r="L7">
            <v>0.58089999999999997</v>
          </cell>
          <cell r="M7" t="str">
            <v>I</v>
          </cell>
          <cell r="N7">
            <v>106</v>
          </cell>
          <cell r="O7">
            <v>106</v>
          </cell>
          <cell r="P7">
            <v>291684.43</v>
          </cell>
          <cell r="Q7">
            <v>86713.61</v>
          </cell>
          <cell r="R7">
            <v>16969.3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32022.322420234916</v>
          </cell>
          <cell r="X7">
            <v>0</v>
          </cell>
          <cell r="Y7">
            <v>0</v>
          </cell>
          <cell r="Z7">
            <v>169439.48538699999</v>
          </cell>
          <cell r="AA7">
            <v>135705.23242023491</v>
          </cell>
          <cell r="AB7">
            <v>33734.252966765082</v>
          </cell>
          <cell r="AC7">
            <v>0</v>
          </cell>
          <cell r="AD7">
            <v>693005.16999999993</v>
          </cell>
          <cell r="AE7">
            <v>131075.75</v>
          </cell>
          <cell r="AF7">
            <v>7157.6472837336569</v>
          </cell>
          <cell r="AG7">
            <v>0</v>
          </cell>
          <cell r="AH7">
            <v>0</v>
          </cell>
          <cell r="AI7">
            <v>113503.87962032971</v>
          </cell>
          <cell r="AJ7">
            <v>0</v>
          </cell>
          <cell r="AK7">
            <v>402566.70325299993</v>
          </cell>
          <cell r="AL7">
            <v>251737.27690406336</v>
          </cell>
          <cell r="AM7">
            <v>150829.42634893657</v>
          </cell>
          <cell r="AN7">
            <v>0</v>
          </cell>
          <cell r="AO7">
            <v>572006.18863999995</v>
          </cell>
          <cell r="AP7">
            <v>387442.50932429824</v>
          </cell>
          <cell r="AQ7">
            <v>184563.67931570171</v>
          </cell>
          <cell r="AR7">
            <v>330089.88135626633</v>
          </cell>
        </row>
        <row r="8">
          <cell r="B8" t="str">
            <v>100700720A</v>
          </cell>
          <cell r="C8">
            <v>0</v>
          </cell>
          <cell r="D8">
            <v>0</v>
          </cell>
          <cell r="E8">
            <v>0</v>
          </cell>
          <cell r="F8" t="str">
            <v>NSGO</v>
          </cell>
          <cell r="G8" t="str">
            <v xml:space="preserve">CHOCTAW MEMORIAL HOSPITAL </v>
          </cell>
          <cell r="H8" t="str">
            <v xml:space="preserve">1405 E KIRK ST  </v>
          </cell>
          <cell r="I8" t="str">
            <v xml:space="preserve">HUGO           </v>
          </cell>
          <cell r="J8" t="str">
            <v>OK</v>
          </cell>
          <cell r="K8" t="str">
            <v>74743</v>
          </cell>
          <cell r="L8">
            <v>0.34399999999999997</v>
          </cell>
          <cell r="M8" t="str">
            <v>I</v>
          </cell>
          <cell r="N8">
            <v>580</v>
          </cell>
          <cell r="O8">
            <v>580</v>
          </cell>
          <cell r="P8">
            <v>1784660</v>
          </cell>
          <cell r="Q8">
            <v>449349.2</v>
          </cell>
          <cell r="R8">
            <v>2316.06</v>
          </cell>
          <cell r="S8">
            <v>0</v>
          </cell>
          <cell r="T8">
            <v>14904.953580000003</v>
          </cell>
          <cell r="U8">
            <v>0</v>
          </cell>
          <cell r="V8">
            <v>0</v>
          </cell>
          <cell r="W8">
            <v>771002.88285327808</v>
          </cell>
          <cell r="X8">
            <v>0</v>
          </cell>
          <cell r="Y8">
            <v>0</v>
          </cell>
          <cell r="Z8">
            <v>628827.99357999989</v>
          </cell>
          <cell r="AA8">
            <v>1222668.1428532782</v>
          </cell>
          <cell r="AB8">
            <v>-593840.14927327831</v>
          </cell>
          <cell r="AC8">
            <v>0</v>
          </cell>
          <cell r="AD8">
            <v>4383007.0599999996</v>
          </cell>
          <cell r="AE8">
            <v>623414.51</v>
          </cell>
          <cell r="AF8">
            <v>20633.585450787228</v>
          </cell>
          <cell r="AG8">
            <v>0</v>
          </cell>
          <cell r="AH8">
            <v>21253.587149875981</v>
          </cell>
          <cell r="AI8">
            <v>172273.75088543721</v>
          </cell>
          <cell r="AJ8">
            <v>0</v>
          </cell>
          <cell r="AK8">
            <v>1529008.0157898758</v>
          </cell>
          <cell r="AL8">
            <v>816321.84633622447</v>
          </cell>
          <cell r="AM8">
            <v>712686.1694536513</v>
          </cell>
          <cell r="AN8">
            <v>0</v>
          </cell>
          <cell r="AO8">
            <v>2157836.0093698758</v>
          </cell>
          <cell r="AP8">
            <v>2038989.9891895028</v>
          </cell>
          <cell r="AQ8">
            <v>118846.02018037299</v>
          </cell>
          <cell r="AR8">
            <v>1062122.6539190882</v>
          </cell>
        </row>
        <row r="9">
          <cell r="B9" t="str">
            <v>100700740A</v>
          </cell>
          <cell r="C9">
            <v>0</v>
          </cell>
          <cell r="D9">
            <v>0</v>
          </cell>
          <cell r="E9">
            <v>0</v>
          </cell>
          <cell r="F9" t="str">
            <v>NSGO</v>
          </cell>
          <cell r="G9" t="str">
            <v xml:space="preserve">CIMARRON MEMORIAL HOSPITAL </v>
          </cell>
          <cell r="H9" t="str">
            <v xml:space="preserve">100 S ELLIS AVE  </v>
          </cell>
          <cell r="I9" t="str">
            <v xml:space="preserve">BOISE CITY     </v>
          </cell>
          <cell r="J9" t="str">
            <v>OK</v>
          </cell>
          <cell r="K9" t="str">
            <v>73933</v>
          </cell>
          <cell r="L9">
            <v>0.99039999999999995</v>
          </cell>
          <cell r="M9" t="str">
            <v>I</v>
          </cell>
          <cell r="N9">
            <v>18</v>
          </cell>
          <cell r="O9">
            <v>18</v>
          </cell>
          <cell r="P9">
            <v>39429.760000000002</v>
          </cell>
          <cell r="Q9">
            <v>21232.85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11521.016003528002</v>
          </cell>
          <cell r="X9">
            <v>0</v>
          </cell>
          <cell r="Y9">
            <v>0</v>
          </cell>
          <cell r="Z9">
            <v>39051.234303999998</v>
          </cell>
          <cell r="AA9">
            <v>32753.866003528001</v>
          </cell>
          <cell r="AB9">
            <v>6297.3683004719969</v>
          </cell>
          <cell r="AC9">
            <v>0</v>
          </cell>
          <cell r="AD9">
            <v>165337.17000000001</v>
          </cell>
          <cell r="AE9">
            <v>34728.31</v>
          </cell>
          <cell r="AF9">
            <v>3478.04</v>
          </cell>
          <cell r="AG9">
            <v>0</v>
          </cell>
          <cell r="AH9">
            <v>0</v>
          </cell>
          <cell r="AI9">
            <v>68231.955316533233</v>
          </cell>
          <cell r="AJ9">
            <v>0</v>
          </cell>
          <cell r="AK9">
            <v>163749.93316800002</v>
          </cell>
          <cell r="AL9">
            <v>106438.30531653322</v>
          </cell>
          <cell r="AM9">
            <v>57311.627851466794</v>
          </cell>
          <cell r="AN9">
            <v>0</v>
          </cell>
          <cell r="AO9">
            <v>202801.167472</v>
          </cell>
          <cell r="AP9">
            <v>139192.17132006123</v>
          </cell>
          <cell r="AQ9">
            <v>63608.996151938773</v>
          </cell>
          <cell r="AR9">
            <v>143361.96747199999</v>
          </cell>
        </row>
        <row r="10">
          <cell r="B10" t="str">
            <v>200234090B</v>
          </cell>
          <cell r="C10">
            <v>0</v>
          </cell>
          <cell r="D10">
            <v>0</v>
          </cell>
          <cell r="E10">
            <v>0</v>
          </cell>
          <cell r="F10" t="str">
            <v>NSGO</v>
          </cell>
          <cell r="G10" t="str">
            <v xml:space="preserve">CLEVELAND AREA HOSPITAL </v>
          </cell>
          <cell r="H10" t="str">
            <v xml:space="preserve">1401 W PAWNEE ST  </v>
          </cell>
          <cell r="I10" t="str">
            <v xml:space="preserve">CLEVELAND      </v>
          </cell>
          <cell r="J10" t="str">
            <v>OK</v>
          </cell>
          <cell r="K10" t="str">
            <v>74020</v>
          </cell>
          <cell r="L10">
            <v>0.58399999999999996</v>
          </cell>
          <cell r="M10" t="str">
            <v>I</v>
          </cell>
          <cell r="N10">
            <v>22</v>
          </cell>
          <cell r="O10">
            <v>22</v>
          </cell>
          <cell r="P10">
            <v>63309.66</v>
          </cell>
          <cell r="Q10">
            <v>25396.19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18409.470227679598</v>
          </cell>
          <cell r="X10">
            <v>0</v>
          </cell>
          <cell r="Y10">
            <v>0</v>
          </cell>
          <cell r="Z10">
            <v>36972.841439999997</v>
          </cell>
          <cell r="AA10">
            <v>43805.660227679597</v>
          </cell>
          <cell r="AB10">
            <v>-6832.8187876796001</v>
          </cell>
          <cell r="AC10">
            <v>0</v>
          </cell>
          <cell r="AD10">
            <v>3261454.5700000003</v>
          </cell>
          <cell r="AE10">
            <v>430911.05</v>
          </cell>
          <cell r="AF10">
            <v>51180.288554516563</v>
          </cell>
          <cell r="AG10">
            <v>0</v>
          </cell>
          <cell r="AH10">
            <v>0</v>
          </cell>
          <cell r="AI10">
            <v>896068.8906489776</v>
          </cell>
          <cell r="AJ10">
            <v>0</v>
          </cell>
          <cell r="AK10">
            <v>1904689.4688800001</v>
          </cell>
          <cell r="AL10">
            <v>1378160.2292034943</v>
          </cell>
          <cell r="AM10">
            <v>526529.23967650579</v>
          </cell>
          <cell r="AN10">
            <v>0</v>
          </cell>
          <cell r="AO10">
            <v>1941662.3103200002</v>
          </cell>
          <cell r="AP10">
            <v>1421965.8894311739</v>
          </cell>
          <cell r="AQ10">
            <v>519696.42088882625</v>
          </cell>
          <cell r="AR10">
            <v>1434174.7817654833</v>
          </cell>
        </row>
        <row r="11">
          <cell r="B11" t="str">
            <v>100749570S</v>
          </cell>
          <cell r="C11" t="str">
            <v>100749570Y</v>
          </cell>
          <cell r="D11" t="str">
            <v>100749570Z</v>
          </cell>
          <cell r="E11">
            <v>0</v>
          </cell>
          <cell r="F11" t="str">
            <v>NSGO</v>
          </cell>
          <cell r="G11" t="str">
            <v xml:space="preserve">COMANCHE CO MEM HSP </v>
          </cell>
          <cell r="H11" t="str">
            <v xml:space="preserve">3401 GORE BLVD  </v>
          </cell>
          <cell r="I11" t="str">
            <v xml:space="preserve">LAWTON         </v>
          </cell>
          <cell r="J11" t="str">
            <v>OK</v>
          </cell>
          <cell r="K11" t="str">
            <v>73505</v>
          </cell>
          <cell r="L11">
            <v>0.28760000000000002</v>
          </cell>
          <cell r="M11" t="str">
            <v>I</v>
          </cell>
          <cell r="N11">
            <v>8667</v>
          </cell>
          <cell r="O11">
            <v>8667</v>
          </cell>
          <cell r="P11">
            <v>39343594.249999993</v>
          </cell>
          <cell r="Q11">
            <v>8592006.5099999998</v>
          </cell>
          <cell r="R11">
            <v>824934.6</v>
          </cell>
          <cell r="S11">
            <v>65575.05</v>
          </cell>
          <cell r="T11">
            <v>303555.77076000004</v>
          </cell>
          <cell r="U11">
            <v>18515</v>
          </cell>
          <cell r="V11">
            <v>0</v>
          </cell>
          <cell r="W11">
            <v>11992895.515967742</v>
          </cell>
          <cell r="X11">
            <v>0</v>
          </cell>
          <cell r="Y11">
            <v>0</v>
          </cell>
          <cell r="Z11">
            <v>11684348.527059998</v>
          </cell>
          <cell r="AA11">
            <v>21493926.675967742</v>
          </cell>
          <cell r="AB11">
            <v>-9809578.1489077434</v>
          </cell>
          <cell r="AC11">
            <v>0</v>
          </cell>
          <cell r="AD11">
            <v>27399414.66</v>
          </cell>
          <cell r="AE11">
            <v>4652781.68</v>
          </cell>
          <cell r="AF11">
            <v>290524.45081673493</v>
          </cell>
          <cell r="AG11">
            <v>0</v>
          </cell>
          <cell r="AH11">
            <v>163129.10231695225</v>
          </cell>
          <cell r="AI11">
            <v>2278611.7082723584</v>
          </cell>
          <cell r="AJ11">
            <v>0</v>
          </cell>
          <cell r="AK11">
            <v>8043200.7585329525</v>
          </cell>
          <cell r="AL11">
            <v>7221917.8390890928</v>
          </cell>
          <cell r="AM11">
            <v>821282.91944385972</v>
          </cell>
          <cell r="AN11">
            <v>0</v>
          </cell>
          <cell r="AO11">
            <v>19727549.285592951</v>
          </cell>
          <cell r="AP11">
            <v>28715844.515056834</v>
          </cell>
          <cell r="AQ11">
            <v>-8988295.2294638827</v>
          </cell>
          <cell r="AR11">
            <v>5283211.9947762173</v>
          </cell>
        </row>
        <row r="12">
          <cell r="B12" t="str">
            <v>100819200B</v>
          </cell>
          <cell r="C12">
            <v>0</v>
          </cell>
          <cell r="D12">
            <v>0</v>
          </cell>
          <cell r="E12">
            <v>0</v>
          </cell>
          <cell r="F12" t="str">
            <v>NSGO</v>
          </cell>
          <cell r="G12" t="str">
            <v xml:space="preserve">CORDELL MEMORIAL HOSPITAL </v>
          </cell>
          <cell r="H12" t="str">
            <v xml:space="preserve">1220 N GLENN ENGLISH  </v>
          </cell>
          <cell r="I12" t="str">
            <v xml:space="preserve">CORDELL        </v>
          </cell>
          <cell r="J12" t="str">
            <v>OK</v>
          </cell>
          <cell r="K12" t="str">
            <v>73632</v>
          </cell>
          <cell r="L12">
            <v>0.99270000000000003</v>
          </cell>
          <cell r="M12" t="str">
            <v>I</v>
          </cell>
          <cell r="N12">
            <v>27</v>
          </cell>
          <cell r="O12">
            <v>27</v>
          </cell>
          <cell r="P12">
            <v>99360.3</v>
          </cell>
          <cell r="Q12">
            <v>35181.879999999997</v>
          </cell>
          <cell r="R12">
            <v>9232.65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11434.027646764001</v>
          </cell>
          <cell r="X12">
            <v>0</v>
          </cell>
          <cell r="Y12">
            <v>0</v>
          </cell>
          <cell r="Z12">
            <v>98634.96981000001</v>
          </cell>
          <cell r="AA12">
            <v>55848.557646763998</v>
          </cell>
          <cell r="AB12">
            <v>42786.412163236011</v>
          </cell>
          <cell r="AC12">
            <v>0</v>
          </cell>
          <cell r="AD12">
            <v>463655.15</v>
          </cell>
          <cell r="AE12">
            <v>82087.399999999994</v>
          </cell>
          <cell r="AF12">
            <v>2629.0448184160696</v>
          </cell>
          <cell r="AG12">
            <v>0</v>
          </cell>
          <cell r="AH12">
            <v>0</v>
          </cell>
          <cell r="AI12">
            <v>158514.54472044169</v>
          </cell>
          <cell r="AJ12">
            <v>0</v>
          </cell>
          <cell r="AK12">
            <v>460270.46740500006</v>
          </cell>
          <cell r="AL12">
            <v>243230.98953885774</v>
          </cell>
          <cell r="AM12">
            <v>217039.47786614232</v>
          </cell>
          <cell r="AN12">
            <v>0</v>
          </cell>
          <cell r="AO12">
            <v>558905.43721500004</v>
          </cell>
          <cell r="AP12">
            <v>299079.54718562175</v>
          </cell>
          <cell r="AQ12">
            <v>259825.89002937829</v>
          </cell>
          <cell r="AR12">
            <v>429774.46239658399</v>
          </cell>
        </row>
        <row r="13">
          <cell r="B13" t="str">
            <v>100700730A</v>
          </cell>
          <cell r="C13">
            <v>0</v>
          </cell>
          <cell r="D13">
            <v>0</v>
          </cell>
          <cell r="E13">
            <v>0</v>
          </cell>
          <cell r="F13" t="str">
            <v>NSGO</v>
          </cell>
          <cell r="G13" t="str">
            <v xml:space="preserve">EASTERN OKLAHOMA MEDICAL CENTER </v>
          </cell>
          <cell r="H13" t="str">
            <v xml:space="preserve">105 WALL ST  </v>
          </cell>
          <cell r="I13" t="str">
            <v xml:space="preserve">POTEAU         </v>
          </cell>
          <cell r="J13" t="str">
            <v>OK</v>
          </cell>
          <cell r="K13" t="str">
            <v>74953</v>
          </cell>
          <cell r="L13">
            <v>0.36599999999999999</v>
          </cell>
          <cell r="M13" t="str">
            <v>I</v>
          </cell>
          <cell r="N13">
            <v>1138</v>
          </cell>
          <cell r="O13">
            <v>1138</v>
          </cell>
          <cell r="P13">
            <v>2472095.12</v>
          </cell>
          <cell r="Q13">
            <v>833974.11</v>
          </cell>
          <cell r="R13">
            <v>61612.32</v>
          </cell>
          <cell r="S13">
            <v>0</v>
          </cell>
          <cell r="T13">
            <v>26867.589792529154</v>
          </cell>
          <cell r="U13">
            <v>0</v>
          </cell>
          <cell r="V13">
            <v>0</v>
          </cell>
          <cell r="W13">
            <v>292470.90149791422</v>
          </cell>
          <cell r="X13">
            <v>0</v>
          </cell>
          <cell r="Y13">
            <v>0</v>
          </cell>
          <cell r="Z13">
            <v>931654.40371252911</v>
          </cell>
          <cell r="AA13">
            <v>1188057.3314979142</v>
          </cell>
          <cell r="AB13">
            <v>-256402.92778538505</v>
          </cell>
          <cell r="AC13">
            <v>0</v>
          </cell>
          <cell r="AD13">
            <v>5586992.5200000005</v>
          </cell>
          <cell r="AE13">
            <v>1205965.6200000001</v>
          </cell>
          <cell r="AF13">
            <v>44304.641257728246</v>
          </cell>
          <cell r="AG13">
            <v>0</v>
          </cell>
          <cell r="AH13">
            <v>37508.102921851714</v>
          </cell>
          <cell r="AI13">
            <v>466296.488560325</v>
          </cell>
          <cell r="AJ13">
            <v>0</v>
          </cell>
          <cell r="AK13">
            <v>2082347.3652418519</v>
          </cell>
          <cell r="AL13">
            <v>1716566.7498180533</v>
          </cell>
          <cell r="AM13">
            <v>365780.61542379856</v>
          </cell>
          <cell r="AN13">
            <v>0</v>
          </cell>
          <cell r="AO13">
            <v>3014001.7689543809</v>
          </cell>
          <cell r="AP13">
            <v>2904624.0813159673</v>
          </cell>
          <cell r="AQ13">
            <v>109377.68763841363</v>
          </cell>
          <cell r="AR13">
            <v>868145.07769665285</v>
          </cell>
        </row>
        <row r="14">
          <cell r="B14" t="str">
            <v>100700880A</v>
          </cell>
          <cell r="C14">
            <v>0</v>
          </cell>
          <cell r="D14">
            <v>0</v>
          </cell>
          <cell r="E14">
            <v>0</v>
          </cell>
          <cell r="F14" t="str">
            <v>NSGO</v>
          </cell>
          <cell r="G14" t="str">
            <v xml:space="preserve">ELKVIEW GEN HSP </v>
          </cell>
          <cell r="H14" t="str">
            <v xml:space="preserve">429 W ELM  </v>
          </cell>
          <cell r="I14" t="str">
            <v xml:space="preserve">HOBART         </v>
          </cell>
          <cell r="J14" t="str">
            <v>OK</v>
          </cell>
          <cell r="K14" t="str">
            <v>73651</v>
          </cell>
          <cell r="L14">
            <v>0.4264</v>
          </cell>
          <cell r="M14" t="str">
            <v>I</v>
          </cell>
          <cell r="N14">
            <v>279</v>
          </cell>
          <cell r="O14">
            <v>279</v>
          </cell>
          <cell r="P14">
            <v>971008.13</v>
          </cell>
          <cell r="Q14">
            <v>453201.79</v>
          </cell>
          <cell r="R14">
            <v>4475.6400000000003</v>
          </cell>
          <cell r="S14">
            <v>0</v>
          </cell>
          <cell r="T14">
            <v>15103.355190000002</v>
          </cell>
          <cell r="U14">
            <v>0</v>
          </cell>
          <cell r="V14">
            <v>0</v>
          </cell>
          <cell r="W14">
            <v>493174.05078466574</v>
          </cell>
          <cell r="X14">
            <v>0</v>
          </cell>
          <cell r="Y14">
            <v>0</v>
          </cell>
          <cell r="Z14">
            <v>429141.22182199999</v>
          </cell>
          <cell r="AA14">
            <v>950851.48078466579</v>
          </cell>
          <cell r="AB14">
            <v>-521710.2589626658</v>
          </cell>
          <cell r="AC14">
            <v>0</v>
          </cell>
          <cell r="AD14">
            <v>2118546.34</v>
          </cell>
          <cell r="AE14">
            <v>390170.73</v>
          </cell>
          <cell r="AF14">
            <v>23041.885277006804</v>
          </cell>
          <cell r="AG14">
            <v>0</v>
          </cell>
          <cell r="AH14">
            <v>13636.016304141223</v>
          </cell>
          <cell r="AI14">
            <v>116620.13858382267</v>
          </cell>
          <cell r="AJ14">
            <v>0</v>
          </cell>
          <cell r="AK14">
            <v>916984.1756801412</v>
          </cell>
          <cell r="AL14">
            <v>529832.7538608294</v>
          </cell>
          <cell r="AM14">
            <v>387151.4218193118</v>
          </cell>
          <cell r="AN14">
            <v>0</v>
          </cell>
          <cell r="AO14">
            <v>1346125.3975021411</v>
          </cell>
          <cell r="AP14">
            <v>1480684.2346454952</v>
          </cell>
          <cell r="AQ14">
            <v>-134558.83714335412</v>
          </cell>
          <cell r="AR14">
            <v>475235.35222513427</v>
          </cell>
        </row>
        <row r="15">
          <cell r="B15" t="str">
            <v>100700800A</v>
          </cell>
          <cell r="C15">
            <v>0</v>
          </cell>
          <cell r="D15">
            <v>0</v>
          </cell>
          <cell r="E15">
            <v>0</v>
          </cell>
          <cell r="F15" t="str">
            <v>NSGO</v>
          </cell>
          <cell r="G15" t="str">
            <v xml:space="preserve">FAIRVIEW HSP </v>
          </cell>
          <cell r="H15" t="str">
            <v xml:space="preserve">523 STATE RD  </v>
          </cell>
          <cell r="I15" t="str">
            <v xml:space="preserve">FAIRVIEW       </v>
          </cell>
          <cell r="J15" t="str">
            <v>OK</v>
          </cell>
          <cell r="K15" t="str">
            <v>73737</v>
          </cell>
          <cell r="L15">
            <v>0.54239999999999999</v>
          </cell>
          <cell r="M15" t="str">
            <v>I</v>
          </cell>
          <cell r="N15">
            <v>36</v>
          </cell>
          <cell r="O15">
            <v>36</v>
          </cell>
          <cell r="P15">
            <v>104431.2</v>
          </cell>
          <cell r="Q15">
            <v>43990.89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6673.7467707940013</v>
          </cell>
          <cell r="X15">
            <v>0</v>
          </cell>
          <cell r="Y15">
            <v>0</v>
          </cell>
          <cell r="Z15">
            <v>56643.482879999996</v>
          </cell>
          <cell r="AA15">
            <v>50664.636770794001</v>
          </cell>
          <cell r="AB15">
            <v>5978.8461092059952</v>
          </cell>
          <cell r="AC15">
            <v>0</v>
          </cell>
          <cell r="AD15">
            <v>572420.61</v>
          </cell>
          <cell r="AE15">
            <v>71998.67</v>
          </cell>
          <cell r="AF15">
            <v>8044.610873187974</v>
          </cell>
          <cell r="AG15">
            <v>0</v>
          </cell>
          <cell r="AH15">
            <v>0</v>
          </cell>
          <cell r="AI15">
            <v>156629.38733917024</v>
          </cell>
          <cell r="AJ15">
            <v>0</v>
          </cell>
          <cell r="AK15">
            <v>310480.93886399997</v>
          </cell>
          <cell r="AL15">
            <v>236672.6682123582</v>
          </cell>
          <cell r="AM15">
            <v>73808.270651641767</v>
          </cell>
          <cell r="AN15">
            <v>0</v>
          </cell>
          <cell r="AO15">
            <v>367124.42174399993</v>
          </cell>
          <cell r="AP15">
            <v>287337.30498315219</v>
          </cell>
          <cell r="AQ15">
            <v>79787.116760847741</v>
          </cell>
          <cell r="AR15">
            <v>243090.25087081199</v>
          </cell>
        </row>
        <row r="16">
          <cell r="B16" t="str">
            <v>100700820A</v>
          </cell>
          <cell r="C16">
            <v>0</v>
          </cell>
          <cell r="D16">
            <v>0</v>
          </cell>
          <cell r="E16">
            <v>0</v>
          </cell>
          <cell r="F16" t="str">
            <v>NSGO</v>
          </cell>
          <cell r="G16" t="str">
            <v xml:space="preserve">GRADY MEMORIAL HOSPITAL </v>
          </cell>
          <cell r="H16" t="str">
            <v xml:space="preserve">2220 W IOWA AVENUE  </v>
          </cell>
          <cell r="I16" t="str">
            <v xml:space="preserve">CHICKASHA      </v>
          </cell>
          <cell r="J16" t="str">
            <v>OK</v>
          </cell>
          <cell r="K16" t="str">
            <v>73018</v>
          </cell>
          <cell r="L16">
            <v>0.32569999999999999</v>
          </cell>
          <cell r="M16" t="str">
            <v>I</v>
          </cell>
          <cell r="N16">
            <v>1029</v>
          </cell>
          <cell r="O16">
            <v>878</v>
          </cell>
          <cell r="P16">
            <v>1585397.53</v>
          </cell>
          <cell r="Q16">
            <v>591685.92000000004</v>
          </cell>
          <cell r="R16">
            <v>27841.759999999998</v>
          </cell>
          <cell r="S16">
            <v>0</v>
          </cell>
          <cell r="T16">
            <v>20444.413440000004</v>
          </cell>
          <cell r="U16">
            <v>0</v>
          </cell>
          <cell r="V16">
            <v>0</v>
          </cell>
          <cell r="W16">
            <v>1805912.5596165671</v>
          </cell>
          <cell r="X16">
            <v>0</v>
          </cell>
          <cell r="Y16">
            <v>0</v>
          </cell>
          <cell r="Z16">
            <v>536808.38896100002</v>
          </cell>
          <cell r="AA16">
            <v>2425440.2396165673</v>
          </cell>
          <cell r="AB16">
            <v>-1888631.8506555674</v>
          </cell>
          <cell r="AC16">
            <v>0</v>
          </cell>
          <cell r="AD16">
            <v>6004852.1999999993</v>
          </cell>
          <cell r="AE16">
            <v>904863.91</v>
          </cell>
          <cell r="AF16">
            <v>92098.61993480676</v>
          </cell>
          <cell r="AG16">
            <v>0</v>
          </cell>
          <cell r="AH16">
            <v>32899.763487848621</v>
          </cell>
          <cell r="AI16">
            <v>493194.7616104398</v>
          </cell>
          <cell r="AJ16">
            <v>0</v>
          </cell>
          <cell r="AK16">
            <v>1988680.1250278484</v>
          </cell>
          <cell r="AL16">
            <v>1490157.2915452465</v>
          </cell>
          <cell r="AM16">
            <v>498522.83348260191</v>
          </cell>
          <cell r="AN16">
            <v>0</v>
          </cell>
          <cell r="AO16">
            <v>2525488.5139888483</v>
          </cell>
          <cell r="AP16">
            <v>3915597.531161814</v>
          </cell>
          <cell r="AQ16">
            <v>-1390109.0171729657</v>
          </cell>
          <cell r="AR16">
            <v>908998.30405404116</v>
          </cell>
        </row>
        <row r="17">
          <cell r="B17" t="str">
            <v>100700780B</v>
          </cell>
          <cell r="C17">
            <v>0</v>
          </cell>
          <cell r="D17">
            <v>0</v>
          </cell>
          <cell r="E17">
            <v>0</v>
          </cell>
          <cell r="F17" t="str">
            <v>NSGO</v>
          </cell>
          <cell r="G17" t="str">
            <v xml:space="preserve">HARMON MEM HSP </v>
          </cell>
          <cell r="H17" t="str">
            <v>PO BOX 791  400 E CHESTNUT</v>
          </cell>
          <cell r="I17" t="str">
            <v xml:space="preserve">HOLLIS         </v>
          </cell>
          <cell r="J17" t="str">
            <v>OK</v>
          </cell>
          <cell r="K17" t="str">
            <v>73550</v>
          </cell>
          <cell r="L17">
            <v>0.4244</v>
          </cell>
          <cell r="M17" t="str">
            <v>I</v>
          </cell>
          <cell r="N17">
            <v>132</v>
          </cell>
          <cell r="O17">
            <v>132</v>
          </cell>
          <cell r="P17">
            <v>262775.89</v>
          </cell>
          <cell r="Q17">
            <v>130447.58</v>
          </cell>
          <cell r="R17">
            <v>3070.7</v>
          </cell>
          <cell r="S17">
            <v>0</v>
          </cell>
          <cell r="T17">
            <v>4406.1032399999995</v>
          </cell>
          <cell r="U17">
            <v>0</v>
          </cell>
          <cell r="V17">
            <v>0</v>
          </cell>
          <cell r="W17">
            <v>235713.54687377525</v>
          </cell>
          <cell r="X17">
            <v>0</v>
          </cell>
          <cell r="Y17">
            <v>0</v>
          </cell>
          <cell r="Z17">
            <v>115928.19095600001</v>
          </cell>
          <cell r="AA17">
            <v>369231.82687377522</v>
          </cell>
          <cell r="AB17">
            <v>-253303.63591777522</v>
          </cell>
          <cell r="AC17">
            <v>0</v>
          </cell>
          <cell r="AD17">
            <v>621837.88</v>
          </cell>
          <cell r="AE17">
            <v>114925.92</v>
          </cell>
          <cell r="AF17">
            <v>1704.2886739661026</v>
          </cell>
          <cell r="AG17">
            <v>0</v>
          </cell>
          <cell r="AH17">
            <v>3848.7968862408816</v>
          </cell>
          <cell r="AI17">
            <v>48793.191775909057</v>
          </cell>
          <cell r="AJ17">
            <v>0</v>
          </cell>
          <cell r="AK17">
            <v>267756.79315824091</v>
          </cell>
          <cell r="AL17">
            <v>165423.40044987516</v>
          </cell>
          <cell r="AM17">
            <v>102333.39270836575</v>
          </cell>
          <cell r="AN17">
            <v>0</v>
          </cell>
          <cell r="AO17">
            <v>383684.98411424091</v>
          </cell>
          <cell r="AP17">
            <v>534655.22732365038</v>
          </cell>
          <cell r="AQ17">
            <v>-150970.24320940947</v>
          </cell>
          <cell r="AR17">
            <v>133536.49544027483</v>
          </cell>
        </row>
        <row r="18">
          <cell r="B18" t="str">
            <v>100699660A</v>
          </cell>
          <cell r="C18">
            <v>0</v>
          </cell>
          <cell r="D18">
            <v>0</v>
          </cell>
          <cell r="E18">
            <v>0</v>
          </cell>
          <cell r="F18" t="str">
            <v>NSGO</v>
          </cell>
          <cell r="G18" t="str">
            <v xml:space="preserve">HARPER CO COM HSP </v>
          </cell>
          <cell r="H18" t="str">
            <v xml:space="preserve">1003 US HWY 64 NORTH  </v>
          </cell>
          <cell r="I18" t="str">
            <v xml:space="preserve">BUFFALO        </v>
          </cell>
          <cell r="J18" t="str">
            <v>OK</v>
          </cell>
          <cell r="K18" t="str">
            <v>73834</v>
          </cell>
          <cell r="L18">
            <v>0.73380000000000001</v>
          </cell>
          <cell r="M18" t="str">
            <v>I</v>
          </cell>
          <cell r="N18">
            <v>4</v>
          </cell>
          <cell r="O18">
            <v>4</v>
          </cell>
          <cell r="P18">
            <v>8580.6299999999992</v>
          </cell>
          <cell r="Q18">
            <v>8274.61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5741.1274815693996</v>
          </cell>
          <cell r="X18">
            <v>0</v>
          </cell>
          <cell r="Y18">
            <v>0</v>
          </cell>
          <cell r="Z18">
            <v>6296.4662939999998</v>
          </cell>
          <cell r="AA18">
            <v>14015.7374815694</v>
          </cell>
          <cell r="AB18">
            <v>-7719.2711875694004</v>
          </cell>
          <cell r="AC18">
            <v>0</v>
          </cell>
          <cell r="AD18">
            <v>97243.87</v>
          </cell>
          <cell r="AE18">
            <v>20645.759999999998</v>
          </cell>
          <cell r="AF18">
            <v>5276.2224338235283</v>
          </cell>
          <cell r="AG18">
            <v>0</v>
          </cell>
          <cell r="AH18">
            <v>0</v>
          </cell>
          <cell r="AI18">
            <v>25413.474816733673</v>
          </cell>
          <cell r="AJ18">
            <v>0</v>
          </cell>
          <cell r="AK18">
            <v>71357.551806000003</v>
          </cell>
          <cell r="AL18">
            <v>51335.4572505572</v>
          </cell>
          <cell r="AM18">
            <v>20022.094555442804</v>
          </cell>
          <cell r="AN18">
            <v>0</v>
          </cell>
          <cell r="AO18">
            <v>77654.018100000001</v>
          </cell>
          <cell r="AP18">
            <v>65351.194732126598</v>
          </cell>
          <cell r="AQ18">
            <v>12302.823367873403</v>
          </cell>
          <cell r="AR18">
            <v>43457.425666176474</v>
          </cell>
        </row>
        <row r="19">
          <cell r="B19" t="str">
            <v>200539880B</v>
          </cell>
          <cell r="C19" t="str">
            <v>100699880A</v>
          </cell>
          <cell r="D19">
            <v>0</v>
          </cell>
          <cell r="E19">
            <v>0</v>
          </cell>
          <cell r="F19" t="str">
            <v>NSGO</v>
          </cell>
          <cell r="G19" t="str">
            <v xml:space="preserve">HOLDENVILLE GENERAL HOSPITAL </v>
          </cell>
          <cell r="H19" t="str">
            <v xml:space="preserve">100 MCDOUGAL DRIVE  </v>
          </cell>
          <cell r="I19" t="str">
            <v xml:space="preserve">HOLDENVILLE    </v>
          </cell>
          <cell r="J19" t="str">
            <v>OK</v>
          </cell>
          <cell r="K19" t="str">
            <v>74848</v>
          </cell>
          <cell r="L19">
            <v>0.42559999999999998</v>
          </cell>
          <cell r="M19" t="str">
            <v>I</v>
          </cell>
          <cell r="N19">
            <v>58</v>
          </cell>
          <cell r="O19">
            <v>58</v>
          </cell>
          <cell r="P19">
            <v>181254.57</v>
          </cell>
          <cell r="Q19">
            <v>69571.040000000008</v>
          </cell>
          <cell r="R19">
            <v>1083.3800000000001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11050.281785980202</v>
          </cell>
          <cell r="X19">
            <v>0</v>
          </cell>
          <cell r="Y19">
            <v>0</v>
          </cell>
          <cell r="Z19">
            <v>77141.944992000004</v>
          </cell>
          <cell r="AA19">
            <v>81704.701785980214</v>
          </cell>
          <cell r="AB19">
            <v>-4562.7567939802102</v>
          </cell>
          <cell r="AC19">
            <v>0</v>
          </cell>
          <cell r="AD19">
            <v>2305787.66</v>
          </cell>
          <cell r="AE19">
            <v>437581.98</v>
          </cell>
          <cell r="AF19">
            <v>13396.452230922008</v>
          </cell>
          <cell r="AG19">
            <v>0</v>
          </cell>
          <cell r="AH19">
            <v>0</v>
          </cell>
          <cell r="AI19">
            <v>648278.6853636743</v>
          </cell>
          <cell r="AJ19">
            <v>0</v>
          </cell>
          <cell r="AK19">
            <v>981343.22809600004</v>
          </cell>
          <cell r="AL19">
            <v>1099257.1175945962</v>
          </cell>
          <cell r="AM19">
            <v>-117913.8894985962</v>
          </cell>
          <cell r="AN19">
            <v>0</v>
          </cell>
          <cell r="AO19">
            <v>1058485.1730880002</v>
          </cell>
          <cell r="AP19">
            <v>1180961.8193805765</v>
          </cell>
          <cell r="AQ19">
            <v>-122476.64629257633</v>
          </cell>
          <cell r="AR19">
            <v>536852.32085707819</v>
          </cell>
        </row>
        <row r="20">
          <cell r="B20" t="str">
            <v>100699350A</v>
          </cell>
          <cell r="C20">
            <v>0</v>
          </cell>
          <cell r="D20">
            <v>0</v>
          </cell>
          <cell r="E20">
            <v>0</v>
          </cell>
          <cell r="F20" t="str">
            <v>NSGO</v>
          </cell>
          <cell r="G20" t="str">
            <v xml:space="preserve">JACKSON CO MEM HSP </v>
          </cell>
          <cell r="H20" t="str">
            <v xml:space="preserve">1200 E PECAN  </v>
          </cell>
          <cell r="I20" t="str">
            <v xml:space="preserve">ALTUS          </v>
          </cell>
          <cell r="J20" t="str">
            <v>OK</v>
          </cell>
          <cell r="K20" t="str">
            <v>73521</v>
          </cell>
          <cell r="L20">
            <v>0.30020000000000002</v>
          </cell>
          <cell r="M20" t="str">
            <v>I</v>
          </cell>
          <cell r="N20">
            <v>1466</v>
          </cell>
          <cell r="O20">
            <v>1466</v>
          </cell>
          <cell r="P20">
            <v>6768754.75</v>
          </cell>
          <cell r="Q20">
            <v>1674903.73</v>
          </cell>
          <cell r="R20">
            <v>202765.32</v>
          </cell>
          <cell r="S20">
            <v>0</v>
          </cell>
          <cell r="T20">
            <v>61963.07865000001</v>
          </cell>
          <cell r="U20">
            <v>0</v>
          </cell>
          <cell r="V20">
            <v>0</v>
          </cell>
          <cell r="W20">
            <v>3001170.2304834435</v>
          </cell>
          <cell r="X20">
            <v>0</v>
          </cell>
          <cell r="Y20">
            <v>0</v>
          </cell>
          <cell r="Z20">
            <v>2093943.2546000001</v>
          </cell>
          <cell r="AA20">
            <v>4878839.2804834433</v>
          </cell>
          <cell r="AB20">
            <v>-2784896.0258834432</v>
          </cell>
          <cell r="AC20">
            <v>0</v>
          </cell>
          <cell r="AD20">
            <v>9867926.6899999995</v>
          </cell>
          <cell r="AE20">
            <v>1428558.77</v>
          </cell>
          <cell r="AF20">
            <v>164292.93599403364</v>
          </cell>
          <cell r="AG20">
            <v>0</v>
          </cell>
          <cell r="AH20">
            <v>52564.106297803111</v>
          </cell>
          <cell r="AI20">
            <v>593676.50513250753</v>
          </cell>
          <cell r="AJ20">
            <v>0</v>
          </cell>
          <cell r="AK20">
            <v>3014915.6986358031</v>
          </cell>
          <cell r="AL20">
            <v>2186528.2111265413</v>
          </cell>
          <cell r="AM20">
            <v>828387.48750926182</v>
          </cell>
          <cell r="AN20">
            <v>0</v>
          </cell>
          <cell r="AO20">
            <v>5108858.9532358032</v>
          </cell>
          <cell r="AP20">
            <v>7065367.491609985</v>
          </cell>
          <cell r="AQ20">
            <v>-1956508.5383741818</v>
          </cell>
          <cell r="AR20">
            <v>1638338.1972417692</v>
          </cell>
        </row>
        <row r="21">
          <cell r="B21" t="str">
            <v>100700120Q</v>
          </cell>
          <cell r="C21">
            <v>0</v>
          </cell>
          <cell r="D21">
            <v>0</v>
          </cell>
          <cell r="E21">
            <v>0</v>
          </cell>
          <cell r="F21" t="str">
            <v>NSGO</v>
          </cell>
          <cell r="G21" t="str">
            <v xml:space="preserve">JEFFERSON COUNTY HOSPITAL </v>
          </cell>
          <cell r="H21" t="str">
            <v xml:space="preserve">INTERSECTION HWY 81 &amp; 70  </v>
          </cell>
          <cell r="I21" t="str">
            <v xml:space="preserve">WAURIKA        </v>
          </cell>
          <cell r="J21" t="str">
            <v>OK</v>
          </cell>
          <cell r="K21" t="str">
            <v>73573</v>
          </cell>
          <cell r="L21">
            <v>0.90200000000000002</v>
          </cell>
          <cell r="M21" t="str">
            <v>I</v>
          </cell>
          <cell r="N21">
            <v>5</v>
          </cell>
          <cell r="O21">
            <v>5</v>
          </cell>
          <cell r="P21">
            <v>10513.8</v>
          </cell>
          <cell r="Q21">
            <v>4991.7299999999996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4685.8518657276509</v>
          </cell>
          <cell r="X21">
            <v>0</v>
          </cell>
          <cell r="Y21">
            <v>0</v>
          </cell>
          <cell r="Z21">
            <v>9483.4475999999995</v>
          </cell>
          <cell r="AA21">
            <v>9677.5818657276504</v>
          </cell>
          <cell r="AB21">
            <v>-194.13426572765093</v>
          </cell>
          <cell r="AC21">
            <v>0</v>
          </cell>
          <cell r="AD21">
            <v>123296.51999999999</v>
          </cell>
          <cell r="AE21">
            <v>47076.08</v>
          </cell>
          <cell r="AF21">
            <v>746.41643097803217</v>
          </cell>
          <cell r="AG21">
            <v>0</v>
          </cell>
          <cell r="AH21">
            <v>0</v>
          </cell>
          <cell r="AI21">
            <v>103902.75991227341</v>
          </cell>
          <cell r="AJ21">
            <v>0</v>
          </cell>
          <cell r="AK21">
            <v>111213.46103999999</v>
          </cell>
          <cell r="AL21">
            <v>151725.25634325144</v>
          </cell>
          <cell r="AM21">
            <v>-40511.795303251449</v>
          </cell>
          <cell r="AN21">
            <v>0</v>
          </cell>
          <cell r="AO21">
            <v>120696.90863999999</v>
          </cell>
          <cell r="AP21">
            <v>161402.83820897908</v>
          </cell>
          <cell r="AQ21">
            <v>-40705.929568979089</v>
          </cell>
          <cell r="AR21">
            <v>67882.682209021965</v>
          </cell>
        </row>
        <row r="22">
          <cell r="B22" t="str">
            <v>100700860A</v>
          </cell>
          <cell r="C22">
            <v>0</v>
          </cell>
          <cell r="D22">
            <v>0</v>
          </cell>
          <cell r="E22">
            <v>0</v>
          </cell>
          <cell r="F22" t="str">
            <v>NSGO</v>
          </cell>
          <cell r="G22" t="str">
            <v xml:space="preserve">LATIMER CO GEN HSP </v>
          </cell>
          <cell r="H22" t="str">
            <v xml:space="preserve">806 HWY 2 NORTH  </v>
          </cell>
          <cell r="I22" t="str">
            <v xml:space="preserve">WILBURTON      </v>
          </cell>
          <cell r="J22" t="str">
            <v>OK</v>
          </cell>
          <cell r="K22" t="str">
            <v>74578</v>
          </cell>
          <cell r="L22">
            <v>0.72089999999999999</v>
          </cell>
          <cell r="M22" t="str">
            <v>I</v>
          </cell>
          <cell r="N22">
            <v>11</v>
          </cell>
          <cell r="O22">
            <v>11</v>
          </cell>
          <cell r="P22">
            <v>84308.81</v>
          </cell>
          <cell r="Q22">
            <v>10294.11</v>
          </cell>
          <cell r="R22">
            <v>0</v>
          </cell>
          <cell r="S22">
            <v>0</v>
          </cell>
          <cell r="T22">
            <v>339.70562999999999</v>
          </cell>
          <cell r="U22">
            <v>0</v>
          </cell>
          <cell r="V22">
            <v>0</v>
          </cell>
          <cell r="W22">
            <v>87481.239835383298</v>
          </cell>
          <cell r="X22">
            <v>0</v>
          </cell>
          <cell r="Y22">
            <v>0</v>
          </cell>
          <cell r="Z22">
            <v>61117.926758999994</v>
          </cell>
          <cell r="AA22">
            <v>97775.349835383298</v>
          </cell>
          <cell r="AB22">
            <v>-36657.423076383304</v>
          </cell>
          <cell r="AC22">
            <v>0</v>
          </cell>
          <cell r="AD22">
            <v>1248784.3999999999</v>
          </cell>
          <cell r="AE22">
            <v>140223.57999999999</v>
          </cell>
          <cell r="AF22">
            <v>0</v>
          </cell>
          <cell r="AG22">
            <v>0</v>
          </cell>
          <cell r="AH22">
            <v>4627.3781399999998</v>
          </cell>
          <cell r="AI22">
            <v>69425.249762503838</v>
          </cell>
          <cell r="AJ22">
            <v>0</v>
          </cell>
          <cell r="AK22">
            <v>904876.05209999997</v>
          </cell>
          <cell r="AL22">
            <v>209648.82976250382</v>
          </cell>
          <cell r="AM22">
            <v>695227.22233749612</v>
          </cell>
          <cell r="AN22">
            <v>0</v>
          </cell>
          <cell r="AO22">
            <v>965993.97885899991</v>
          </cell>
          <cell r="AP22">
            <v>307424.17959788709</v>
          </cell>
          <cell r="AQ22">
            <v>658569.79926111281</v>
          </cell>
          <cell r="AR22">
            <v>815476.28885899996</v>
          </cell>
        </row>
        <row r="23">
          <cell r="B23" t="str">
            <v>100818200B</v>
          </cell>
          <cell r="C23">
            <v>0</v>
          </cell>
          <cell r="D23">
            <v>0</v>
          </cell>
          <cell r="E23">
            <v>0</v>
          </cell>
          <cell r="F23" t="str">
            <v>NSGO</v>
          </cell>
          <cell r="G23" t="str">
            <v xml:space="preserve">LINDSAY MUNICIPAL HOSPITAL </v>
          </cell>
          <cell r="H23" t="str">
            <v xml:space="preserve">1305 W CHEROKEE ST  </v>
          </cell>
          <cell r="I23" t="str">
            <v xml:space="preserve">LINDSAY        </v>
          </cell>
          <cell r="J23" t="str">
            <v>OK</v>
          </cell>
          <cell r="K23" t="str">
            <v>73052</v>
          </cell>
          <cell r="L23">
            <v>0.7651</v>
          </cell>
          <cell r="M23" t="str">
            <v>I</v>
          </cell>
          <cell r="N23">
            <v>2100</v>
          </cell>
          <cell r="O23">
            <v>1775</v>
          </cell>
          <cell r="P23">
            <v>2026711.85</v>
          </cell>
          <cell r="Q23">
            <v>976463.33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1550637.2364350001</v>
          </cell>
          <cell r="AA23">
            <v>976463.33</v>
          </cell>
          <cell r="AB23">
            <v>574173.90643500013</v>
          </cell>
          <cell r="AC23">
            <v>0</v>
          </cell>
          <cell r="AD23">
            <v>407166.71999999997</v>
          </cell>
          <cell r="AE23">
            <v>133382.44</v>
          </cell>
          <cell r="AF23">
            <v>2930.4356851033958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311523.25747199997</v>
          </cell>
          <cell r="AL23">
            <v>136312.87568510341</v>
          </cell>
          <cell r="AM23">
            <v>175210.38178689656</v>
          </cell>
          <cell r="AN23">
            <v>0</v>
          </cell>
          <cell r="AO23">
            <v>1862160.4939069999</v>
          </cell>
          <cell r="AP23">
            <v>1112776.2056851033</v>
          </cell>
          <cell r="AQ23">
            <v>749384.28822189663</v>
          </cell>
          <cell r="AR23">
            <v>749384.28822189663</v>
          </cell>
        </row>
        <row r="24">
          <cell r="B24" t="str">
            <v>100710530D</v>
          </cell>
          <cell r="C24">
            <v>0</v>
          </cell>
          <cell r="D24">
            <v>0</v>
          </cell>
          <cell r="E24">
            <v>0</v>
          </cell>
          <cell r="F24" t="str">
            <v>NSGO</v>
          </cell>
          <cell r="G24" t="str">
            <v xml:space="preserve">MCALESTER REGIONAL </v>
          </cell>
          <cell r="H24" t="str">
            <v xml:space="preserve">ONE CLARK BASS BOULEVARD  </v>
          </cell>
          <cell r="I24" t="str">
            <v xml:space="preserve">MCALESTER      </v>
          </cell>
          <cell r="J24" t="str">
            <v>OK</v>
          </cell>
          <cell r="K24" t="str">
            <v>74502</v>
          </cell>
          <cell r="L24">
            <v>0.2676</v>
          </cell>
          <cell r="M24" t="str">
            <v>I</v>
          </cell>
          <cell r="N24">
            <v>3040</v>
          </cell>
          <cell r="O24">
            <v>3040</v>
          </cell>
          <cell r="P24">
            <v>14655112.560000001</v>
          </cell>
          <cell r="Q24">
            <v>3868755.79</v>
          </cell>
          <cell r="R24">
            <v>481415.67</v>
          </cell>
          <cell r="S24">
            <v>0</v>
          </cell>
          <cell r="T24">
            <v>143555.65818</v>
          </cell>
          <cell r="U24">
            <v>0</v>
          </cell>
          <cell r="V24">
            <v>0</v>
          </cell>
          <cell r="W24">
            <v>5414924.9600124955</v>
          </cell>
          <cell r="X24">
            <v>0</v>
          </cell>
          <cell r="Y24">
            <v>0</v>
          </cell>
          <cell r="Z24">
            <v>4065263.779236</v>
          </cell>
          <cell r="AA24">
            <v>9765096.4200124964</v>
          </cell>
          <cell r="AB24">
            <v>-5699832.6407764964</v>
          </cell>
          <cell r="AC24">
            <v>0</v>
          </cell>
          <cell r="AD24">
            <v>20026263.809999999</v>
          </cell>
          <cell r="AE24">
            <v>2671245.08</v>
          </cell>
          <cell r="AF24">
            <v>319665.47726200346</v>
          </cell>
          <cell r="AG24">
            <v>0</v>
          </cell>
          <cell r="AH24">
            <v>98700.048389646108</v>
          </cell>
          <cell r="AI24">
            <v>1150010.2785994823</v>
          </cell>
          <cell r="AJ24">
            <v>0</v>
          </cell>
          <cell r="AK24">
            <v>5457728.2439456461</v>
          </cell>
          <cell r="AL24">
            <v>4140920.8358614855</v>
          </cell>
          <cell r="AM24">
            <v>1316807.4080841606</v>
          </cell>
          <cell r="AN24">
            <v>0</v>
          </cell>
          <cell r="AO24">
            <v>9522992.0231816471</v>
          </cell>
          <cell r="AP24">
            <v>13906017.255873982</v>
          </cell>
          <cell r="AQ24">
            <v>-4383025.2326923348</v>
          </cell>
          <cell r="AR24">
            <v>2181910.0059196427</v>
          </cell>
        </row>
        <row r="25">
          <cell r="B25" t="str">
            <v>100699630A</v>
          </cell>
          <cell r="C25">
            <v>0</v>
          </cell>
          <cell r="D25">
            <v>0</v>
          </cell>
          <cell r="E25">
            <v>0</v>
          </cell>
          <cell r="F25" t="str">
            <v>NSGO</v>
          </cell>
          <cell r="G25" t="str">
            <v xml:space="preserve">MEMORIAL HOSPITAL OF TEXAS COUNTY </v>
          </cell>
          <cell r="H25" t="str">
            <v xml:space="preserve">520 MEDICAL DR  </v>
          </cell>
          <cell r="I25" t="str">
            <v xml:space="preserve">GUYMON         </v>
          </cell>
          <cell r="J25" t="str">
            <v>OK</v>
          </cell>
          <cell r="K25" t="str">
            <v>73942</v>
          </cell>
          <cell r="L25">
            <v>0.35570000000000002</v>
          </cell>
          <cell r="M25" t="str">
            <v>I</v>
          </cell>
          <cell r="N25">
            <v>853</v>
          </cell>
          <cell r="O25">
            <v>853</v>
          </cell>
          <cell r="P25">
            <v>3015470.08</v>
          </cell>
          <cell r="Q25">
            <v>639540.13</v>
          </cell>
          <cell r="R25">
            <v>187508.58</v>
          </cell>
          <cell r="S25">
            <v>0</v>
          </cell>
          <cell r="T25">
            <v>27292.60743</v>
          </cell>
          <cell r="U25">
            <v>0</v>
          </cell>
          <cell r="V25">
            <v>0</v>
          </cell>
          <cell r="W25">
            <v>1223127.3930601333</v>
          </cell>
          <cell r="X25">
            <v>0</v>
          </cell>
          <cell r="Y25">
            <v>0</v>
          </cell>
          <cell r="Z25">
            <v>1099895.3148860002</v>
          </cell>
          <cell r="AA25">
            <v>2050176.1030601333</v>
          </cell>
          <cell r="AB25">
            <v>-950280.78817413305</v>
          </cell>
          <cell r="AC25">
            <v>0</v>
          </cell>
          <cell r="AD25">
            <v>2466266.4299999997</v>
          </cell>
          <cell r="AE25">
            <v>308705.51</v>
          </cell>
          <cell r="AF25">
            <v>62510.225133662731</v>
          </cell>
          <cell r="AG25">
            <v>0</v>
          </cell>
          <cell r="AH25">
            <v>12250.119259410872</v>
          </cell>
          <cell r="AI25">
            <v>150762.39586451295</v>
          </cell>
          <cell r="AJ25">
            <v>0</v>
          </cell>
          <cell r="AK25">
            <v>889501.0884104108</v>
          </cell>
          <cell r="AL25">
            <v>521978.13099817571</v>
          </cell>
          <cell r="AM25">
            <v>367522.95741223509</v>
          </cell>
          <cell r="AN25">
            <v>0</v>
          </cell>
          <cell r="AO25">
            <v>1989396.403296411</v>
          </cell>
          <cell r="AP25">
            <v>2572154.2340583089</v>
          </cell>
          <cell r="AQ25">
            <v>-582757.83076189784</v>
          </cell>
          <cell r="AR25">
            <v>791131.95816274849</v>
          </cell>
        </row>
        <row r="26">
          <cell r="B26" t="str">
            <v>100699960A</v>
          </cell>
          <cell r="C26">
            <v>0</v>
          </cell>
          <cell r="D26">
            <v>0</v>
          </cell>
          <cell r="E26">
            <v>0</v>
          </cell>
          <cell r="F26" t="str">
            <v>NSGO</v>
          </cell>
          <cell r="G26" t="str">
            <v xml:space="preserve">MERCY HEALTH LOVE COUNTY </v>
          </cell>
          <cell r="H26" t="str">
            <v xml:space="preserve">300 WANDA ST  </v>
          </cell>
          <cell r="I26" t="str">
            <v xml:space="preserve">MARIETTA       </v>
          </cell>
          <cell r="J26" t="str">
            <v>OK</v>
          </cell>
          <cell r="K26" t="str">
            <v>73448</v>
          </cell>
          <cell r="L26">
            <v>0.7097</v>
          </cell>
          <cell r="M26" t="str">
            <v>I</v>
          </cell>
          <cell r="N26">
            <v>3</v>
          </cell>
          <cell r="O26">
            <v>3</v>
          </cell>
          <cell r="P26">
            <v>1288</v>
          </cell>
          <cell r="Q26">
            <v>1000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18979.5</v>
          </cell>
          <cell r="X26">
            <v>0</v>
          </cell>
          <cell r="Y26">
            <v>0</v>
          </cell>
          <cell r="Z26">
            <v>914.09360000000004</v>
          </cell>
          <cell r="AA26">
            <v>19979.5</v>
          </cell>
          <cell r="AB26">
            <v>-19065.4064</v>
          </cell>
          <cell r="AC26">
            <v>0</v>
          </cell>
          <cell r="AD26">
            <v>1221378.3700000001</v>
          </cell>
          <cell r="AE26">
            <v>186065.11</v>
          </cell>
          <cell r="AF26">
            <v>21523.866173095252</v>
          </cell>
          <cell r="AG26">
            <v>0</v>
          </cell>
          <cell r="AH26">
            <v>0</v>
          </cell>
          <cell r="AI26">
            <v>650131.75147985143</v>
          </cell>
          <cell r="AJ26">
            <v>0</v>
          </cell>
          <cell r="AK26">
            <v>866812.22918900009</v>
          </cell>
          <cell r="AL26">
            <v>857720.72765294672</v>
          </cell>
          <cell r="AM26">
            <v>9091.5015360533725</v>
          </cell>
          <cell r="AN26">
            <v>0</v>
          </cell>
          <cell r="AO26">
            <v>867726.32278900011</v>
          </cell>
          <cell r="AP26">
            <v>877700.22765294672</v>
          </cell>
          <cell r="AQ26">
            <v>-9973.9048639466055</v>
          </cell>
          <cell r="AR26">
            <v>659137.34661590483</v>
          </cell>
        </row>
        <row r="27">
          <cell r="B27" t="str">
            <v>100700690A</v>
          </cell>
          <cell r="C27" t="str">
            <v>100700690Q</v>
          </cell>
          <cell r="D27" t="str">
            <v>100700690R</v>
          </cell>
          <cell r="E27">
            <v>0</v>
          </cell>
          <cell r="F27" t="str">
            <v>NSGO</v>
          </cell>
          <cell r="G27" t="str">
            <v xml:space="preserve">NORMAN REGIONAL HOSPITAL </v>
          </cell>
          <cell r="H27" t="str">
            <v xml:space="preserve">901 N PORTER  </v>
          </cell>
          <cell r="I27" t="str">
            <v xml:space="preserve">NORMAN         </v>
          </cell>
          <cell r="J27" t="str">
            <v>OK</v>
          </cell>
          <cell r="K27" t="str">
            <v>73071</v>
          </cell>
          <cell r="L27">
            <v>0.19500000000000001</v>
          </cell>
          <cell r="M27" t="str">
            <v>I</v>
          </cell>
          <cell r="N27">
            <v>13200</v>
          </cell>
          <cell r="O27">
            <v>13199</v>
          </cell>
          <cell r="P27">
            <v>85538207.50999999</v>
          </cell>
          <cell r="Q27">
            <v>11330939.190000001</v>
          </cell>
          <cell r="R27">
            <v>2226274.36</v>
          </cell>
          <cell r="S27">
            <v>0</v>
          </cell>
          <cell r="T27">
            <v>436640.81967000006</v>
          </cell>
          <cell r="U27">
            <v>0</v>
          </cell>
          <cell r="V27">
            <v>0</v>
          </cell>
          <cell r="W27">
            <v>18575184.457563858</v>
          </cell>
          <cell r="X27">
            <v>0</v>
          </cell>
          <cell r="Y27">
            <v>0</v>
          </cell>
          <cell r="Z27">
            <v>17116591.284119997</v>
          </cell>
          <cell r="AA27">
            <v>32132398.007563859</v>
          </cell>
          <cell r="AB27">
            <v>-15015806.723443862</v>
          </cell>
          <cell r="AC27">
            <v>0</v>
          </cell>
          <cell r="AD27">
            <v>78466346.790000007</v>
          </cell>
          <cell r="AE27">
            <v>7188680.4299999997</v>
          </cell>
          <cell r="AF27">
            <v>854619.2328606206</v>
          </cell>
          <cell r="AG27">
            <v>0</v>
          </cell>
          <cell r="AH27">
            <v>265428.88887440047</v>
          </cell>
          <cell r="AI27">
            <v>2899389.8995769224</v>
          </cell>
          <cell r="AJ27">
            <v>0</v>
          </cell>
          <cell r="AK27">
            <v>15566366.512924403</v>
          </cell>
          <cell r="AL27">
            <v>10942689.562437544</v>
          </cell>
          <cell r="AM27">
            <v>4623676.9504868593</v>
          </cell>
          <cell r="AN27">
            <v>0</v>
          </cell>
          <cell r="AO27">
            <v>32682957.7970444</v>
          </cell>
          <cell r="AP27">
            <v>43075087.570001401</v>
          </cell>
          <cell r="AQ27">
            <v>-10392129.772957001</v>
          </cell>
          <cell r="AR27">
            <v>11082444.58418378</v>
          </cell>
        </row>
        <row r="28">
          <cell r="B28" t="str">
            <v>100700680A</v>
          </cell>
          <cell r="C28" t="str">
            <v>100700680I</v>
          </cell>
          <cell r="D28">
            <v>0</v>
          </cell>
          <cell r="E28">
            <v>0</v>
          </cell>
          <cell r="F28" t="str">
            <v>NSGO</v>
          </cell>
          <cell r="G28" t="str">
            <v xml:space="preserve">NORTHEASTERN HEALTH SYSTEM </v>
          </cell>
          <cell r="H28" t="str">
            <v xml:space="preserve">1400 E DOWNING  </v>
          </cell>
          <cell r="I28" t="str">
            <v xml:space="preserve">TAHLEQUAH      </v>
          </cell>
          <cell r="J28" t="str">
            <v>OK</v>
          </cell>
          <cell r="K28" t="str">
            <v>74464</v>
          </cell>
          <cell r="L28">
            <v>0.33160000000000001</v>
          </cell>
          <cell r="M28" t="str">
            <v>I</v>
          </cell>
          <cell r="N28">
            <v>2547</v>
          </cell>
          <cell r="O28">
            <v>2545</v>
          </cell>
          <cell r="P28">
            <v>12125513.33</v>
          </cell>
          <cell r="Q28">
            <v>3286949.7600000002</v>
          </cell>
          <cell r="R28">
            <v>114084.08</v>
          </cell>
          <cell r="S28">
            <v>0</v>
          </cell>
          <cell r="T28">
            <v>111577.30551000002</v>
          </cell>
          <cell r="U28">
            <v>0</v>
          </cell>
          <cell r="V28">
            <v>0</v>
          </cell>
          <cell r="W28">
            <v>3812948.2881898289</v>
          </cell>
          <cell r="X28">
            <v>0</v>
          </cell>
          <cell r="Y28">
            <v>0</v>
          </cell>
          <cell r="Z28">
            <v>4132397.5257379999</v>
          </cell>
          <cell r="AA28">
            <v>7213982.1281898292</v>
          </cell>
          <cell r="AB28">
            <v>-3081584.6024518292</v>
          </cell>
          <cell r="AC28">
            <v>0</v>
          </cell>
          <cell r="AD28">
            <v>15585714.890000001</v>
          </cell>
          <cell r="AE28">
            <v>3085467.73</v>
          </cell>
          <cell r="AF28">
            <v>175035.23095062413</v>
          </cell>
          <cell r="AG28">
            <v>0</v>
          </cell>
          <cell r="AH28">
            <v>107596.59771137059</v>
          </cell>
          <cell r="AI28">
            <v>1438575.917489772</v>
          </cell>
          <cell r="AJ28">
            <v>0</v>
          </cell>
          <cell r="AK28">
            <v>5275819.6552353706</v>
          </cell>
          <cell r="AL28">
            <v>4699078.8784403959</v>
          </cell>
          <cell r="AM28">
            <v>576740.77679497469</v>
          </cell>
          <cell r="AN28">
            <v>0</v>
          </cell>
          <cell r="AO28">
            <v>9408217.1809733696</v>
          </cell>
          <cell r="AP28">
            <v>11913061.006630225</v>
          </cell>
          <cell r="AQ28">
            <v>-2504843.8256568555</v>
          </cell>
          <cell r="AR28">
            <v>2746680.3800227456</v>
          </cell>
        </row>
        <row r="29">
          <cell r="B29" t="str">
            <v>100700250A</v>
          </cell>
          <cell r="C29">
            <v>0</v>
          </cell>
          <cell r="D29">
            <v>0</v>
          </cell>
          <cell r="E29">
            <v>0</v>
          </cell>
          <cell r="F29" t="str">
            <v>NSGO</v>
          </cell>
          <cell r="G29" t="str">
            <v xml:space="preserve">OKEENE MUN HSP </v>
          </cell>
          <cell r="H29" t="str">
            <v xml:space="preserve">207 EAST F STREET  </v>
          </cell>
          <cell r="I29" t="str">
            <v xml:space="preserve">OKEENE         </v>
          </cell>
          <cell r="J29" t="str">
            <v>OK</v>
          </cell>
          <cell r="K29" t="str">
            <v>73763</v>
          </cell>
          <cell r="L29">
            <v>0.93630000000000002</v>
          </cell>
          <cell r="M29" t="str">
            <v>I</v>
          </cell>
          <cell r="N29">
            <v>24</v>
          </cell>
          <cell r="O29">
            <v>24</v>
          </cell>
          <cell r="P29">
            <v>62246.6</v>
          </cell>
          <cell r="Q29">
            <v>36307.660000000003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15766.562306902753</v>
          </cell>
          <cell r="X29">
            <v>0</v>
          </cell>
          <cell r="Y29">
            <v>0</v>
          </cell>
          <cell r="Z29">
            <v>58281.491580000002</v>
          </cell>
          <cell r="AA29">
            <v>52074.222306902753</v>
          </cell>
          <cell r="AB29">
            <v>6207.2692730972485</v>
          </cell>
          <cell r="AC29">
            <v>0</v>
          </cell>
          <cell r="AD29">
            <v>347406.59</v>
          </cell>
          <cell r="AE29">
            <v>63080.959999999999</v>
          </cell>
          <cell r="AF29">
            <v>3507.1156851246137</v>
          </cell>
          <cell r="AG29">
            <v>0</v>
          </cell>
          <cell r="AH29">
            <v>0</v>
          </cell>
          <cell r="AI29">
            <v>198170.06399358826</v>
          </cell>
          <cell r="AJ29">
            <v>0</v>
          </cell>
          <cell r="AK29">
            <v>325276.79021700006</v>
          </cell>
          <cell r="AL29">
            <v>264758.13967871288</v>
          </cell>
          <cell r="AM29">
            <v>60518.650538287184</v>
          </cell>
          <cell r="AN29">
            <v>0</v>
          </cell>
          <cell r="AO29">
            <v>383558.28179700009</v>
          </cell>
          <cell r="AP29">
            <v>316832.36198561563</v>
          </cell>
          <cell r="AQ29">
            <v>66725.919811384461</v>
          </cell>
          <cell r="AR29">
            <v>280662.54611187545</v>
          </cell>
        </row>
        <row r="30">
          <cell r="B30" t="str">
            <v>100699890A</v>
          </cell>
          <cell r="C30">
            <v>0</v>
          </cell>
          <cell r="D30">
            <v>0</v>
          </cell>
          <cell r="E30">
            <v>0</v>
          </cell>
          <cell r="F30" t="str">
            <v>NSGO</v>
          </cell>
          <cell r="G30" t="str">
            <v xml:space="preserve">PAULS VALLEY GENERAL HOSPITAL </v>
          </cell>
          <cell r="H30" t="str">
            <v xml:space="preserve">100 VALLEY DRIVE  </v>
          </cell>
          <cell r="I30" t="str">
            <v xml:space="preserve">PAULS VALLEY   </v>
          </cell>
          <cell r="J30" t="str">
            <v>OK</v>
          </cell>
          <cell r="K30" t="str">
            <v>73075</v>
          </cell>
          <cell r="L30">
            <v>0.3674</v>
          </cell>
          <cell r="M30" t="str">
            <v>I</v>
          </cell>
          <cell r="N30">
            <v>0</v>
          </cell>
          <cell r="O30">
            <v>0</v>
          </cell>
          <cell r="P30">
            <v>51041.65</v>
          </cell>
          <cell r="Q30">
            <v>3889.67</v>
          </cell>
          <cell r="R30">
            <v>0</v>
          </cell>
          <cell r="S30">
            <v>59147.75</v>
          </cell>
          <cell r="T30">
            <v>128.35911000000002</v>
          </cell>
          <cell r="U30">
            <v>0</v>
          </cell>
          <cell r="V30">
            <v>0</v>
          </cell>
          <cell r="W30">
            <v>161417.20528450419</v>
          </cell>
          <cell r="X30">
            <v>0</v>
          </cell>
          <cell r="Y30">
            <v>0</v>
          </cell>
          <cell r="Z30">
            <v>78028.811320000008</v>
          </cell>
          <cell r="AA30">
            <v>224454.6252845042</v>
          </cell>
          <cell r="AB30">
            <v>-146425.8139645042</v>
          </cell>
          <cell r="AC30">
            <v>0</v>
          </cell>
          <cell r="AD30">
            <v>6094470.0300000003</v>
          </cell>
          <cell r="AE30">
            <v>525177.63</v>
          </cell>
          <cell r="AF30">
            <v>18703.447905476482</v>
          </cell>
          <cell r="AG30">
            <v>0</v>
          </cell>
          <cell r="AH30">
            <v>17948.075570880723</v>
          </cell>
          <cell r="AI30">
            <v>186976.71518252301</v>
          </cell>
          <cell r="AJ30">
            <v>0</v>
          </cell>
          <cell r="AK30">
            <v>2257056.3645928809</v>
          </cell>
          <cell r="AL30">
            <v>730857.79308799945</v>
          </cell>
          <cell r="AM30">
            <v>1526198.5715048816</v>
          </cell>
          <cell r="AN30">
            <v>0</v>
          </cell>
          <cell r="AO30">
            <v>2335085.1759128808</v>
          </cell>
          <cell r="AP30">
            <v>955312.41837250371</v>
          </cell>
          <cell r="AQ30">
            <v>1379772.7575403771</v>
          </cell>
          <cell r="AR30">
            <v>1728166.6780074043</v>
          </cell>
        </row>
        <row r="31">
          <cell r="B31" t="str">
            <v>100690120A</v>
          </cell>
          <cell r="C31">
            <v>0</v>
          </cell>
          <cell r="D31">
            <v>0</v>
          </cell>
          <cell r="E31">
            <v>0</v>
          </cell>
          <cell r="F31" t="str">
            <v>NSGO</v>
          </cell>
          <cell r="G31" t="str">
            <v xml:space="preserve">PAWHUSKA HSP INC </v>
          </cell>
          <cell r="H31" t="str">
            <v xml:space="preserve">1101 E 15TH ST  </v>
          </cell>
          <cell r="I31" t="str">
            <v xml:space="preserve">PAWHUSKA       </v>
          </cell>
          <cell r="J31" t="str">
            <v>OK</v>
          </cell>
          <cell r="K31" t="str">
            <v>74056</v>
          </cell>
          <cell r="L31">
            <v>1.1182000000000001</v>
          </cell>
          <cell r="M31" t="str">
            <v>I</v>
          </cell>
          <cell r="N31">
            <v>6</v>
          </cell>
          <cell r="O31">
            <v>6</v>
          </cell>
          <cell r="P31">
            <v>24953.26</v>
          </cell>
          <cell r="Q31">
            <v>10896.99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6157</v>
          </cell>
          <cell r="X31">
            <v>0</v>
          </cell>
          <cell r="Y31">
            <v>0</v>
          </cell>
          <cell r="Z31">
            <v>27902.735332</v>
          </cell>
          <cell r="AA31">
            <v>17053.989999999998</v>
          </cell>
          <cell r="AB31">
            <v>10848.745332000002</v>
          </cell>
          <cell r="AC31">
            <v>0</v>
          </cell>
          <cell r="AD31">
            <v>884719.15</v>
          </cell>
          <cell r="AE31">
            <v>124911.88</v>
          </cell>
          <cell r="AF31">
            <v>3993.2731227191275</v>
          </cell>
          <cell r="AG31">
            <v>0</v>
          </cell>
          <cell r="AH31">
            <v>0</v>
          </cell>
          <cell r="AI31">
            <v>558270.23345564189</v>
          </cell>
          <cell r="AJ31">
            <v>0</v>
          </cell>
          <cell r="AK31">
            <v>989292.95353000006</v>
          </cell>
          <cell r="AL31">
            <v>687175.38657836104</v>
          </cell>
          <cell r="AM31">
            <v>302117.56695163902</v>
          </cell>
          <cell r="AN31">
            <v>0</v>
          </cell>
          <cell r="AO31">
            <v>1017195.688862</v>
          </cell>
          <cell r="AP31">
            <v>704229.37657836103</v>
          </cell>
          <cell r="AQ31">
            <v>312966.31228363898</v>
          </cell>
          <cell r="AR31">
            <v>877393.54573928087</v>
          </cell>
        </row>
        <row r="32">
          <cell r="B32" t="str">
            <v>100700900A</v>
          </cell>
          <cell r="C32">
            <v>0</v>
          </cell>
          <cell r="D32">
            <v>0</v>
          </cell>
          <cell r="E32">
            <v>0</v>
          </cell>
          <cell r="F32" t="str">
            <v>NSGO</v>
          </cell>
          <cell r="G32" t="str">
            <v xml:space="preserve">PERRY MEM HSP AUTH </v>
          </cell>
          <cell r="H32" t="str">
            <v xml:space="preserve">501 14TH ST  </v>
          </cell>
          <cell r="I32" t="str">
            <v xml:space="preserve">PERRY          </v>
          </cell>
          <cell r="J32" t="str">
            <v>OK</v>
          </cell>
          <cell r="K32" t="str">
            <v>73077</v>
          </cell>
          <cell r="L32">
            <v>0.37430000000000002</v>
          </cell>
          <cell r="M32" t="str">
            <v>I</v>
          </cell>
          <cell r="N32">
            <v>49</v>
          </cell>
          <cell r="O32">
            <v>49</v>
          </cell>
          <cell r="P32">
            <v>161353</v>
          </cell>
          <cell r="Q32">
            <v>66445.19</v>
          </cell>
          <cell r="R32">
            <v>0</v>
          </cell>
          <cell r="S32">
            <v>0</v>
          </cell>
          <cell r="T32">
            <v>2192.6912700000003</v>
          </cell>
          <cell r="U32">
            <v>0</v>
          </cell>
          <cell r="V32">
            <v>0</v>
          </cell>
          <cell r="W32">
            <v>50164.217497496466</v>
          </cell>
          <cell r="X32">
            <v>0</v>
          </cell>
          <cell r="Y32">
            <v>0</v>
          </cell>
          <cell r="Z32">
            <v>62587.119170000005</v>
          </cell>
          <cell r="AA32">
            <v>116609.40749749646</v>
          </cell>
          <cell r="AB32">
            <v>-54022.288327496455</v>
          </cell>
          <cell r="AC32">
            <v>0</v>
          </cell>
          <cell r="AD32">
            <v>1083813.6499999999</v>
          </cell>
          <cell r="AE32">
            <v>122435.07</v>
          </cell>
          <cell r="AF32">
            <v>16172.338150024578</v>
          </cell>
          <cell r="AG32">
            <v>0</v>
          </cell>
          <cell r="AH32">
            <v>4574.0444689508122</v>
          </cell>
          <cell r="AI32">
            <v>60938.879020947832</v>
          </cell>
          <cell r="AJ32">
            <v>0</v>
          </cell>
          <cell r="AK32">
            <v>410245.49366395082</v>
          </cell>
          <cell r="AL32">
            <v>199546.28717097244</v>
          </cell>
          <cell r="AM32">
            <v>210699.20649297838</v>
          </cell>
          <cell r="AN32">
            <v>0</v>
          </cell>
          <cell r="AO32">
            <v>472832.61283395084</v>
          </cell>
          <cell r="AP32">
            <v>316155.6946684689</v>
          </cell>
          <cell r="AQ32">
            <v>156676.91816548194</v>
          </cell>
          <cell r="AR32">
            <v>267780.01468392625</v>
          </cell>
        </row>
        <row r="33">
          <cell r="B33" t="str">
            <v>100699900A</v>
          </cell>
          <cell r="C33">
            <v>0</v>
          </cell>
          <cell r="D33">
            <v>0</v>
          </cell>
          <cell r="E33">
            <v>0</v>
          </cell>
          <cell r="F33" t="str">
            <v>NSGO</v>
          </cell>
          <cell r="G33" t="str">
            <v xml:space="preserve">PURCELL MUNICIPAL HOSPITAL </v>
          </cell>
          <cell r="H33" t="str">
            <v xml:space="preserve">1500 N GREEN AVENUE  </v>
          </cell>
          <cell r="I33" t="str">
            <v xml:space="preserve">PURCELL        </v>
          </cell>
          <cell r="J33" t="str">
            <v>OK</v>
          </cell>
          <cell r="K33" t="str">
            <v>73080</v>
          </cell>
          <cell r="L33">
            <v>0.36570000000000003</v>
          </cell>
          <cell r="M33" t="str">
            <v>I</v>
          </cell>
          <cell r="N33">
            <v>95</v>
          </cell>
          <cell r="O33">
            <v>95</v>
          </cell>
          <cell r="P33">
            <v>193985.97</v>
          </cell>
          <cell r="Q33">
            <v>119619.08</v>
          </cell>
          <cell r="R33">
            <v>0</v>
          </cell>
          <cell r="S33">
            <v>0</v>
          </cell>
          <cell r="T33">
            <v>3947.4296399999994</v>
          </cell>
          <cell r="U33">
            <v>0</v>
          </cell>
          <cell r="V33">
            <v>0</v>
          </cell>
          <cell r="W33">
            <v>190894.39295138378</v>
          </cell>
          <cell r="X33">
            <v>0</v>
          </cell>
          <cell r="Y33">
            <v>0</v>
          </cell>
          <cell r="Z33">
            <v>74888.098869000009</v>
          </cell>
          <cell r="AA33">
            <v>310513.4729513838</v>
          </cell>
          <cell r="AB33">
            <v>-235625.37408238379</v>
          </cell>
          <cell r="AC33">
            <v>0</v>
          </cell>
          <cell r="AD33">
            <v>2115780.4699999997</v>
          </cell>
          <cell r="AE33">
            <v>626652.25</v>
          </cell>
          <cell r="AF33">
            <v>17302.430318767034</v>
          </cell>
          <cell r="AG33">
            <v>0</v>
          </cell>
          <cell r="AH33">
            <v>21250.504450519318</v>
          </cell>
          <cell r="AI33">
            <v>302429.47156815027</v>
          </cell>
          <cell r="AJ33">
            <v>0</v>
          </cell>
          <cell r="AK33">
            <v>794991.42232951929</v>
          </cell>
          <cell r="AL33">
            <v>946384.15188691742</v>
          </cell>
          <cell r="AM33">
            <v>-151392.72955739812</v>
          </cell>
          <cell r="AN33">
            <v>0</v>
          </cell>
          <cell r="AO33">
            <v>869879.52119851927</v>
          </cell>
          <cell r="AP33">
            <v>1256897.6248383012</v>
          </cell>
          <cell r="AQ33">
            <v>-387018.10363978194</v>
          </cell>
          <cell r="AR33">
            <v>106305.76087975211</v>
          </cell>
        </row>
        <row r="34">
          <cell r="B34" t="str">
            <v>100700770A</v>
          </cell>
          <cell r="C34">
            <v>0</v>
          </cell>
          <cell r="D34">
            <v>0</v>
          </cell>
          <cell r="E34">
            <v>0</v>
          </cell>
          <cell r="F34" t="str">
            <v>NSGO</v>
          </cell>
          <cell r="G34" t="str">
            <v xml:space="preserve">PUSHMATAHA HSP </v>
          </cell>
          <cell r="H34" t="str">
            <v xml:space="preserve">510 EAST MAIN STREET  </v>
          </cell>
          <cell r="I34" t="str">
            <v xml:space="preserve">ANTLERS        </v>
          </cell>
          <cell r="J34" t="str">
            <v>OK</v>
          </cell>
          <cell r="K34" t="str">
            <v>74523</v>
          </cell>
          <cell r="L34">
            <v>0.5464</v>
          </cell>
          <cell r="M34" t="str">
            <v>I</v>
          </cell>
          <cell r="N34">
            <v>276</v>
          </cell>
          <cell r="O34">
            <v>276</v>
          </cell>
          <cell r="P34">
            <v>673008.31</v>
          </cell>
          <cell r="Q34">
            <v>210789.86</v>
          </cell>
          <cell r="R34">
            <v>0</v>
          </cell>
          <cell r="S34">
            <v>0</v>
          </cell>
          <cell r="T34">
            <v>6956.06538</v>
          </cell>
          <cell r="U34">
            <v>0</v>
          </cell>
          <cell r="V34">
            <v>0</v>
          </cell>
          <cell r="W34">
            <v>285874.72104122816</v>
          </cell>
          <cell r="X34">
            <v>0</v>
          </cell>
          <cell r="Y34">
            <v>0</v>
          </cell>
          <cell r="Z34">
            <v>374687.805964</v>
          </cell>
          <cell r="AA34">
            <v>496664.58104122814</v>
          </cell>
          <cell r="AB34">
            <v>-121976.77507722814</v>
          </cell>
          <cell r="AC34">
            <v>0</v>
          </cell>
          <cell r="AD34">
            <v>1968631.06</v>
          </cell>
          <cell r="AE34">
            <v>244875.42</v>
          </cell>
          <cell r="AF34">
            <v>25570.333074053651</v>
          </cell>
          <cell r="AG34">
            <v>0</v>
          </cell>
          <cell r="AH34">
            <v>8924.7098514437712</v>
          </cell>
          <cell r="AI34">
            <v>122950.02037655676</v>
          </cell>
          <cell r="AJ34">
            <v>0</v>
          </cell>
          <cell r="AK34">
            <v>1084584.7210354437</v>
          </cell>
          <cell r="AL34">
            <v>393395.77345061046</v>
          </cell>
          <cell r="AM34">
            <v>691188.94758483325</v>
          </cell>
          <cell r="AN34">
            <v>0</v>
          </cell>
          <cell r="AO34">
            <v>1459272.5269994438</v>
          </cell>
          <cell r="AP34">
            <v>890060.3544918386</v>
          </cell>
          <cell r="AQ34">
            <v>569212.17250760517</v>
          </cell>
          <cell r="AR34">
            <v>978036.91392539011</v>
          </cell>
        </row>
        <row r="35">
          <cell r="B35" t="str">
            <v>100699820A</v>
          </cell>
          <cell r="C35">
            <v>0</v>
          </cell>
          <cell r="D35">
            <v>0</v>
          </cell>
          <cell r="E35">
            <v>0</v>
          </cell>
          <cell r="F35" t="str">
            <v>NSGO</v>
          </cell>
          <cell r="G35" t="str">
            <v xml:space="preserve">ROGER MILLS MEMORIAL HOSPITAL </v>
          </cell>
          <cell r="H35" t="str">
            <v xml:space="preserve">501 S LL MALES  </v>
          </cell>
          <cell r="I35" t="str">
            <v xml:space="preserve">CHEYENNE       </v>
          </cell>
          <cell r="J35" t="str">
            <v>OK</v>
          </cell>
          <cell r="K35" t="str">
            <v>73628</v>
          </cell>
          <cell r="L35">
            <v>1.0469999999999999</v>
          </cell>
          <cell r="M35" t="str">
            <v>I</v>
          </cell>
          <cell r="N35">
            <v>9</v>
          </cell>
          <cell r="O35">
            <v>9</v>
          </cell>
          <cell r="P35">
            <v>43360.31</v>
          </cell>
          <cell r="Q35">
            <v>15487.37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590</v>
          </cell>
          <cell r="X35">
            <v>0</v>
          </cell>
          <cell r="Y35">
            <v>0</v>
          </cell>
          <cell r="Z35">
            <v>45398.244569999995</v>
          </cell>
          <cell r="AA35">
            <v>16077.37</v>
          </cell>
          <cell r="AB35">
            <v>29320.874569999993</v>
          </cell>
          <cell r="AC35">
            <v>0</v>
          </cell>
          <cell r="AD35">
            <v>195995.02</v>
          </cell>
          <cell r="AE35">
            <v>40429.629999999997</v>
          </cell>
          <cell r="AF35">
            <v>3765.8219903112713</v>
          </cell>
          <cell r="AG35">
            <v>0</v>
          </cell>
          <cell r="AH35">
            <v>0</v>
          </cell>
          <cell r="AI35">
            <v>72904.30624115438</v>
          </cell>
          <cell r="AJ35">
            <v>0</v>
          </cell>
          <cell r="AK35">
            <v>205206.78593999997</v>
          </cell>
          <cell r="AL35">
            <v>117099.75823146565</v>
          </cell>
          <cell r="AM35">
            <v>88107.027708534326</v>
          </cell>
          <cell r="AN35">
            <v>0</v>
          </cell>
          <cell r="AO35">
            <v>250605.03050999995</v>
          </cell>
          <cell r="AP35">
            <v>133177.12823146564</v>
          </cell>
          <cell r="AQ35">
            <v>117427.90227853431</v>
          </cell>
          <cell r="AR35">
            <v>190922.20851968869</v>
          </cell>
        </row>
        <row r="36">
          <cell r="B36" t="str">
            <v>100700190A</v>
          </cell>
          <cell r="C36">
            <v>0</v>
          </cell>
          <cell r="D36">
            <v>0</v>
          </cell>
          <cell r="E36">
            <v>0</v>
          </cell>
          <cell r="F36" t="str">
            <v>NSGO</v>
          </cell>
          <cell r="G36" t="str">
            <v>SEQUOYAH COUNTY CITY OF SALLISAW HOSPITAL AUTHORIT</v>
          </cell>
          <cell r="H36" t="str">
            <v>213 E. REDWOOD  PO BOX 505</v>
          </cell>
          <cell r="I36" t="str">
            <v xml:space="preserve">SALLISAW       </v>
          </cell>
          <cell r="J36" t="str">
            <v>OK</v>
          </cell>
          <cell r="K36" t="str">
            <v>74955</v>
          </cell>
          <cell r="L36">
            <v>0.44819999999999999</v>
          </cell>
          <cell r="M36" t="str">
            <v>I</v>
          </cell>
          <cell r="N36">
            <v>161</v>
          </cell>
          <cell r="O36">
            <v>161</v>
          </cell>
          <cell r="P36">
            <v>623176.39</v>
          </cell>
          <cell r="Q36">
            <v>219946.41</v>
          </cell>
          <cell r="R36">
            <v>0</v>
          </cell>
          <cell r="S36">
            <v>0</v>
          </cell>
          <cell r="T36">
            <v>7258.2315300000009</v>
          </cell>
          <cell r="U36">
            <v>0</v>
          </cell>
          <cell r="V36">
            <v>0</v>
          </cell>
          <cell r="W36">
            <v>505163.79064679751</v>
          </cell>
          <cell r="X36">
            <v>0</v>
          </cell>
          <cell r="Y36">
            <v>0</v>
          </cell>
          <cell r="Z36">
            <v>286565.88952799997</v>
          </cell>
          <cell r="AA36">
            <v>725110.20064679754</v>
          </cell>
          <cell r="AB36">
            <v>-438544.31111879757</v>
          </cell>
          <cell r="AC36">
            <v>0</v>
          </cell>
          <cell r="AD36">
            <v>6400563.9199999999</v>
          </cell>
          <cell r="AE36">
            <v>923398.73</v>
          </cell>
          <cell r="AF36">
            <v>15908.957865668861</v>
          </cell>
          <cell r="AG36">
            <v>0</v>
          </cell>
          <cell r="AH36">
            <v>30997.153699567072</v>
          </cell>
          <cell r="AI36">
            <v>417301.84570273949</v>
          </cell>
          <cell r="AJ36">
            <v>0</v>
          </cell>
          <cell r="AK36">
            <v>2899729.902643567</v>
          </cell>
          <cell r="AL36">
            <v>1356609.5335684083</v>
          </cell>
          <cell r="AM36">
            <v>1543120.3690751586</v>
          </cell>
          <cell r="AN36">
            <v>0</v>
          </cell>
          <cell r="AO36">
            <v>3186295.7921715667</v>
          </cell>
          <cell r="AP36">
            <v>2081719.734215206</v>
          </cell>
          <cell r="AQ36">
            <v>1104576.0579563607</v>
          </cell>
          <cell r="AR36">
            <v>2027041.6943058977</v>
          </cell>
        </row>
        <row r="37">
          <cell r="B37" t="str">
            <v>100699830A</v>
          </cell>
          <cell r="C37">
            <v>0</v>
          </cell>
          <cell r="D37">
            <v>0</v>
          </cell>
          <cell r="E37">
            <v>0</v>
          </cell>
          <cell r="F37" t="str">
            <v>NSGO</v>
          </cell>
          <cell r="G37" t="str">
            <v xml:space="preserve">SHARE MEMORIAL HOSPITAL </v>
          </cell>
          <cell r="H37" t="str">
            <v xml:space="preserve">800 SHARE DRIVE  </v>
          </cell>
          <cell r="I37" t="str">
            <v xml:space="preserve">ALVA           </v>
          </cell>
          <cell r="J37" t="str">
            <v>OK</v>
          </cell>
          <cell r="K37" t="str">
            <v>73717</v>
          </cell>
          <cell r="L37">
            <v>0.6371</v>
          </cell>
          <cell r="M37" t="str">
            <v>I</v>
          </cell>
          <cell r="N37">
            <v>15</v>
          </cell>
          <cell r="O37">
            <v>15</v>
          </cell>
          <cell r="P37">
            <v>45295.59</v>
          </cell>
          <cell r="Q37">
            <v>15774.96</v>
          </cell>
          <cell r="R37">
            <v>0</v>
          </cell>
          <cell r="S37">
            <v>0</v>
          </cell>
          <cell r="T37">
            <v>520.57367999999997</v>
          </cell>
          <cell r="U37">
            <v>0</v>
          </cell>
          <cell r="V37">
            <v>0</v>
          </cell>
          <cell r="W37">
            <v>32829.968600224733</v>
          </cell>
          <cell r="X37">
            <v>0</v>
          </cell>
          <cell r="Y37">
            <v>0</v>
          </cell>
          <cell r="Z37">
            <v>29378.394068999998</v>
          </cell>
          <cell r="AA37">
            <v>48604.928600224732</v>
          </cell>
          <cell r="AB37">
            <v>-19226.534531224734</v>
          </cell>
          <cell r="AC37">
            <v>0</v>
          </cell>
          <cell r="AD37">
            <v>659812.04999999993</v>
          </cell>
          <cell r="AE37">
            <v>128364.22</v>
          </cell>
          <cell r="AF37">
            <v>4182.6256445981298</v>
          </cell>
          <cell r="AG37">
            <v>0</v>
          </cell>
          <cell r="AH37">
            <v>4374.0459062717382</v>
          </cell>
          <cell r="AI37">
            <v>57111.303725016485</v>
          </cell>
          <cell r="AJ37">
            <v>0</v>
          </cell>
          <cell r="AK37">
            <v>424740.30296127166</v>
          </cell>
          <cell r="AL37">
            <v>189658.14936961461</v>
          </cell>
          <cell r="AM37">
            <v>235082.15359165706</v>
          </cell>
          <cell r="AN37">
            <v>0</v>
          </cell>
          <cell r="AO37">
            <v>454118.69703027164</v>
          </cell>
          <cell r="AP37">
            <v>238263.07796983933</v>
          </cell>
          <cell r="AQ37">
            <v>215855.61906043231</v>
          </cell>
          <cell r="AR37">
            <v>305796.89138567355</v>
          </cell>
        </row>
        <row r="38">
          <cell r="B38" t="str">
            <v>100699950A</v>
          </cell>
          <cell r="C38">
            <v>0</v>
          </cell>
          <cell r="D38">
            <v>0</v>
          </cell>
          <cell r="E38">
            <v>0</v>
          </cell>
          <cell r="F38" t="str">
            <v>NSGO</v>
          </cell>
          <cell r="G38" t="str">
            <v xml:space="preserve">STILLWATER MEDICAL CENTER </v>
          </cell>
          <cell r="H38" t="str">
            <v xml:space="preserve">1323 WEST 6TH AVENUE  </v>
          </cell>
          <cell r="I38" t="str">
            <v xml:space="preserve">STILLWATER     </v>
          </cell>
          <cell r="J38" t="str">
            <v>OK</v>
          </cell>
          <cell r="K38" t="str">
            <v>74074</v>
          </cell>
          <cell r="L38">
            <v>0.2999</v>
          </cell>
          <cell r="M38" t="str">
            <v>I</v>
          </cell>
          <cell r="N38">
            <v>2269</v>
          </cell>
          <cell r="O38">
            <v>2269</v>
          </cell>
          <cell r="P38">
            <v>11139253.1</v>
          </cell>
          <cell r="Q38">
            <v>2533116.4500000002</v>
          </cell>
          <cell r="R38">
            <v>458457.73</v>
          </cell>
          <cell r="S38">
            <v>0</v>
          </cell>
          <cell r="T38">
            <v>98721.947939999998</v>
          </cell>
          <cell r="U38">
            <v>0</v>
          </cell>
          <cell r="V38">
            <v>0</v>
          </cell>
          <cell r="W38">
            <v>4248972.6178747863</v>
          </cell>
          <cell r="X38">
            <v>0</v>
          </cell>
          <cell r="Y38">
            <v>0</v>
          </cell>
          <cell r="Z38">
            <v>3439383.9526299997</v>
          </cell>
          <cell r="AA38">
            <v>7240546.797874786</v>
          </cell>
          <cell r="AB38">
            <v>-3801162.8452447862</v>
          </cell>
          <cell r="AC38">
            <v>0</v>
          </cell>
          <cell r="AD38">
            <v>24160142.489999998</v>
          </cell>
          <cell r="AE38">
            <v>3471281.75</v>
          </cell>
          <cell r="AF38">
            <v>628492.36420341313</v>
          </cell>
          <cell r="AG38">
            <v>0</v>
          </cell>
          <cell r="AH38">
            <v>135292.54576871265</v>
          </cell>
          <cell r="AI38">
            <v>1351895.4323613099</v>
          </cell>
          <cell r="AJ38">
            <v>0</v>
          </cell>
          <cell r="AK38">
            <v>7380919.2785197124</v>
          </cell>
          <cell r="AL38">
            <v>5451669.5465647224</v>
          </cell>
          <cell r="AM38">
            <v>1929249.73195499</v>
          </cell>
          <cell r="AN38">
            <v>0</v>
          </cell>
          <cell r="AO38">
            <v>10820303.231149713</v>
          </cell>
          <cell r="AP38">
            <v>12692216.344439508</v>
          </cell>
          <cell r="AQ38">
            <v>-1871913.1132897958</v>
          </cell>
          <cell r="AR38">
            <v>3728954.9369463003</v>
          </cell>
        </row>
        <row r="39">
          <cell r="B39" t="str">
            <v>200100890B</v>
          </cell>
          <cell r="C39">
            <v>0</v>
          </cell>
          <cell r="D39">
            <v>0</v>
          </cell>
          <cell r="E39">
            <v>0</v>
          </cell>
          <cell r="F39" t="str">
            <v>NSGO</v>
          </cell>
          <cell r="G39" t="str">
            <v xml:space="preserve">WAGONER COMMUNITY HOSPITAL </v>
          </cell>
          <cell r="H39" t="str">
            <v xml:space="preserve">1200 W CHEROKEE ST  </v>
          </cell>
          <cell r="I39" t="str">
            <v xml:space="preserve">WAGONER        </v>
          </cell>
          <cell r="J39" t="str">
            <v>OK</v>
          </cell>
          <cell r="K39" t="str">
            <v>74467</v>
          </cell>
          <cell r="L39">
            <v>0.34560000000000002</v>
          </cell>
          <cell r="M39" t="str">
            <v>I</v>
          </cell>
          <cell r="N39">
            <v>3433</v>
          </cell>
          <cell r="O39">
            <v>3433</v>
          </cell>
          <cell r="P39">
            <v>5419927.2800000003</v>
          </cell>
          <cell r="Q39">
            <v>1637110.43</v>
          </cell>
          <cell r="R39">
            <v>17800.560000000001</v>
          </cell>
          <cell r="S39">
            <v>0</v>
          </cell>
          <cell r="T39">
            <v>54612.062669999999</v>
          </cell>
          <cell r="U39">
            <v>0</v>
          </cell>
          <cell r="V39">
            <v>0</v>
          </cell>
          <cell r="W39">
            <v>2046944.2753425413</v>
          </cell>
          <cell r="X39">
            <v>0</v>
          </cell>
          <cell r="Y39">
            <v>0</v>
          </cell>
          <cell r="Z39">
            <v>1927738.9306380001</v>
          </cell>
          <cell r="AA39">
            <v>3701855.265342541</v>
          </cell>
          <cell r="AB39">
            <v>-1774116.3347045409</v>
          </cell>
          <cell r="AC39">
            <v>0</v>
          </cell>
          <cell r="AD39">
            <v>4895956.7200000007</v>
          </cell>
          <cell r="AE39">
            <v>746205.45</v>
          </cell>
          <cell r="AF39">
            <v>22896.610561365254</v>
          </cell>
          <cell r="AG39">
            <v>0</v>
          </cell>
          <cell r="AH39">
            <v>25380.367998525049</v>
          </cell>
          <cell r="AI39">
            <v>288029.61065363872</v>
          </cell>
          <cell r="AJ39">
            <v>0</v>
          </cell>
          <cell r="AK39">
            <v>1717423.0104305253</v>
          </cell>
          <cell r="AL39">
            <v>1057131.6712150038</v>
          </cell>
          <cell r="AM39">
            <v>660291.33921552147</v>
          </cell>
          <cell r="AN39">
            <v>0</v>
          </cell>
          <cell r="AO39">
            <v>3645161.9410685254</v>
          </cell>
          <cell r="AP39">
            <v>4758986.9365575444</v>
          </cell>
          <cell r="AQ39">
            <v>-1113824.995489019</v>
          </cell>
          <cell r="AR39">
            <v>1221148.8905071612</v>
          </cell>
        </row>
        <row r="40">
          <cell r="B40" t="str">
            <v>100699870E</v>
          </cell>
          <cell r="C40">
            <v>0</v>
          </cell>
          <cell r="D40">
            <v>0</v>
          </cell>
          <cell r="E40">
            <v>0</v>
          </cell>
          <cell r="F40" t="str">
            <v>NSGO</v>
          </cell>
          <cell r="G40" t="str">
            <v xml:space="preserve">WEATHERFORD HOSPITAL AUTHORITY </v>
          </cell>
          <cell r="H40" t="str">
            <v xml:space="preserve">3701 E MAIN ST  </v>
          </cell>
          <cell r="I40" t="str">
            <v xml:space="preserve">WEATHERFORD    </v>
          </cell>
          <cell r="J40" t="str">
            <v>OK</v>
          </cell>
          <cell r="K40" t="str">
            <v>73096</v>
          </cell>
          <cell r="L40">
            <v>0.41589999999999999</v>
          </cell>
          <cell r="M40" t="str">
            <v>I</v>
          </cell>
          <cell r="N40">
            <v>524</v>
          </cell>
          <cell r="O40">
            <v>524</v>
          </cell>
          <cell r="P40">
            <v>1393557.57</v>
          </cell>
          <cell r="Q40">
            <v>567660.35</v>
          </cell>
          <cell r="R40">
            <v>90120.98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52006.869889128488</v>
          </cell>
          <cell r="X40">
            <v>0</v>
          </cell>
          <cell r="Y40">
            <v>0</v>
          </cell>
          <cell r="Z40">
            <v>579580.59336299996</v>
          </cell>
          <cell r="AA40">
            <v>709788.19988912845</v>
          </cell>
          <cell r="AB40">
            <v>-130207.60652612848</v>
          </cell>
          <cell r="AC40">
            <v>0</v>
          </cell>
          <cell r="AD40">
            <v>2499915.8699999996</v>
          </cell>
          <cell r="AE40">
            <v>551207.06000000006</v>
          </cell>
          <cell r="AF40">
            <v>106841.50598488064</v>
          </cell>
          <cell r="AG40">
            <v>0</v>
          </cell>
          <cell r="AH40">
            <v>0</v>
          </cell>
          <cell r="AI40">
            <v>327815.78687049204</v>
          </cell>
          <cell r="AJ40">
            <v>0</v>
          </cell>
          <cell r="AK40">
            <v>1039715.0103329999</v>
          </cell>
          <cell r="AL40">
            <v>985864.35285537271</v>
          </cell>
          <cell r="AM40">
            <v>53850.657477627159</v>
          </cell>
          <cell r="AN40">
            <v>0</v>
          </cell>
          <cell r="AO40">
            <v>1619295.6036959998</v>
          </cell>
          <cell r="AP40">
            <v>1695652.5527445013</v>
          </cell>
          <cell r="AQ40">
            <v>-76356.949048501439</v>
          </cell>
          <cell r="AR40">
            <v>303465.70771111909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str">
            <v>PRIVATE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</row>
        <row r="43">
          <cell r="B43" t="str">
            <v>200439230A</v>
          </cell>
          <cell r="C43">
            <v>0</v>
          </cell>
          <cell r="D43">
            <v>0</v>
          </cell>
          <cell r="E43">
            <v>0</v>
          </cell>
          <cell r="F43" t="str">
            <v>Private</v>
          </cell>
          <cell r="G43" t="str">
            <v xml:space="preserve">AHS SOUTHCREST HOSPITAL, LLC </v>
          </cell>
          <cell r="H43" t="str">
            <v xml:space="preserve">8801 SOUTH 101ST EAST AVENUE  </v>
          </cell>
          <cell r="I43" t="str">
            <v xml:space="preserve">TULSA          </v>
          </cell>
          <cell r="J43" t="str">
            <v>OK</v>
          </cell>
          <cell r="K43" t="str">
            <v>74133</v>
          </cell>
          <cell r="L43">
            <v>0.1918</v>
          </cell>
          <cell r="M43" t="str">
            <v>I</v>
          </cell>
          <cell r="N43">
            <v>6017</v>
          </cell>
          <cell r="O43">
            <v>5997</v>
          </cell>
          <cell r="P43">
            <v>38257797.420000002</v>
          </cell>
          <cell r="Q43">
            <v>5955374.0999999996</v>
          </cell>
          <cell r="R43">
            <v>910200.72</v>
          </cell>
          <cell r="S43">
            <v>0</v>
          </cell>
          <cell r="T43">
            <v>226563.96905999994</v>
          </cell>
          <cell r="U43">
            <v>0</v>
          </cell>
          <cell r="V43">
            <v>0</v>
          </cell>
          <cell r="W43">
            <v>5782270.1044943966</v>
          </cell>
          <cell r="X43">
            <v>0</v>
          </cell>
          <cell r="Y43">
            <v>0</v>
          </cell>
          <cell r="Z43">
            <v>7564409.5142160002</v>
          </cell>
          <cell r="AA43">
            <v>12647844.924494397</v>
          </cell>
          <cell r="AB43">
            <v>-5083435.4102783967</v>
          </cell>
          <cell r="AC43">
            <v>0</v>
          </cell>
          <cell r="AD43">
            <v>29545297.470000003</v>
          </cell>
          <cell r="AE43">
            <v>3122386.31</v>
          </cell>
          <cell r="AF43">
            <v>327197.77117631037</v>
          </cell>
          <cell r="AG43">
            <v>0</v>
          </cell>
          <cell r="AH43">
            <v>113836.27467881824</v>
          </cell>
          <cell r="AI43">
            <v>1767287.5964395464</v>
          </cell>
          <cell r="AJ43">
            <v>0</v>
          </cell>
          <cell r="AK43">
            <v>5780624.329424818</v>
          </cell>
          <cell r="AL43">
            <v>5216871.6776158568</v>
          </cell>
          <cell r="AM43">
            <v>563752.65180896129</v>
          </cell>
          <cell r="AN43">
            <v>0</v>
          </cell>
          <cell r="AO43">
            <v>13345033.843640819</v>
          </cell>
          <cell r="AP43">
            <v>17864716.602110252</v>
          </cell>
          <cell r="AQ43">
            <v>-4519682.7584694326</v>
          </cell>
          <cell r="AR43">
            <v>3029874.9424645104</v>
          </cell>
        </row>
        <row r="44">
          <cell r="B44" t="str">
            <v>100699370A</v>
          </cell>
          <cell r="C44" t="str">
            <v>100699370E</v>
          </cell>
          <cell r="D44">
            <v>0</v>
          </cell>
          <cell r="E44">
            <v>0</v>
          </cell>
          <cell r="F44" t="str">
            <v>Private</v>
          </cell>
          <cell r="G44" t="str">
            <v xml:space="preserve">ALLIANCEHEALTH DEACONESS </v>
          </cell>
          <cell r="H44" t="str">
            <v xml:space="preserve">5501 N PORTLAND  </v>
          </cell>
          <cell r="I44" t="str">
            <v xml:space="preserve">OKLAHOMA CITY  </v>
          </cell>
          <cell r="J44" t="str">
            <v>OK</v>
          </cell>
          <cell r="K44" t="str">
            <v>73112</v>
          </cell>
          <cell r="L44">
            <v>0.16669999999999999</v>
          </cell>
          <cell r="M44" t="str">
            <v>I</v>
          </cell>
          <cell r="N44">
            <v>6207</v>
          </cell>
          <cell r="O44">
            <v>5907</v>
          </cell>
          <cell r="P44">
            <v>43509037.5</v>
          </cell>
          <cell r="Q44">
            <v>5076214.6099999994</v>
          </cell>
          <cell r="R44">
            <v>258900.37</v>
          </cell>
          <cell r="S44">
            <v>0</v>
          </cell>
          <cell r="T44">
            <v>169581.91965</v>
          </cell>
          <cell r="U44">
            <v>0</v>
          </cell>
          <cell r="V44">
            <v>0</v>
          </cell>
          <cell r="W44">
            <v>4820034.5652163317</v>
          </cell>
          <cell r="X44">
            <v>0</v>
          </cell>
          <cell r="Y44">
            <v>0</v>
          </cell>
          <cell r="Z44">
            <v>7422538.4708999991</v>
          </cell>
          <cell r="AA44">
            <v>10155149.545216331</v>
          </cell>
          <cell r="AB44">
            <v>-2732611.0743163321</v>
          </cell>
          <cell r="AC44">
            <v>0</v>
          </cell>
          <cell r="AD44">
            <v>50785899.520000003</v>
          </cell>
          <cell r="AE44">
            <v>2920246.15</v>
          </cell>
          <cell r="AF44">
            <v>289828.23380545044</v>
          </cell>
          <cell r="AG44">
            <v>0</v>
          </cell>
          <cell r="AH44">
            <v>105932.45466557986</v>
          </cell>
          <cell r="AI44">
            <v>1659869.9072652007</v>
          </cell>
          <cell r="AJ44">
            <v>0</v>
          </cell>
          <cell r="AK44">
            <v>8571941.9046495799</v>
          </cell>
          <cell r="AL44">
            <v>4869944.2910706513</v>
          </cell>
          <cell r="AM44">
            <v>3701997.6135789286</v>
          </cell>
          <cell r="AN44">
            <v>0</v>
          </cell>
          <cell r="AO44">
            <v>15994480.375549579</v>
          </cell>
          <cell r="AP44">
            <v>15025093.836286983</v>
          </cell>
          <cell r="AQ44">
            <v>969386.53926259652</v>
          </cell>
          <cell r="AR44">
            <v>7449291.0117441285</v>
          </cell>
        </row>
        <row r="45">
          <cell r="B45" t="str">
            <v>100696610B</v>
          </cell>
          <cell r="C45">
            <v>0</v>
          </cell>
          <cell r="D45">
            <v>0</v>
          </cell>
          <cell r="E45">
            <v>0</v>
          </cell>
          <cell r="F45" t="str">
            <v>Private</v>
          </cell>
          <cell r="G45" t="str">
            <v xml:space="preserve">ALLIANCEHEALTH DURANT </v>
          </cell>
          <cell r="H45" t="str">
            <v xml:space="preserve">1800 UNIVERSITY  </v>
          </cell>
          <cell r="I45" t="str">
            <v xml:space="preserve">DURANT         </v>
          </cell>
          <cell r="J45" t="str">
            <v>OK</v>
          </cell>
          <cell r="K45" t="str">
            <v>74701</v>
          </cell>
          <cell r="L45">
            <v>9.1200000000000003E-2</v>
          </cell>
          <cell r="M45" t="str">
            <v>I</v>
          </cell>
          <cell r="N45">
            <v>5750</v>
          </cell>
          <cell r="O45">
            <v>5745</v>
          </cell>
          <cell r="P45">
            <v>81364276.569999993</v>
          </cell>
          <cell r="Q45">
            <v>5489540.5599999996</v>
          </cell>
          <cell r="R45">
            <v>1187836.6399999999</v>
          </cell>
          <cell r="S45">
            <v>0</v>
          </cell>
          <cell r="T45">
            <v>220353.44759999996</v>
          </cell>
          <cell r="U45">
            <v>3905</v>
          </cell>
          <cell r="V45">
            <v>0</v>
          </cell>
          <cell r="W45">
            <v>5559423.4682085738</v>
          </cell>
          <cell r="X45">
            <v>0</v>
          </cell>
          <cell r="Y45">
            <v>0</v>
          </cell>
          <cell r="Z45">
            <v>7640775.4707839992</v>
          </cell>
          <cell r="AA45">
            <v>12240705.668208573</v>
          </cell>
          <cell r="AB45">
            <v>-4599930.1974245738</v>
          </cell>
          <cell r="AC45">
            <v>0</v>
          </cell>
          <cell r="AD45">
            <v>98539980.729999989</v>
          </cell>
          <cell r="AE45">
            <v>3729864.3</v>
          </cell>
          <cell r="AF45">
            <v>692707.29376843211</v>
          </cell>
          <cell r="AG45">
            <v>0</v>
          </cell>
          <cell r="AH45">
            <v>145944.86259435824</v>
          </cell>
          <cell r="AI45">
            <v>2144374.3858566047</v>
          </cell>
          <cell r="AJ45">
            <v>0</v>
          </cell>
          <cell r="AK45">
            <v>9132791.105170358</v>
          </cell>
          <cell r="AL45">
            <v>6566945.9796250369</v>
          </cell>
          <cell r="AM45">
            <v>2565845.125545321</v>
          </cell>
          <cell r="AN45">
            <v>0</v>
          </cell>
          <cell r="AO45">
            <v>16773566.575954357</v>
          </cell>
          <cell r="AP45">
            <v>18807651.647833608</v>
          </cell>
          <cell r="AQ45">
            <v>-2034085.0718792509</v>
          </cell>
          <cell r="AR45">
            <v>5669712.782185927</v>
          </cell>
        </row>
        <row r="46">
          <cell r="B46" t="str">
            <v>200102450A</v>
          </cell>
          <cell r="C46">
            <v>0</v>
          </cell>
          <cell r="D46">
            <v>0</v>
          </cell>
          <cell r="E46">
            <v>0</v>
          </cell>
          <cell r="F46" t="str">
            <v>Private</v>
          </cell>
          <cell r="G46" t="str">
            <v xml:space="preserve">BAILEY MEDICAL CENTER LLC </v>
          </cell>
          <cell r="H46" t="str">
            <v xml:space="preserve">10502 N 110TH E AVE  </v>
          </cell>
          <cell r="I46" t="str">
            <v xml:space="preserve">OWASSO         </v>
          </cell>
          <cell r="J46" t="str">
            <v>OK</v>
          </cell>
          <cell r="K46" t="str">
            <v>74055</v>
          </cell>
          <cell r="L46">
            <v>0.22209999999999999</v>
          </cell>
          <cell r="M46" t="str">
            <v>I</v>
          </cell>
          <cell r="N46">
            <v>523</v>
          </cell>
          <cell r="O46">
            <v>520</v>
          </cell>
          <cell r="P46">
            <v>2615697.7999999998</v>
          </cell>
          <cell r="Q46">
            <v>412942.3</v>
          </cell>
          <cell r="R46">
            <v>246579.79</v>
          </cell>
          <cell r="S46">
            <v>0</v>
          </cell>
          <cell r="T46">
            <v>21764.22897</v>
          </cell>
          <cell r="U46">
            <v>0</v>
          </cell>
          <cell r="V46">
            <v>0</v>
          </cell>
          <cell r="W46">
            <v>749959.78197128267</v>
          </cell>
          <cell r="X46">
            <v>0</v>
          </cell>
          <cell r="Y46">
            <v>0</v>
          </cell>
          <cell r="Z46">
            <v>602710.71034999995</v>
          </cell>
          <cell r="AA46">
            <v>1409481.8719712826</v>
          </cell>
          <cell r="AB46">
            <v>-806771.16162128269</v>
          </cell>
          <cell r="AC46">
            <v>0</v>
          </cell>
          <cell r="AD46">
            <v>13776669.029999999</v>
          </cell>
          <cell r="AE46">
            <v>1268195.08</v>
          </cell>
          <cell r="AF46">
            <v>147088.18369508244</v>
          </cell>
          <cell r="AG46">
            <v>0</v>
          </cell>
          <cell r="AH46">
            <v>46704.347701937731</v>
          </cell>
          <cell r="AI46">
            <v>703339.93306919816</v>
          </cell>
          <cell r="AJ46">
            <v>0</v>
          </cell>
          <cell r="AK46">
            <v>3106502.5392649379</v>
          </cell>
          <cell r="AL46">
            <v>2118623.196764281</v>
          </cell>
          <cell r="AM46">
            <v>987879.34250065684</v>
          </cell>
          <cell r="AN46">
            <v>0</v>
          </cell>
          <cell r="AO46">
            <v>3709213.2496149377</v>
          </cell>
          <cell r="AP46">
            <v>3528105.0687355637</v>
          </cell>
          <cell r="AQ46">
            <v>181108.18087937403</v>
          </cell>
          <cell r="AR46">
            <v>1634407.8959198548</v>
          </cell>
        </row>
        <row r="47">
          <cell r="B47" t="str">
            <v>200668710A</v>
          </cell>
          <cell r="C47" t="str">
            <v>100700340A</v>
          </cell>
          <cell r="D47">
            <v>0</v>
          </cell>
          <cell r="E47">
            <v>0</v>
          </cell>
          <cell r="F47" t="str">
            <v>Private</v>
          </cell>
          <cell r="G47" t="str">
            <v xml:space="preserve">BLACKWELL REGIONAL HOSPITAL </v>
          </cell>
          <cell r="H47" t="str">
            <v xml:space="preserve">710 S 13TH ST  </v>
          </cell>
          <cell r="I47" t="str">
            <v xml:space="preserve">BLACKWELL      </v>
          </cell>
          <cell r="J47" t="str">
            <v>OK</v>
          </cell>
          <cell r="K47" t="str">
            <v>74631</v>
          </cell>
          <cell r="L47">
            <v>0.2792</v>
          </cell>
          <cell r="M47" t="str">
            <v>I</v>
          </cell>
          <cell r="N47">
            <v>89</v>
          </cell>
          <cell r="O47">
            <v>89</v>
          </cell>
          <cell r="P47">
            <v>395793.78</v>
          </cell>
          <cell r="Q47">
            <v>125990.59000000001</v>
          </cell>
          <cell r="R47">
            <v>0</v>
          </cell>
          <cell r="S47">
            <v>0</v>
          </cell>
          <cell r="T47">
            <v>4451.2926257038125</v>
          </cell>
          <cell r="U47">
            <v>0</v>
          </cell>
          <cell r="V47">
            <v>0</v>
          </cell>
          <cell r="W47">
            <v>222301.61055988033</v>
          </cell>
          <cell r="X47">
            <v>0</v>
          </cell>
          <cell r="Y47">
            <v>0</v>
          </cell>
          <cell r="Z47">
            <v>114956.91600170382</v>
          </cell>
          <cell r="AA47">
            <v>348292.20055988035</v>
          </cell>
          <cell r="AB47">
            <v>-233335.28455817653</v>
          </cell>
          <cell r="AC47">
            <v>0</v>
          </cell>
          <cell r="AD47">
            <v>3092189.17</v>
          </cell>
          <cell r="AE47">
            <v>377236.38</v>
          </cell>
          <cell r="AF47">
            <v>27844.601916990599</v>
          </cell>
          <cell r="AG47">
            <v>0</v>
          </cell>
          <cell r="AH47">
            <v>13882.978691900891</v>
          </cell>
          <cell r="AI47">
            <v>223997.37723406809</v>
          </cell>
          <cell r="AJ47">
            <v>0</v>
          </cell>
          <cell r="AK47">
            <v>877222.19495590089</v>
          </cell>
          <cell r="AL47">
            <v>629078.35915105871</v>
          </cell>
          <cell r="AM47">
            <v>248143.83580484218</v>
          </cell>
          <cell r="AN47">
            <v>0</v>
          </cell>
          <cell r="AO47">
            <v>992179.11095760472</v>
          </cell>
          <cell r="AP47">
            <v>977370.55971093907</v>
          </cell>
          <cell r="AQ47">
            <v>14808.551246665651</v>
          </cell>
          <cell r="AR47">
            <v>461107.53904061404</v>
          </cell>
        </row>
        <row r="48">
          <cell r="B48" t="str">
            <v>200573000A</v>
          </cell>
          <cell r="C48" t="str">
            <v>200272140B</v>
          </cell>
          <cell r="D48">
            <v>0</v>
          </cell>
          <cell r="E48">
            <v>0</v>
          </cell>
          <cell r="F48" t="str">
            <v>Private</v>
          </cell>
          <cell r="G48" t="str">
            <v xml:space="preserve">BRISTOW ENDEAVOR HEALTHCARE, LLC </v>
          </cell>
          <cell r="H48" t="str">
            <v>700 W. 7TH STREET  SUITE 6</v>
          </cell>
          <cell r="I48" t="str">
            <v xml:space="preserve">BRISTOW        </v>
          </cell>
          <cell r="J48" t="str">
            <v>OK</v>
          </cell>
          <cell r="K48" t="str">
            <v>74010</v>
          </cell>
          <cell r="L48">
            <v>0.25869999999999999</v>
          </cell>
          <cell r="M48" t="str">
            <v>I</v>
          </cell>
          <cell r="N48">
            <v>232</v>
          </cell>
          <cell r="O48">
            <v>232</v>
          </cell>
          <cell r="P48">
            <v>13209515.07</v>
          </cell>
          <cell r="Q48">
            <v>1692666.01</v>
          </cell>
          <cell r="R48">
            <v>12448.62</v>
          </cell>
          <cell r="S48">
            <v>0</v>
          </cell>
          <cell r="T48">
            <v>61479.087528877455</v>
          </cell>
          <cell r="U48">
            <v>0</v>
          </cell>
          <cell r="V48">
            <v>0</v>
          </cell>
          <cell r="W48">
            <v>366749.26800919475</v>
          </cell>
          <cell r="X48">
            <v>0</v>
          </cell>
          <cell r="Y48">
            <v>0</v>
          </cell>
          <cell r="Z48">
            <v>3478780.6361378771</v>
          </cell>
          <cell r="AA48">
            <v>2071863.898009195</v>
          </cell>
          <cell r="AB48">
            <v>1406916.7381286821</v>
          </cell>
          <cell r="AC48">
            <v>0</v>
          </cell>
          <cell r="AD48">
            <v>21956824.75</v>
          </cell>
          <cell r="AE48">
            <v>2151218.2000000002</v>
          </cell>
          <cell r="AF48">
            <v>104635.37322679315</v>
          </cell>
          <cell r="AG48">
            <v>0</v>
          </cell>
          <cell r="AH48">
            <v>81206.745294138353</v>
          </cell>
          <cell r="AI48">
            <v>638173.03404553887</v>
          </cell>
          <cell r="AJ48">
            <v>0</v>
          </cell>
          <cell r="AK48">
            <v>5761437.3081191387</v>
          </cell>
          <cell r="AL48">
            <v>2894026.6072723321</v>
          </cell>
          <cell r="AM48">
            <v>2867410.7008468066</v>
          </cell>
          <cell r="AN48">
            <v>0</v>
          </cell>
          <cell r="AO48">
            <v>9240217.9442570154</v>
          </cell>
          <cell r="AP48">
            <v>4965890.5052815266</v>
          </cell>
          <cell r="AQ48">
            <v>4274327.4389754888</v>
          </cell>
          <cell r="AR48">
            <v>5279249.7410302227</v>
          </cell>
        </row>
        <row r="49">
          <cell r="B49" t="str">
            <v>100700010G</v>
          </cell>
          <cell r="C49">
            <v>0</v>
          </cell>
          <cell r="D49">
            <v>0</v>
          </cell>
          <cell r="E49">
            <v>0</v>
          </cell>
          <cell r="F49" t="str">
            <v>Private</v>
          </cell>
          <cell r="G49" t="str">
            <v xml:space="preserve">CLINTON HMA LLC </v>
          </cell>
          <cell r="H49" t="str">
            <v xml:space="preserve">100 N 30TH ST  </v>
          </cell>
          <cell r="I49" t="str">
            <v xml:space="preserve">CLINTON        </v>
          </cell>
          <cell r="J49" t="str">
            <v>OK</v>
          </cell>
          <cell r="K49" t="str">
            <v>73601</v>
          </cell>
          <cell r="L49">
            <v>0.37440000000000001</v>
          </cell>
          <cell r="M49" t="str">
            <v>I</v>
          </cell>
          <cell r="N49">
            <v>1114</v>
          </cell>
          <cell r="O49">
            <v>1114</v>
          </cell>
          <cell r="P49">
            <v>6370682.0899999999</v>
          </cell>
          <cell r="Q49">
            <v>999600.79</v>
          </cell>
          <cell r="R49">
            <v>227960.58</v>
          </cell>
          <cell r="S49">
            <v>0</v>
          </cell>
          <cell r="T49">
            <v>40509.52521</v>
          </cell>
          <cell r="U49">
            <v>0</v>
          </cell>
          <cell r="V49">
            <v>0</v>
          </cell>
          <cell r="W49">
            <v>1143379.5243533608</v>
          </cell>
          <cell r="X49">
            <v>0</v>
          </cell>
          <cell r="Y49">
            <v>0</v>
          </cell>
          <cell r="Z49">
            <v>2425692.899706</v>
          </cell>
          <cell r="AA49">
            <v>2370940.8943533609</v>
          </cell>
          <cell r="AB49">
            <v>54752.005352639128</v>
          </cell>
          <cell r="AC49">
            <v>0</v>
          </cell>
          <cell r="AD49">
            <v>7405377.8300000001</v>
          </cell>
          <cell r="AE49">
            <v>775054.15</v>
          </cell>
          <cell r="AF49">
            <v>127659.40800097813</v>
          </cell>
          <cell r="AG49">
            <v>0</v>
          </cell>
          <cell r="AH49">
            <v>29789.547414032284</v>
          </cell>
          <cell r="AI49">
            <v>432810.3431092666</v>
          </cell>
          <cell r="AJ49">
            <v>0</v>
          </cell>
          <cell r="AK49">
            <v>2802363.0069660326</v>
          </cell>
          <cell r="AL49">
            <v>1335523.9011102449</v>
          </cell>
          <cell r="AM49">
            <v>1466839.1058557876</v>
          </cell>
          <cell r="AN49">
            <v>0</v>
          </cell>
          <cell r="AO49">
            <v>5228055.9066720325</v>
          </cell>
          <cell r="AP49">
            <v>3706464.7954636058</v>
          </cell>
          <cell r="AQ49">
            <v>1521591.1112084268</v>
          </cell>
          <cell r="AR49">
            <v>3097780.9786710544</v>
          </cell>
        </row>
        <row r="50">
          <cell r="B50" t="str">
            <v>100746230C</v>
          </cell>
          <cell r="C50">
            <v>0</v>
          </cell>
          <cell r="D50">
            <v>0</v>
          </cell>
          <cell r="E50">
            <v>0</v>
          </cell>
          <cell r="F50" t="str">
            <v>Private</v>
          </cell>
          <cell r="G50" t="str">
            <v xml:space="preserve">COMMUNITY HOSPITAL, LLC </v>
          </cell>
          <cell r="H50" t="str">
            <v xml:space="preserve">9800 BROADWAY EXTENSION  </v>
          </cell>
          <cell r="I50" t="str">
            <v xml:space="preserve">OKLAHOMA CITY  </v>
          </cell>
          <cell r="J50" t="str">
            <v>OK</v>
          </cell>
          <cell r="K50" t="str">
            <v>73114</v>
          </cell>
          <cell r="L50">
            <v>0.2792</v>
          </cell>
          <cell r="M50" t="str">
            <v>I</v>
          </cell>
          <cell r="N50">
            <v>15</v>
          </cell>
          <cell r="O50">
            <v>15</v>
          </cell>
          <cell r="P50">
            <v>530876.03</v>
          </cell>
          <cell r="Q50">
            <v>89576.2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148220.58757600002</v>
          </cell>
          <cell r="AA50">
            <v>89576.2</v>
          </cell>
          <cell r="AB50">
            <v>58644.387576000023</v>
          </cell>
          <cell r="AC50">
            <v>0</v>
          </cell>
          <cell r="AD50">
            <v>2011837.34</v>
          </cell>
          <cell r="AE50">
            <v>230953.23</v>
          </cell>
          <cell r="AF50">
            <v>26789.106422833578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561704.98532800004</v>
          </cell>
          <cell r="AL50">
            <v>257742.33642283358</v>
          </cell>
          <cell r="AM50">
            <v>303962.64890516642</v>
          </cell>
          <cell r="AN50">
            <v>0</v>
          </cell>
          <cell r="AO50">
            <v>709925.57290400006</v>
          </cell>
          <cell r="AP50">
            <v>347318.53642283357</v>
          </cell>
          <cell r="AQ50">
            <v>362607.03648116649</v>
          </cell>
          <cell r="AR50">
            <v>362607.03648116649</v>
          </cell>
        </row>
        <row r="51">
          <cell r="B51" t="str">
            <v>200693850A</v>
          </cell>
          <cell r="C51">
            <v>0</v>
          </cell>
          <cell r="D51">
            <v>0</v>
          </cell>
          <cell r="E51">
            <v>0</v>
          </cell>
          <cell r="F51" t="str">
            <v>Private</v>
          </cell>
          <cell r="G51" t="str">
            <v xml:space="preserve">CURAHEALTH OKLAHOMA CITY </v>
          </cell>
          <cell r="H51" t="str">
            <v xml:space="preserve">1407 NORTH ROBINSON AVENUE  </v>
          </cell>
          <cell r="I51" t="str">
            <v xml:space="preserve">OKLAHOMA CITY  </v>
          </cell>
          <cell r="J51" t="str">
            <v>OK</v>
          </cell>
          <cell r="K51" t="str">
            <v>75320</v>
          </cell>
          <cell r="L51">
            <v>0.2792</v>
          </cell>
          <cell r="M51" t="str">
            <v>I</v>
          </cell>
          <cell r="N51">
            <v>168</v>
          </cell>
          <cell r="O51">
            <v>168</v>
          </cell>
          <cell r="P51">
            <v>795449.7</v>
          </cell>
          <cell r="Q51">
            <v>106136.03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222089.55623999998</v>
          </cell>
          <cell r="AA51">
            <v>106136.03</v>
          </cell>
          <cell r="AB51">
            <v>115953.52623999998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222089.55623999998</v>
          </cell>
          <cell r="AP51">
            <v>106136.03</v>
          </cell>
          <cell r="AQ51">
            <v>115953.52623999998</v>
          </cell>
          <cell r="AR51">
            <v>115953.52623999998</v>
          </cell>
        </row>
        <row r="52">
          <cell r="B52" t="str">
            <v>200259440A</v>
          </cell>
          <cell r="C52">
            <v>0</v>
          </cell>
          <cell r="D52">
            <v>0</v>
          </cell>
          <cell r="E52">
            <v>0</v>
          </cell>
          <cell r="F52" t="str">
            <v>Private</v>
          </cell>
          <cell r="G52" t="str">
            <v xml:space="preserve">DRUMRIGHT REGIONAL HOSPITAL </v>
          </cell>
          <cell r="H52" t="str">
            <v xml:space="preserve">610 W BYPASS  </v>
          </cell>
          <cell r="I52" t="str">
            <v xml:space="preserve">DRUMRIGHT      </v>
          </cell>
          <cell r="J52" t="str">
            <v>OK</v>
          </cell>
          <cell r="K52" t="str">
            <v>74030</v>
          </cell>
          <cell r="L52">
            <v>0.42930000000000001</v>
          </cell>
          <cell r="M52" t="str">
            <v>I</v>
          </cell>
          <cell r="N52">
            <v>147</v>
          </cell>
          <cell r="O52">
            <v>147</v>
          </cell>
          <cell r="P52">
            <v>492103.67</v>
          </cell>
          <cell r="Q52">
            <v>123484.07</v>
          </cell>
          <cell r="R52">
            <v>9504.58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46732.773320864799</v>
          </cell>
          <cell r="X52">
            <v>0</v>
          </cell>
          <cell r="Y52">
            <v>0</v>
          </cell>
          <cell r="Z52">
            <v>211260.10553100001</v>
          </cell>
          <cell r="AA52">
            <v>179721.42332086479</v>
          </cell>
          <cell r="AB52">
            <v>31538.682210135215</v>
          </cell>
          <cell r="AC52">
            <v>0</v>
          </cell>
          <cell r="AD52">
            <v>2105034.4500000002</v>
          </cell>
          <cell r="AE52">
            <v>270864.94</v>
          </cell>
          <cell r="AF52">
            <v>14068.91076198351</v>
          </cell>
          <cell r="AG52">
            <v>0</v>
          </cell>
          <cell r="AH52">
            <v>0</v>
          </cell>
          <cell r="AI52">
            <v>737859.82954556355</v>
          </cell>
          <cell r="AJ52">
            <v>0</v>
          </cell>
          <cell r="AK52">
            <v>903691.28938500013</v>
          </cell>
          <cell r="AL52">
            <v>1022793.6803075471</v>
          </cell>
          <cell r="AM52">
            <v>-119102.39092254697</v>
          </cell>
          <cell r="AN52">
            <v>0</v>
          </cell>
          <cell r="AO52">
            <v>1114951.3949160001</v>
          </cell>
          <cell r="AP52">
            <v>1202515.1036284119</v>
          </cell>
          <cell r="AQ52">
            <v>-87563.708712411812</v>
          </cell>
          <cell r="AR52">
            <v>697028.89415401651</v>
          </cell>
        </row>
        <row r="53">
          <cell r="B53" t="str">
            <v>100700120A</v>
          </cell>
          <cell r="C53" t="str">
            <v>100700120N</v>
          </cell>
          <cell r="D53">
            <v>0</v>
          </cell>
          <cell r="E53">
            <v>0</v>
          </cell>
          <cell r="F53" t="str">
            <v>Private</v>
          </cell>
          <cell r="G53" t="str">
            <v xml:space="preserve">DUNCAN REGIONAL HOSPITAL </v>
          </cell>
          <cell r="H53" t="str">
            <v xml:space="preserve">1407 N WHISENANT DR  </v>
          </cell>
          <cell r="I53" t="str">
            <v xml:space="preserve">DUNCAN         </v>
          </cell>
          <cell r="J53" t="str">
            <v>OK</v>
          </cell>
          <cell r="K53" t="str">
            <v>73533</v>
          </cell>
          <cell r="L53">
            <v>0.23599999999999999</v>
          </cell>
          <cell r="M53" t="str">
            <v>I</v>
          </cell>
          <cell r="N53">
            <v>2530</v>
          </cell>
          <cell r="O53">
            <v>2530</v>
          </cell>
          <cell r="P53">
            <v>11962834.57</v>
          </cell>
          <cell r="Q53">
            <v>2884064.02</v>
          </cell>
          <cell r="R53">
            <v>551114.16</v>
          </cell>
          <cell r="S53">
            <v>0</v>
          </cell>
          <cell r="T53">
            <v>113261.87994000001</v>
          </cell>
          <cell r="U53">
            <v>0</v>
          </cell>
          <cell r="V53">
            <v>0</v>
          </cell>
          <cell r="W53">
            <v>2205768.5091043981</v>
          </cell>
          <cell r="X53">
            <v>0</v>
          </cell>
          <cell r="Y53">
            <v>0</v>
          </cell>
          <cell r="Z53">
            <v>2936490.8384599998</v>
          </cell>
          <cell r="AA53">
            <v>5640946.6891043987</v>
          </cell>
          <cell r="AB53">
            <v>-2704455.8506443989</v>
          </cell>
          <cell r="AC53">
            <v>0</v>
          </cell>
          <cell r="AD53">
            <v>27604083.849999998</v>
          </cell>
          <cell r="AE53">
            <v>3609632.59</v>
          </cell>
          <cell r="AF53">
            <v>652611.27851047611</v>
          </cell>
          <cell r="AG53">
            <v>0</v>
          </cell>
          <cell r="AH53">
            <v>140654.04766084571</v>
          </cell>
          <cell r="AI53">
            <v>1767384.7345149098</v>
          </cell>
          <cell r="AJ53">
            <v>0</v>
          </cell>
          <cell r="AK53">
            <v>6655217.836260844</v>
          </cell>
          <cell r="AL53">
            <v>6029628.6030253861</v>
          </cell>
          <cell r="AM53">
            <v>625589.23323545791</v>
          </cell>
          <cell r="AN53">
            <v>0</v>
          </cell>
          <cell r="AO53">
            <v>9591708.6747208443</v>
          </cell>
          <cell r="AP53">
            <v>11670575.292129785</v>
          </cell>
          <cell r="AQ53">
            <v>-2078866.6174089406</v>
          </cell>
          <cell r="AR53">
            <v>1894286.6262103673</v>
          </cell>
        </row>
        <row r="54">
          <cell r="B54" t="str">
            <v>200311270A</v>
          </cell>
          <cell r="C54">
            <v>0</v>
          </cell>
          <cell r="D54">
            <v>0</v>
          </cell>
          <cell r="E54">
            <v>0</v>
          </cell>
          <cell r="F54" t="str">
            <v>Private</v>
          </cell>
          <cell r="G54" t="str">
            <v xml:space="preserve">FAIRFAX COMMUNITY HOSPITAL </v>
          </cell>
          <cell r="H54" t="str">
            <v xml:space="preserve">40 HOSPITAL ROAD  </v>
          </cell>
          <cell r="I54" t="str">
            <v xml:space="preserve">FAIRFAX        </v>
          </cell>
          <cell r="J54" t="str">
            <v>OK</v>
          </cell>
          <cell r="K54" t="str">
            <v>74637</v>
          </cell>
          <cell r="L54">
            <v>0.5756</v>
          </cell>
          <cell r="M54" t="str">
            <v>I</v>
          </cell>
          <cell r="N54">
            <v>20</v>
          </cell>
          <cell r="O54">
            <v>20</v>
          </cell>
          <cell r="P54">
            <v>96174.14</v>
          </cell>
          <cell r="Q54">
            <v>22981.42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26132.462659827994</v>
          </cell>
          <cell r="X54">
            <v>0</v>
          </cell>
          <cell r="Y54">
            <v>0</v>
          </cell>
          <cell r="Z54">
            <v>55357.834984000001</v>
          </cell>
          <cell r="AA54">
            <v>49113.882659827992</v>
          </cell>
          <cell r="AB54">
            <v>6243.952324172009</v>
          </cell>
          <cell r="AC54">
            <v>0</v>
          </cell>
          <cell r="AD54">
            <v>914961.28</v>
          </cell>
          <cell r="AE54">
            <v>127819.2</v>
          </cell>
          <cell r="AF54">
            <v>6146.8114900630299</v>
          </cell>
          <cell r="AG54">
            <v>0</v>
          </cell>
          <cell r="AH54">
            <v>0</v>
          </cell>
          <cell r="AI54">
            <v>268960.36282779946</v>
          </cell>
          <cell r="AJ54">
            <v>0</v>
          </cell>
          <cell r="AK54">
            <v>526651.71276799997</v>
          </cell>
          <cell r="AL54">
            <v>402926.37431786244</v>
          </cell>
          <cell r="AM54">
            <v>123725.33845013753</v>
          </cell>
          <cell r="AN54">
            <v>0</v>
          </cell>
          <cell r="AO54">
            <v>582009.54775199993</v>
          </cell>
          <cell r="AP54">
            <v>452040.25697769044</v>
          </cell>
          <cell r="AQ54">
            <v>129969.29077430948</v>
          </cell>
          <cell r="AR54">
            <v>425062.11626193696</v>
          </cell>
        </row>
        <row r="55">
          <cell r="B55" t="str">
            <v>100699410A</v>
          </cell>
          <cell r="C55">
            <v>0</v>
          </cell>
          <cell r="D55">
            <v>0</v>
          </cell>
          <cell r="E55">
            <v>0</v>
          </cell>
          <cell r="F55" t="str">
            <v>Private</v>
          </cell>
          <cell r="G55" t="str">
            <v xml:space="preserve">GREAT PLAINS REGIONAL MEDICAL CENTER </v>
          </cell>
          <cell r="H55" t="str">
            <v xml:space="preserve">1801 WEST THIRD  </v>
          </cell>
          <cell r="I55" t="str">
            <v xml:space="preserve">ELK CITY       </v>
          </cell>
          <cell r="J55" t="str">
            <v>OK</v>
          </cell>
          <cell r="K55" t="str">
            <v>73644</v>
          </cell>
          <cell r="L55">
            <v>0.31790000000000002</v>
          </cell>
          <cell r="M55" t="str">
            <v>I</v>
          </cell>
          <cell r="N55">
            <v>1194</v>
          </cell>
          <cell r="O55">
            <v>1194</v>
          </cell>
          <cell r="P55">
            <v>4742759.22</v>
          </cell>
          <cell r="Q55">
            <v>1146544.8799999999</v>
          </cell>
          <cell r="R55">
            <v>136989.09</v>
          </cell>
          <cell r="S55">
            <v>0</v>
          </cell>
          <cell r="T55">
            <v>42356.621010000003</v>
          </cell>
          <cell r="U55">
            <v>0</v>
          </cell>
          <cell r="V55">
            <v>0</v>
          </cell>
          <cell r="W55">
            <v>1157023.7189225494</v>
          </cell>
          <cell r="X55">
            <v>0</v>
          </cell>
          <cell r="Y55">
            <v>0</v>
          </cell>
          <cell r="Z55">
            <v>1550079.7770480001</v>
          </cell>
          <cell r="AA55">
            <v>2440557.6889225496</v>
          </cell>
          <cell r="AB55">
            <v>-890477.91187454946</v>
          </cell>
          <cell r="AC55">
            <v>0</v>
          </cell>
          <cell r="AD55">
            <v>10030190.560000001</v>
          </cell>
          <cell r="AE55">
            <v>1578075.58</v>
          </cell>
          <cell r="AF55">
            <v>127216.80131360231</v>
          </cell>
          <cell r="AG55">
            <v>0</v>
          </cell>
          <cell r="AH55">
            <v>56274.648583348884</v>
          </cell>
          <cell r="AI55">
            <v>622370.68287747796</v>
          </cell>
          <cell r="AJ55">
            <v>0</v>
          </cell>
          <cell r="AK55">
            <v>3244872.2276073489</v>
          </cell>
          <cell r="AL55">
            <v>2327663.0641910806</v>
          </cell>
          <cell r="AM55">
            <v>917209.1634162683</v>
          </cell>
          <cell r="AN55">
            <v>0</v>
          </cell>
          <cell r="AO55">
            <v>4794952.0046553491</v>
          </cell>
          <cell r="AP55">
            <v>4768220.7531136302</v>
          </cell>
          <cell r="AQ55">
            <v>26731.251541718841</v>
          </cell>
          <cell r="AR55">
            <v>1806125.6533417462</v>
          </cell>
        </row>
        <row r="56">
          <cell r="B56" t="str">
            <v>200313370A</v>
          </cell>
          <cell r="C56">
            <v>0</v>
          </cell>
          <cell r="D56">
            <v>0</v>
          </cell>
          <cell r="E56">
            <v>0</v>
          </cell>
          <cell r="F56" t="str">
            <v>Private</v>
          </cell>
          <cell r="G56" t="str">
            <v xml:space="preserve">HASKELL COUNTY COMMUNITY HOSPITAL </v>
          </cell>
          <cell r="H56" t="str">
            <v xml:space="preserve">401 NW H STREET  </v>
          </cell>
          <cell r="I56" t="str">
            <v xml:space="preserve">STIGLER        </v>
          </cell>
          <cell r="J56" t="str">
            <v>OK</v>
          </cell>
          <cell r="K56" t="str">
            <v>74462</v>
          </cell>
          <cell r="L56">
            <v>0.43219999999999997</v>
          </cell>
          <cell r="M56" t="str">
            <v>I</v>
          </cell>
          <cell r="N56">
            <v>95</v>
          </cell>
          <cell r="O56">
            <v>95</v>
          </cell>
          <cell r="P56">
            <v>326878.75</v>
          </cell>
          <cell r="Q56">
            <v>106747.4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141276.99575</v>
          </cell>
          <cell r="AA56">
            <v>106747.4</v>
          </cell>
          <cell r="AB56">
            <v>34529.595750000008</v>
          </cell>
          <cell r="AC56">
            <v>0</v>
          </cell>
          <cell r="AD56">
            <v>2266509.4299999997</v>
          </cell>
          <cell r="AE56">
            <v>317273.45</v>
          </cell>
          <cell r="AF56">
            <v>20257.824824705178</v>
          </cell>
          <cell r="AG56">
            <v>0</v>
          </cell>
          <cell r="AH56">
            <v>0</v>
          </cell>
          <cell r="AI56">
            <v>292518.83870019123</v>
          </cell>
          <cell r="AJ56">
            <v>0</v>
          </cell>
          <cell r="AK56">
            <v>979585.3756459998</v>
          </cell>
          <cell r="AL56">
            <v>630050.11352489644</v>
          </cell>
          <cell r="AM56">
            <v>349535.26212110335</v>
          </cell>
          <cell r="AN56">
            <v>0</v>
          </cell>
          <cell r="AO56">
            <v>1120862.3713959998</v>
          </cell>
          <cell r="AP56">
            <v>736797.51352489647</v>
          </cell>
          <cell r="AQ56">
            <v>384064.85787110333</v>
          </cell>
          <cell r="AR56">
            <v>676583.69657129457</v>
          </cell>
        </row>
        <row r="57">
          <cell r="B57" t="str">
            <v>200045700C</v>
          </cell>
          <cell r="C57" t="str">
            <v>200045700D</v>
          </cell>
          <cell r="D57">
            <v>0</v>
          </cell>
          <cell r="E57">
            <v>0</v>
          </cell>
          <cell r="F57" t="str">
            <v>Private</v>
          </cell>
          <cell r="G57" t="str">
            <v xml:space="preserve">HENRYETTA MEDICAL CENTER </v>
          </cell>
          <cell r="H57" t="str">
            <v xml:space="preserve">2401 W. MAIN  </v>
          </cell>
          <cell r="I57" t="str">
            <v xml:space="preserve">HENRYETTA      </v>
          </cell>
          <cell r="J57" t="str">
            <v>OK</v>
          </cell>
          <cell r="K57" t="str">
            <v>74437</v>
          </cell>
          <cell r="L57">
            <v>0.27339999999999998</v>
          </cell>
          <cell r="M57" t="str">
            <v>I</v>
          </cell>
          <cell r="N57">
            <v>444</v>
          </cell>
          <cell r="O57">
            <v>444</v>
          </cell>
          <cell r="P57">
            <v>1002221.12</v>
          </cell>
          <cell r="Q57">
            <v>245259.5</v>
          </cell>
          <cell r="R57">
            <v>1512.06</v>
          </cell>
          <cell r="S57">
            <v>0</v>
          </cell>
          <cell r="T57">
            <v>4960.5431699999999</v>
          </cell>
          <cell r="U57">
            <v>0</v>
          </cell>
          <cell r="V57">
            <v>0</v>
          </cell>
          <cell r="W57">
            <v>215324.88714219647</v>
          </cell>
          <cell r="X57">
            <v>0</v>
          </cell>
          <cell r="Y57">
            <v>0</v>
          </cell>
          <cell r="Z57">
            <v>278967.79737799999</v>
          </cell>
          <cell r="AA57">
            <v>462096.44714219647</v>
          </cell>
          <cell r="AB57">
            <v>-183128.64976419648</v>
          </cell>
          <cell r="AC57">
            <v>0</v>
          </cell>
          <cell r="AD57">
            <v>8797982.2699999996</v>
          </cell>
          <cell r="AE57">
            <v>957927.91</v>
          </cell>
          <cell r="AF57">
            <v>62542.587449670864</v>
          </cell>
          <cell r="AG57">
            <v>0</v>
          </cell>
          <cell r="AH57">
            <v>33675.526415839144</v>
          </cell>
          <cell r="AI57">
            <v>490913.9416118628</v>
          </cell>
          <cell r="AJ57">
            <v>0</v>
          </cell>
          <cell r="AK57">
            <v>2439043.8790338389</v>
          </cell>
          <cell r="AL57">
            <v>1511384.4390615337</v>
          </cell>
          <cell r="AM57">
            <v>927659.4399723052</v>
          </cell>
          <cell r="AN57">
            <v>0</v>
          </cell>
          <cell r="AO57">
            <v>2718011.6764118387</v>
          </cell>
          <cell r="AP57">
            <v>1973480.88620373</v>
          </cell>
          <cell r="AQ57">
            <v>744530.79020810872</v>
          </cell>
          <cell r="AR57">
            <v>1450769.618962168</v>
          </cell>
        </row>
        <row r="58">
          <cell r="B58" t="str">
            <v>200435950A</v>
          </cell>
          <cell r="C58" t="str">
            <v>200435950B</v>
          </cell>
          <cell r="D58">
            <v>0</v>
          </cell>
          <cell r="E58">
            <v>0</v>
          </cell>
          <cell r="F58" t="str">
            <v>Private</v>
          </cell>
          <cell r="G58" t="str">
            <v xml:space="preserve">HILLCREST HOSPITAL CLAREMORE </v>
          </cell>
          <cell r="H58" t="str">
            <v xml:space="preserve">1202 NORTH MUSKOGEE PLACE  </v>
          </cell>
          <cell r="I58" t="str">
            <v xml:space="preserve">CLAREMORE      </v>
          </cell>
          <cell r="J58" t="str">
            <v>OK</v>
          </cell>
          <cell r="K58" t="str">
            <v>74017</v>
          </cell>
          <cell r="L58">
            <v>0.2064</v>
          </cell>
          <cell r="M58" t="str">
            <v>I</v>
          </cell>
          <cell r="N58">
            <v>2719</v>
          </cell>
          <cell r="O58">
            <v>2715</v>
          </cell>
          <cell r="P58">
            <v>14577254.869999999</v>
          </cell>
          <cell r="Q58">
            <v>2326507.67</v>
          </cell>
          <cell r="R58">
            <v>369546.2</v>
          </cell>
          <cell r="S58">
            <v>0</v>
          </cell>
          <cell r="T58">
            <v>87703.922460000002</v>
          </cell>
          <cell r="U58">
            <v>0</v>
          </cell>
          <cell r="V58">
            <v>0</v>
          </cell>
          <cell r="W58">
            <v>2264993.9712599209</v>
          </cell>
          <cell r="X58">
            <v>0</v>
          </cell>
          <cell r="Y58">
            <v>0</v>
          </cell>
          <cell r="Z58">
            <v>3096449.3276279997</v>
          </cell>
          <cell r="AA58">
            <v>4961047.841259921</v>
          </cell>
          <cell r="AB58">
            <v>-1864598.5136319213</v>
          </cell>
          <cell r="AC58">
            <v>0</v>
          </cell>
          <cell r="AD58">
            <v>25987317.370000001</v>
          </cell>
          <cell r="AE58">
            <v>2100711.77</v>
          </cell>
          <cell r="AF58">
            <v>373114.64906497486</v>
          </cell>
          <cell r="AG58">
            <v>0</v>
          </cell>
          <cell r="AH58">
            <v>81636.271829144185</v>
          </cell>
          <cell r="AI58">
            <v>1263552.412102178</v>
          </cell>
          <cell r="AJ58">
            <v>0</v>
          </cell>
          <cell r="AK58">
            <v>5445418.5769971441</v>
          </cell>
          <cell r="AL58">
            <v>3737378.8311671531</v>
          </cell>
          <cell r="AM58">
            <v>1708039.7458299911</v>
          </cell>
          <cell r="AN58">
            <v>0</v>
          </cell>
          <cell r="AO58">
            <v>8541867.9046251439</v>
          </cell>
          <cell r="AP58">
            <v>8698426.6724270731</v>
          </cell>
          <cell r="AQ58">
            <v>-156558.76780192927</v>
          </cell>
          <cell r="AR58">
            <v>3371987.6155601693</v>
          </cell>
        </row>
        <row r="59">
          <cell r="B59" t="str">
            <v>200044190A</v>
          </cell>
          <cell r="C59" t="str">
            <v>200044190D</v>
          </cell>
          <cell r="D59">
            <v>0</v>
          </cell>
          <cell r="E59">
            <v>0</v>
          </cell>
          <cell r="F59" t="str">
            <v>Private</v>
          </cell>
          <cell r="G59" t="str">
            <v xml:space="preserve">HILLCREST HOSPITAL CUSHING </v>
          </cell>
          <cell r="H59" t="str">
            <v xml:space="preserve">1027 E CHERRY ST  </v>
          </cell>
          <cell r="I59" t="str">
            <v xml:space="preserve">CUSHING        </v>
          </cell>
          <cell r="J59" t="str">
            <v>OK</v>
          </cell>
          <cell r="K59" t="str">
            <v>74023</v>
          </cell>
          <cell r="L59">
            <v>0.26650000000000001</v>
          </cell>
          <cell r="M59" t="str">
            <v>I</v>
          </cell>
          <cell r="N59">
            <v>1187</v>
          </cell>
          <cell r="O59">
            <v>1187</v>
          </cell>
          <cell r="P59">
            <v>5095649.87</v>
          </cell>
          <cell r="Q59">
            <v>1027168.2100000001</v>
          </cell>
          <cell r="R59">
            <v>77034.78</v>
          </cell>
          <cell r="S59">
            <v>0</v>
          </cell>
          <cell r="T59">
            <v>34518.645810000002</v>
          </cell>
          <cell r="U59">
            <v>0</v>
          </cell>
          <cell r="V59">
            <v>0</v>
          </cell>
          <cell r="W59">
            <v>902127.70865964273</v>
          </cell>
          <cell r="X59">
            <v>0</v>
          </cell>
          <cell r="Y59">
            <v>0</v>
          </cell>
          <cell r="Z59">
            <v>1392509.336165</v>
          </cell>
          <cell r="AA59">
            <v>2006330.6986596426</v>
          </cell>
          <cell r="AB59">
            <v>-613821.36249464261</v>
          </cell>
          <cell r="AC59">
            <v>0</v>
          </cell>
          <cell r="AD59">
            <v>10753736.120000001</v>
          </cell>
          <cell r="AE59">
            <v>1050423.96</v>
          </cell>
          <cell r="AF59">
            <v>120625.60665449066</v>
          </cell>
          <cell r="AG59">
            <v>0</v>
          </cell>
          <cell r="AH59">
            <v>38644.635699598191</v>
          </cell>
          <cell r="AI59">
            <v>552880.09606596222</v>
          </cell>
          <cell r="AJ59">
            <v>0</v>
          </cell>
          <cell r="AK59">
            <v>2904515.3116795984</v>
          </cell>
          <cell r="AL59">
            <v>1723929.6627204528</v>
          </cell>
          <cell r="AM59">
            <v>1180585.6489591456</v>
          </cell>
          <cell r="AN59">
            <v>0</v>
          </cell>
          <cell r="AO59">
            <v>4297024.6478445986</v>
          </cell>
          <cell r="AP59">
            <v>3730260.3613800956</v>
          </cell>
          <cell r="AQ59">
            <v>566764.28646450303</v>
          </cell>
          <cell r="AR59">
            <v>2021772.0911901081</v>
          </cell>
        </row>
        <row r="60">
          <cell r="B60" t="str">
            <v>200044210A</v>
          </cell>
          <cell r="C60" t="str">
            <v>200044210B</v>
          </cell>
          <cell r="D60">
            <v>0</v>
          </cell>
          <cell r="E60">
            <v>0</v>
          </cell>
          <cell r="F60" t="str">
            <v>Private</v>
          </cell>
          <cell r="G60" t="str">
            <v xml:space="preserve">HILLCREST MEDICAL CENTER </v>
          </cell>
          <cell r="H60" t="str">
            <v xml:space="preserve">1120 S UTICA  </v>
          </cell>
          <cell r="I60" t="str">
            <v xml:space="preserve">TULSA          </v>
          </cell>
          <cell r="J60" t="str">
            <v>OK</v>
          </cell>
          <cell r="K60" t="str">
            <v>74104</v>
          </cell>
          <cell r="L60">
            <v>0.20630000000000001</v>
          </cell>
          <cell r="M60" t="str">
            <v>I</v>
          </cell>
          <cell r="N60">
            <v>36813</v>
          </cell>
          <cell r="O60">
            <v>36721</v>
          </cell>
          <cell r="P60">
            <v>270945461.67000002</v>
          </cell>
          <cell r="Q60">
            <v>35604448.020000003</v>
          </cell>
          <cell r="R60">
            <v>1318412.6200000001</v>
          </cell>
          <cell r="S60">
            <v>3232.69</v>
          </cell>
          <cell r="T60">
            <v>1206661.9752</v>
          </cell>
          <cell r="U60">
            <v>175998</v>
          </cell>
          <cell r="V60">
            <v>0</v>
          </cell>
          <cell r="W60">
            <v>29017171.04545705</v>
          </cell>
          <cell r="X60">
            <v>0</v>
          </cell>
          <cell r="Y60">
            <v>0</v>
          </cell>
          <cell r="Z60">
            <v>57105943.407720998</v>
          </cell>
          <cell r="AA60">
            <v>66119262.375457048</v>
          </cell>
          <cell r="AB60">
            <v>-9013318.9677360505</v>
          </cell>
          <cell r="AC60">
            <v>0</v>
          </cell>
          <cell r="AD60">
            <v>89802662.679999992</v>
          </cell>
          <cell r="AE60">
            <v>7750451.5599999996</v>
          </cell>
          <cell r="AF60">
            <v>308041.23152338259</v>
          </cell>
          <cell r="AG60">
            <v>0</v>
          </cell>
          <cell r="AH60">
            <v>265930.26212027163</v>
          </cell>
          <cell r="AI60">
            <v>4130765.9239289765</v>
          </cell>
          <cell r="AJ60">
            <v>0</v>
          </cell>
          <cell r="AK60">
            <v>18792219.573004272</v>
          </cell>
          <cell r="AL60">
            <v>12189258.715452358</v>
          </cell>
          <cell r="AM60">
            <v>6602960.8575519137</v>
          </cell>
          <cell r="AN60">
            <v>0</v>
          </cell>
          <cell r="AO60">
            <v>75898162.980725273</v>
          </cell>
          <cell r="AP60">
            <v>78308521.090909407</v>
          </cell>
          <cell r="AQ60">
            <v>-2410358.1101841331</v>
          </cell>
          <cell r="AR60">
            <v>30737578.859201893</v>
          </cell>
        </row>
        <row r="61">
          <cell r="B61" t="str">
            <v>100806400C</v>
          </cell>
          <cell r="C61">
            <v>0</v>
          </cell>
          <cell r="D61">
            <v>0</v>
          </cell>
          <cell r="E61">
            <v>0</v>
          </cell>
          <cell r="F61" t="str">
            <v>Private</v>
          </cell>
          <cell r="G61" t="str">
            <v xml:space="preserve">INTEGRIS BAPTIST MEDICAL C </v>
          </cell>
          <cell r="H61" t="str">
            <v xml:space="preserve">3300 NW EXPRESSWAY  </v>
          </cell>
          <cell r="I61" t="str">
            <v xml:space="preserve">OKLAHOMA CITY  </v>
          </cell>
          <cell r="J61" t="str">
            <v>OK</v>
          </cell>
          <cell r="K61" t="str">
            <v>73112</v>
          </cell>
          <cell r="L61">
            <v>0.18210000000000001</v>
          </cell>
          <cell r="M61" t="str">
            <v>I</v>
          </cell>
          <cell r="N61">
            <v>45481</v>
          </cell>
          <cell r="O61">
            <v>40854</v>
          </cell>
          <cell r="P61">
            <v>222943340.53</v>
          </cell>
          <cell r="Q61">
            <v>26342007.899999999</v>
          </cell>
          <cell r="R61">
            <v>2313544.0299999998</v>
          </cell>
          <cell r="S61">
            <v>3526.98</v>
          </cell>
          <cell r="T61">
            <v>945633.21369</v>
          </cell>
          <cell r="U61">
            <v>187713</v>
          </cell>
          <cell r="V61">
            <v>0</v>
          </cell>
          <cell r="W61">
            <v>33322805.004939482</v>
          </cell>
          <cell r="X61">
            <v>60677.62</v>
          </cell>
          <cell r="Y61">
            <v>0</v>
          </cell>
          <cell r="Z61">
            <v>41547142.504202999</v>
          </cell>
          <cell r="AA61">
            <v>62230274.534939475</v>
          </cell>
          <cell r="AB61">
            <v>-20683132.030736476</v>
          </cell>
          <cell r="AC61">
            <v>0</v>
          </cell>
          <cell r="AD61">
            <v>95338193.069999993</v>
          </cell>
          <cell r="AE61">
            <v>8279427.4800000004</v>
          </cell>
          <cell r="AF61">
            <v>1539024.1088935798</v>
          </cell>
          <cell r="AG61">
            <v>0</v>
          </cell>
          <cell r="AH61">
            <v>324008.90243348817</v>
          </cell>
          <cell r="AI61">
            <v>4241310.5850269832</v>
          </cell>
          <cell r="AJ61">
            <v>0</v>
          </cell>
          <cell r="AK61">
            <v>17685093.860480487</v>
          </cell>
          <cell r="AL61">
            <v>14059762.173920564</v>
          </cell>
          <cell r="AM61">
            <v>3625331.686559923</v>
          </cell>
          <cell r="AN61">
            <v>0</v>
          </cell>
          <cell r="AO61">
            <v>59232236.364683487</v>
          </cell>
          <cell r="AP61">
            <v>76290036.70886004</v>
          </cell>
          <cell r="AQ61">
            <v>-17057800.344176553</v>
          </cell>
          <cell r="AR61">
            <v>20506315.245789912</v>
          </cell>
        </row>
        <row r="62">
          <cell r="B62" t="str">
            <v>100699500A</v>
          </cell>
          <cell r="C62">
            <v>0</v>
          </cell>
          <cell r="D62">
            <v>0</v>
          </cell>
          <cell r="E62">
            <v>0</v>
          </cell>
          <cell r="F62" t="str">
            <v>Private</v>
          </cell>
          <cell r="G62" t="str">
            <v xml:space="preserve">INTEGRIS BASS MEM BAP </v>
          </cell>
          <cell r="H62" t="str">
            <v xml:space="preserve">600 SOUTH MONROE  </v>
          </cell>
          <cell r="I62" t="str">
            <v xml:space="preserve">ENID           </v>
          </cell>
          <cell r="J62" t="str">
            <v>OK</v>
          </cell>
          <cell r="K62" t="str">
            <v>73701</v>
          </cell>
          <cell r="L62">
            <v>0.19600000000000001</v>
          </cell>
          <cell r="M62" t="str">
            <v>I</v>
          </cell>
          <cell r="N62">
            <v>4048</v>
          </cell>
          <cell r="O62">
            <v>4041</v>
          </cell>
          <cell r="P62">
            <v>23390335.07</v>
          </cell>
          <cell r="Q62">
            <v>3613885.41</v>
          </cell>
          <cell r="R62">
            <v>550667.42000000004</v>
          </cell>
          <cell r="S62">
            <v>0</v>
          </cell>
          <cell r="T62">
            <v>137430.24339000002</v>
          </cell>
          <cell r="U62">
            <v>0</v>
          </cell>
          <cell r="V62">
            <v>0</v>
          </cell>
          <cell r="W62">
            <v>6826642.0976961143</v>
          </cell>
          <cell r="X62">
            <v>0</v>
          </cell>
          <cell r="Y62">
            <v>0</v>
          </cell>
          <cell r="Z62">
            <v>4721935.9171100007</v>
          </cell>
          <cell r="AA62">
            <v>10991194.927696114</v>
          </cell>
          <cell r="AB62">
            <v>-6269259.0105861137</v>
          </cell>
          <cell r="AC62">
            <v>0</v>
          </cell>
          <cell r="AD62">
            <v>24446118.189999998</v>
          </cell>
          <cell r="AE62">
            <v>1918993.99</v>
          </cell>
          <cell r="AF62">
            <v>280936.43715244532</v>
          </cell>
          <cell r="AG62">
            <v>0</v>
          </cell>
          <cell r="AH62">
            <v>72597.704096030706</v>
          </cell>
          <cell r="AI62">
            <v>1191581.1692279268</v>
          </cell>
          <cell r="AJ62">
            <v>0</v>
          </cell>
          <cell r="AK62">
            <v>4864036.8693360304</v>
          </cell>
          <cell r="AL62">
            <v>3391511.5963803725</v>
          </cell>
          <cell r="AM62">
            <v>1472525.2729556579</v>
          </cell>
          <cell r="AN62">
            <v>0</v>
          </cell>
          <cell r="AO62">
            <v>9585972.7864460312</v>
          </cell>
          <cell r="AP62">
            <v>14382706.524076488</v>
          </cell>
          <cell r="AQ62">
            <v>-4796733.7376304567</v>
          </cell>
          <cell r="AR62">
            <v>3221489.5292935846</v>
          </cell>
        </row>
        <row r="63">
          <cell r="B63" t="str">
            <v>100700610A</v>
          </cell>
          <cell r="C63">
            <v>0</v>
          </cell>
          <cell r="D63">
            <v>0</v>
          </cell>
          <cell r="E63">
            <v>0</v>
          </cell>
          <cell r="F63" t="str">
            <v>Private</v>
          </cell>
          <cell r="G63" t="str">
            <v xml:space="preserve">INTEGRIS CANADIAN VALLEY HOSPITAL </v>
          </cell>
          <cell r="H63" t="str">
            <v xml:space="preserve">1201 HEALTH CENTER PARKWAY  </v>
          </cell>
          <cell r="I63" t="str">
            <v xml:space="preserve">YUKON          </v>
          </cell>
          <cell r="J63" t="str">
            <v>OK</v>
          </cell>
          <cell r="K63" t="str">
            <v>73099</v>
          </cell>
          <cell r="L63">
            <v>0.20300000000000001</v>
          </cell>
          <cell r="M63" t="str">
            <v>I</v>
          </cell>
          <cell r="N63">
            <v>4107</v>
          </cell>
          <cell r="O63">
            <v>3705</v>
          </cell>
          <cell r="P63">
            <v>15678266.18</v>
          </cell>
          <cell r="Q63">
            <v>2423598.69</v>
          </cell>
          <cell r="R63">
            <v>432280.37</v>
          </cell>
          <cell r="S63">
            <v>0</v>
          </cell>
          <cell r="T63">
            <v>94244.008979999999</v>
          </cell>
          <cell r="U63">
            <v>0</v>
          </cell>
          <cell r="V63">
            <v>0</v>
          </cell>
          <cell r="W63">
            <v>1909125.1139768795</v>
          </cell>
          <cell r="X63">
            <v>0</v>
          </cell>
          <cell r="Y63">
            <v>0</v>
          </cell>
          <cell r="Z63">
            <v>3276932.0435200003</v>
          </cell>
          <cell r="AA63">
            <v>4765004.1739768796</v>
          </cell>
          <cell r="AB63">
            <v>-1488072.1304568793</v>
          </cell>
          <cell r="AC63">
            <v>0</v>
          </cell>
          <cell r="AD63">
            <v>23030305.509999998</v>
          </cell>
          <cell r="AE63">
            <v>1934603.85</v>
          </cell>
          <cell r="AF63">
            <v>332578.97734314325</v>
          </cell>
          <cell r="AG63">
            <v>0</v>
          </cell>
          <cell r="AH63">
            <v>74817.033302323747</v>
          </cell>
          <cell r="AI63">
            <v>1055636.4949635239</v>
          </cell>
          <cell r="AJ63">
            <v>0</v>
          </cell>
          <cell r="AK63">
            <v>4749969.0518323239</v>
          </cell>
          <cell r="AL63">
            <v>3322819.3223066675</v>
          </cell>
          <cell r="AM63">
            <v>1427149.7295256564</v>
          </cell>
          <cell r="AN63">
            <v>0</v>
          </cell>
          <cell r="AO63">
            <v>8026901.0953523237</v>
          </cell>
          <cell r="AP63">
            <v>8087823.496283547</v>
          </cell>
          <cell r="AQ63">
            <v>-60922.400931223296</v>
          </cell>
          <cell r="AR63">
            <v>2903839.2080091801</v>
          </cell>
        </row>
        <row r="64">
          <cell r="B64" t="str">
            <v>100699700A</v>
          </cell>
          <cell r="C64">
            <v>0</v>
          </cell>
          <cell r="D64">
            <v>0</v>
          </cell>
          <cell r="E64">
            <v>0</v>
          </cell>
          <cell r="F64" t="str">
            <v>Private</v>
          </cell>
          <cell r="G64" t="str">
            <v xml:space="preserve">INTEGRIS GROVE HOSPITAL </v>
          </cell>
          <cell r="H64" t="str">
            <v xml:space="preserve">1001 E 18TH STREET  </v>
          </cell>
          <cell r="I64" t="str">
            <v xml:space="preserve">GROVE          </v>
          </cell>
          <cell r="J64" t="str">
            <v>OK</v>
          </cell>
          <cell r="K64" t="str">
            <v>74344</v>
          </cell>
          <cell r="L64">
            <v>0.28050000000000003</v>
          </cell>
          <cell r="M64" t="str">
            <v>I</v>
          </cell>
          <cell r="N64">
            <v>1446</v>
          </cell>
          <cell r="O64">
            <v>1446</v>
          </cell>
          <cell r="P64">
            <v>8238812.5899999999</v>
          </cell>
          <cell r="Q64">
            <v>1715681.18</v>
          </cell>
          <cell r="R64">
            <v>116977.21</v>
          </cell>
          <cell r="S64">
            <v>0</v>
          </cell>
          <cell r="T64">
            <v>60477.726870000006</v>
          </cell>
          <cell r="U64">
            <v>0</v>
          </cell>
          <cell r="V64">
            <v>0</v>
          </cell>
          <cell r="W64">
            <v>1386782.9857654129</v>
          </cell>
          <cell r="X64">
            <v>0</v>
          </cell>
          <cell r="Y64">
            <v>0</v>
          </cell>
          <cell r="Z64">
            <v>2371464.658365</v>
          </cell>
          <cell r="AA64">
            <v>3219441.375765413</v>
          </cell>
          <cell r="AB64">
            <v>-847976.71740041301</v>
          </cell>
          <cell r="AC64">
            <v>0</v>
          </cell>
          <cell r="AD64">
            <v>15445048.23</v>
          </cell>
          <cell r="AE64">
            <v>1869445.02</v>
          </cell>
          <cell r="AF64">
            <v>133273.50558996538</v>
          </cell>
          <cell r="AG64">
            <v>0</v>
          </cell>
          <cell r="AH64">
            <v>66089.711344468858</v>
          </cell>
          <cell r="AI64">
            <v>919174.16135432466</v>
          </cell>
          <cell r="AJ64">
            <v>0</v>
          </cell>
          <cell r="AK64">
            <v>4398425.7398594692</v>
          </cell>
          <cell r="AL64">
            <v>2921892.6869442901</v>
          </cell>
          <cell r="AM64">
            <v>1476533.0529151792</v>
          </cell>
          <cell r="AN64">
            <v>0</v>
          </cell>
          <cell r="AO64">
            <v>6769890.3982244693</v>
          </cell>
          <cell r="AP64">
            <v>6141334.0627097031</v>
          </cell>
          <cell r="AQ64">
            <v>628556.33551476616</v>
          </cell>
          <cell r="AR64">
            <v>2934513.4826345039</v>
          </cell>
        </row>
        <row r="65">
          <cell r="B65" t="str">
            <v>200405550A</v>
          </cell>
          <cell r="C65">
            <v>0</v>
          </cell>
          <cell r="D65">
            <v>0</v>
          </cell>
          <cell r="E65">
            <v>0</v>
          </cell>
          <cell r="F65" t="str">
            <v>Private</v>
          </cell>
          <cell r="G65" t="str">
            <v xml:space="preserve">INTEGRIS HEALTH EDMOND, INC. </v>
          </cell>
          <cell r="H65" t="str">
            <v xml:space="preserve">4801 INTEGRIS PARKWAY  </v>
          </cell>
          <cell r="I65" t="str">
            <v xml:space="preserve">EDMOND         </v>
          </cell>
          <cell r="J65" t="str">
            <v>OK</v>
          </cell>
          <cell r="K65" t="str">
            <v>73034</v>
          </cell>
          <cell r="L65">
            <v>0.30709999999999998</v>
          </cell>
          <cell r="M65" t="str">
            <v>I</v>
          </cell>
          <cell r="N65">
            <v>2321</v>
          </cell>
          <cell r="O65">
            <v>1659</v>
          </cell>
          <cell r="P65">
            <v>8138962.8899999997</v>
          </cell>
          <cell r="Q65">
            <v>1156477.68</v>
          </cell>
          <cell r="R65">
            <v>198624.89</v>
          </cell>
          <cell r="S65">
            <v>0</v>
          </cell>
          <cell r="T65">
            <v>44718.384809999996</v>
          </cell>
          <cell r="U65">
            <v>0</v>
          </cell>
          <cell r="V65">
            <v>0</v>
          </cell>
          <cell r="W65">
            <v>928779.23192694806</v>
          </cell>
          <cell r="X65">
            <v>0</v>
          </cell>
          <cell r="Y65">
            <v>0</v>
          </cell>
          <cell r="Z65">
            <v>2544193.8883289997</v>
          </cell>
          <cell r="AA65">
            <v>2283881.8019269481</v>
          </cell>
          <cell r="AB65">
            <v>260312.08640205162</v>
          </cell>
          <cell r="AC65">
            <v>0</v>
          </cell>
          <cell r="AD65">
            <v>14097937.049999999</v>
          </cell>
          <cell r="AE65">
            <v>1155214.01</v>
          </cell>
          <cell r="AF65">
            <v>210560.60286310766</v>
          </cell>
          <cell r="AG65">
            <v>0</v>
          </cell>
          <cell r="AH65">
            <v>45070.56222448255</v>
          </cell>
          <cell r="AI65">
            <v>518999.23954727693</v>
          </cell>
          <cell r="AJ65">
            <v>0</v>
          </cell>
          <cell r="AK65">
            <v>4374547.0302794818</v>
          </cell>
          <cell r="AL65">
            <v>1884773.8524103845</v>
          </cell>
          <cell r="AM65">
            <v>2489773.1778690973</v>
          </cell>
          <cell r="AN65">
            <v>0</v>
          </cell>
          <cell r="AO65">
            <v>6918740.9186084811</v>
          </cell>
          <cell r="AP65">
            <v>4168655.6543373326</v>
          </cell>
          <cell r="AQ65">
            <v>2750085.2642711485</v>
          </cell>
          <cell r="AR65">
            <v>4197863.7357453732</v>
          </cell>
        </row>
        <row r="66">
          <cell r="B66" t="str">
            <v>100699440A</v>
          </cell>
          <cell r="C66" t="str">
            <v>100699440N</v>
          </cell>
          <cell r="D66">
            <v>0</v>
          </cell>
          <cell r="E66">
            <v>0</v>
          </cell>
          <cell r="F66" t="str">
            <v>Private</v>
          </cell>
          <cell r="G66" t="str">
            <v xml:space="preserve">INTEGRIS MIAMI HOSPITAL </v>
          </cell>
          <cell r="H66" t="str">
            <v xml:space="preserve">200 SECOND AVE SW  </v>
          </cell>
          <cell r="I66" t="str">
            <v xml:space="preserve">MIAMI          </v>
          </cell>
          <cell r="J66" t="str">
            <v>OK</v>
          </cell>
          <cell r="K66" t="str">
            <v>74354</v>
          </cell>
          <cell r="L66">
            <v>0.30859999999999999</v>
          </cell>
          <cell r="M66" t="str">
            <v>I</v>
          </cell>
          <cell r="N66">
            <v>1939</v>
          </cell>
          <cell r="O66">
            <v>1441</v>
          </cell>
          <cell r="P66">
            <v>6310275.1799999997</v>
          </cell>
          <cell r="Q66">
            <v>1514666.76</v>
          </cell>
          <cell r="R66">
            <v>144217.54</v>
          </cell>
          <cell r="S66">
            <v>0</v>
          </cell>
          <cell r="T66">
            <v>53133.111240000006</v>
          </cell>
          <cell r="U66">
            <v>0</v>
          </cell>
          <cell r="V66">
            <v>0</v>
          </cell>
          <cell r="W66">
            <v>1730111.4838221655</v>
          </cell>
          <cell r="X66">
            <v>0</v>
          </cell>
          <cell r="Y66">
            <v>0</v>
          </cell>
          <cell r="Z66">
            <v>2000484.0317879999</v>
          </cell>
          <cell r="AA66">
            <v>3388995.7838221658</v>
          </cell>
          <cell r="AB66">
            <v>-1388511.7520341659</v>
          </cell>
          <cell r="AC66">
            <v>0</v>
          </cell>
          <cell r="AD66">
            <v>14766227.49</v>
          </cell>
          <cell r="AE66">
            <v>1791248.46</v>
          </cell>
          <cell r="AF66">
            <v>162861.37751327176</v>
          </cell>
          <cell r="AG66">
            <v>0</v>
          </cell>
          <cell r="AH66">
            <v>64485.624637937981</v>
          </cell>
          <cell r="AI66">
            <v>1044494.0217396915</v>
          </cell>
          <cell r="AJ66">
            <v>0</v>
          </cell>
          <cell r="AK66">
            <v>4621343.4280519383</v>
          </cell>
          <cell r="AL66">
            <v>2998603.8592529632</v>
          </cell>
          <cell r="AM66">
            <v>1622739.5687989751</v>
          </cell>
          <cell r="AN66">
            <v>0</v>
          </cell>
          <cell r="AO66">
            <v>6621827.4598399382</v>
          </cell>
          <cell r="AP66">
            <v>6387599.643075129</v>
          </cell>
          <cell r="AQ66">
            <v>234227.81676480919</v>
          </cell>
          <cell r="AR66">
            <v>3008833.3223266662</v>
          </cell>
        </row>
        <row r="67">
          <cell r="B67" t="str">
            <v>100700200A</v>
          </cell>
          <cell r="C67" t="str">
            <v>100700200R</v>
          </cell>
          <cell r="D67" t="str">
            <v>100700200S</v>
          </cell>
          <cell r="E67">
            <v>0</v>
          </cell>
          <cell r="F67" t="str">
            <v>Private</v>
          </cell>
          <cell r="G67" t="str">
            <v xml:space="preserve">INTEGRIS SOUTHWEST MEDICAL </v>
          </cell>
          <cell r="H67" t="str">
            <v xml:space="preserve">4401 S WESTERN  </v>
          </cell>
          <cell r="I67" t="str">
            <v xml:space="preserve">OKLAHOMA CITY  </v>
          </cell>
          <cell r="J67" t="str">
            <v>OK</v>
          </cell>
          <cell r="K67" t="str">
            <v>73109</v>
          </cell>
          <cell r="L67">
            <v>0.17269999999999999</v>
          </cell>
          <cell r="M67" t="str">
            <v>I</v>
          </cell>
          <cell r="N67">
            <v>28293</v>
          </cell>
          <cell r="O67">
            <v>22633</v>
          </cell>
          <cell r="P67">
            <v>99796361.120000005</v>
          </cell>
          <cell r="Q67">
            <v>12451862.140000001</v>
          </cell>
          <cell r="R67">
            <v>878358.15</v>
          </cell>
          <cell r="S67">
            <v>0</v>
          </cell>
          <cell r="T67">
            <v>423889.06098000007</v>
          </cell>
          <cell r="U67">
            <v>25780</v>
          </cell>
          <cell r="V67">
            <v>0</v>
          </cell>
          <cell r="W67">
            <v>10424084.850589484</v>
          </cell>
          <cell r="X67">
            <v>0</v>
          </cell>
          <cell r="Y67">
            <v>0</v>
          </cell>
          <cell r="Z67">
            <v>17658720.626403999</v>
          </cell>
          <cell r="AA67">
            <v>23780085.140589483</v>
          </cell>
          <cell r="AB67">
            <v>-6121364.5141854845</v>
          </cell>
          <cell r="AC67">
            <v>0</v>
          </cell>
          <cell r="AD67">
            <v>74502513.840000004</v>
          </cell>
          <cell r="AE67">
            <v>7037798.5899999999</v>
          </cell>
          <cell r="AF67">
            <v>480380.31190743868</v>
          </cell>
          <cell r="AG67">
            <v>0</v>
          </cell>
          <cell r="AH67">
            <v>248099.90376294547</v>
          </cell>
          <cell r="AI67">
            <v>3586647.2067316696</v>
          </cell>
          <cell r="AJ67">
            <v>0</v>
          </cell>
          <cell r="AK67">
            <v>13114684.043930946</v>
          </cell>
          <cell r="AL67">
            <v>11104826.108639108</v>
          </cell>
          <cell r="AM67">
            <v>2009857.9352918379</v>
          </cell>
          <cell r="AN67">
            <v>0</v>
          </cell>
          <cell r="AO67">
            <v>30773404.670334943</v>
          </cell>
          <cell r="AP67">
            <v>34884911.249228589</v>
          </cell>
          <cell r="AQ67">
            <v>-4111506.5788936466</v>
          </cell>
          <cell r="AR67">
            <v>9899225.478427507</v>
          </cell>
        </row>
        <row r="68">
          <cell r="B68" t="str">
            <v>100699490A</v>
          </cell>
          <cell r="C68" t="str">
            <v>100699490J</v>
          </cell>
          <cell r="D68" t="str">
            <v>100699490K</v>
          </cell>
          <cell r="E68">
            <v>0</v>
          </cell>
          <cell r="F68" t="str">
            <v>Private</v>
          </cell>
          <cell r="G68" t="str">
            <v xml:space="preserve">JANE PHILLIPS EP HSP </v>
          </cell>
          <cell r="H68" t="str">
            <v xml:space="preserve">3500 E FRANK PHILLIPS BLVD  </v>
          </cell>
          <cell r="I68" t="str">
            <v xml:space="preserve">BARTLESVILLE   </v>
          </cell>
          <cell r="J68" t="str">
            <v>OK</v>
          </cell>
          <cell r="K68" t="str">
            <v>74006</v>
          </cell>
          <cell r="L68">
            <v>0.29670000000000002</v>
          </cell>
          <cell r="M68" t="str">
            <v>I</v>
          </cell>
          <cell r="N68">
            <v>2044</v>
          </cell>
          <cell r="O68">
            <v>2043</v>
          </cell>
          <cell r="P68">
            <v>9877877.5800000019</v>
          </cell>
          <cell r="Q68">
            <v>2736738.89</v>
          </cell>
          <cell r="R68">
            <v>149852.9</v>
          </cell>
          <cell r="S68">
            <v>0</v>
          </cell>
          <cell r="T68">
            <v>92481.744960000011</v>
          </cell>
          <cell r="U68">
            <v>1565</v>
          </cell>
          <cell r="V68">
            <v>0</v>
          </cell>
          <cell r="W68">
            <v>2567625.8942407807</v>
          </cell>
          <cell r="X68">
            <v>0</v>
          </cell>
          <cell r="Y68">
            <v>0</v>
          </cell>
          <cell r="Z68">
            <v>3023248.0229460006</v>
          </cell>
          <cell r="AA68">
            <v>5455782.6842407808</v>
          </cell>
          <cell r="AB68">
            <v>-2432534.6612947802</v>
          </cell>
          <cell r="AC68">
            <v>0</v>
          </cell>
          <cell r="AD68">
            <v>24596917.329999998</v>
          </cell>
          <cell r="AE68">
            <v>2882968.06</v>
          </cell>
          <cell r="AF68">
            <v>310111.67302641249</v>
          </cell>
          <cell r="AG68">
            <v>0</v>
          </cell>
          <cell r="AH68">
            <v>105371.63118987161</v>
          </cell>
          <cell r="AI68">
            <v>1656301.0656767017</v>
          </cell>
          <cell r="AJ68">
            <v>0</v>
          </cell>
          <cell r="AK68">
            <v>7403277.0030008713</v>
          </cell>
          <cell r="AL68">
            <v>4849380.7987031136</v>
          </cell>
          <cell r="AM68">
            <v>2553896.2042977577</v>
          </cell>
          <cell r="AN68">
            <v>0</v>
          </cell>
          <cell r="AO68">
            <v>10426525.025946872</v>
          </cell>
          <cell r="AP68">
            <v>10305163.482943894</v>
          </cell>
          <cell r="AQ68">
            <v>121361.54300297797</v>
          </cell>
          <cell r="AR68">
            <v>4345288.50292046</v>
          </cell>
        </row>
        <row r="69">
          <cell r="B69" t="str">
            <v>100700460A</v>
          </cell>
          <cell r="C69">
            <v>0</v>
          </cell>
          <cell r="D69">
            <v>0</v>
          </cell>
          <cell r="E69">
            <v>0</v>
          </cell>
          <cell r="F69" t="str">
            <v>Private</v>
          </cell>
          <cell r="G69" t="str">
            <v xml:space="preserve">JANE PHILLIPS NOWATA </v>
          </cell>
          <cell r="H69" t="str">
            <v xml:space="preserve">237 S LOCUST STREET  </v>
          </cell>
          <cell r="I69" t="str">
            <v xml:space="preserve">NOWATA         </v>
          </cell>
          <cell r="J69" t="str">
            <v>OK</v>
          </cell>
          <cell r="K69" t="str">
            <v>74048</v>
          </cell>
          <cell r="L69">
            <v>1.012</v>
          </cell>
          <cell r="M69" t="str">
            <v>I</v>
          </cell>
          <cell r="N69">
            <v>16</v>
          </cell>
          <cell r="O69">
            <v>16</v>
          </cell>
          <cell r="P69">
            <v>27456.66</v>
          </cell>
          <cell r="Q69">
            <v>16346.05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39957</v>
          </cell>
          <cell r="X69">
            <v>0</v>
          </cell>
          <cell r="Y69">
            <v>0</v>
          </cell>
          <cell r="Z69">
            <v>27786.139920000001</v>
          </cell>
          <cell r="AA69">
            <v>56303.05</v>
          </cell>
          <cell r="AB69">
            <v>-28516.910080000001</v>
          </cell>
          <cell r="AC69">
            <v>0</v>
          </cell>
          <cell r="AD69">
            <v>1330531.81</v>
          </cell>
          <cell r="AE69">
            <v>172099.24</v>
          </cell>
          <cell r="AF69">
            <v>2565.1419349548237</v>
          </cell>
          <cell r="AG69">
            <v>0</v>
          </cell>
          <cell r="AH69">
            <v>0</v>
          </cell>
          <cell r="AI69">
            <v>247058.50594722494</v>
          </cell>
          <cell r="AJ69">
            <v>0</v>
          </cell>
          <cell r="AK69">
            <v>1346498.19172</v>
          </cell>
          <cell r="AL69">
            <v>421722.88788217976</v>
          </cell>
          <cell r="AM69">
            <v>924775.30383782019</v>
          </cell>
          <cell r="AN69">
            <v>0</v>
          </cell>
          <cell r="AO69">
            <v>1374284.33164</v>
          </cell>
          <cell r="AP69">
            <v>478025.93788217974</v>
          </cell>
          <cell r="AQ69">
            <v>896258.39375782025</v>
          </cell>
          <cell r="AR69">
            <v>1183273.8997050452</v>
          </cell>
        </row>
        <row r="70">
          <cell r="B70" t="str">
            <v>100699420A</v>
          </cell>
          <cell r="C70">
            <v>0</v>
          </cell>
          <cell r="D70">
            <v>0</v>
          </cell>
          <cell r="E70">
            <v>0</v>
          </cell>
          <cell r="F70" t="str">
            <v>Private</v>
          </cell>
          <cell r="G70" t="str">
            <v xml:space="preserve">KAY COUNTY OKLAHOMA HOSPITAL </v>
          </cell>
          <cell r="H70" t="str">
            <v xml:space="preserve">1900 N 14 STREET  </v>
          </cell>
          <cell r="I70" t="str">
            <v xml:space="preserve">PONCA CITY     </v>
          </cell>
          <cell r="J70" t="str">
            <v>OK</v>
          </cell>
          <cell r="K70" t="str">
            <v>74601</v>
          </cell>
          <cell r="L70">
            <v>0.17349999999999999</v>
          </cell>
          <cell r="M70" t="str">
            <v>I</v>
          </cell>
          <cell r="N70">
            <v>2773</v>
          </cell>
          <cell r="O70">
            <v>2773</v>
          </cell>
          <cell r="P70">
            <v>20534315.690000001</v>
          </cell>
          <cell r="Q70">
            <v>2450174.12</v>
          </cell>
          <cell r="R70">
            <v>622423.11</v>
          </cell>
          <cell r="S70">
            <v>0</v>
          </cell>
          <cell r="T70">
            <v>101395.70859000001</v>
          </cell>
          <cell r="U70">
            <v>0</v>
          </cell>
          <cell r="V70">
            <v>0</v>
          </cell>
          <cell r="W70">
            <v>2439986.4982055286</v>
          </cell>
          <cell r="X70">
            <v>0</v>
          </cell>
          <cell r="Y70">
            <v>0</v>
          </cell>
          <cell r="Z70">
            <v>3664099.4808049998</v>
          </cell>
          <cell r="AA70">
            <v>5512583.7282055281</v>
          </cell>
          <cell r="AB70">
            <v>-1848484.2474005283</v>
          </cell>
          <cell r="AC70">
            <v>0</v>
          </cell>
          <cell r="AD70">
            <v>26996343.18</v>
          </cell>
          <cell r="AE70">
            <v>2415817.87</v>
          </cell>
          <cell r="AF70">
            <v>402181.64495900879</v>
          </cell>
          <cell r="AG70">
            <v>0</v>
          </cell>
          <cell r="AH70">
            <v>92993.983993647285</v>
          </cell>
          <cell r="AI70">
            <v>1258290.4135678927</v>
          </cell>
          <cell r="AJ70">
            <v>0</v>
          </cell>
          <cell r="AK70">
            <v>4776859.5257236473</v>
          </cell>
          <cell r="AL70">
            <v>4076289.9285269016</v>
          </cell>
          <cell r="AM70">
            <v>700569.59719674569</v>
          </cell>
          <cell r="AN70">
            <v>0</v>
          </cell>
          <cell r="AO70">
            <v>8440959.0065286476</v>
          </cell>
          <cell r="AP70">
            <v>9588873.6567324288</v>
          </cell>
          <cell r="AQ70">
            <v>-1147914.6502037812</v>
          </cell>
          <cell r="AR70">
            <v>2550362.2615696401</v>
          </cell>
        </row>
        <row r="71">
          <cell r="B71" t="str">
            <v>100700440A</v>
          </cell>
          <cell r="C71" t="str">
            <v>100700440F</v>
          </cell>
          <cell r="D71">
            <v>0</v>
          </cell>
          <cell r="E71">
            <v>0</v>
          </cell>
          <cell r="F71" t="str">
            <v>Private</v>
          </cell>
          <cell r="G71" t="str">
            <v xml:space="preserve">MARSHALL COUNTY HMA LLC </v>
          </cell>
          <cell r="H71" t="str">
            <v xml:space="preserve">901 S 5TH AVE  </v>
          </cell>
          <cell r="I71" t="str">
            <v xml:space="preserve">MADILL         </v>
          </cell>
          <cell r="J71" t="str">
            <v>OK</v>
          </cell>
          <cell r="K71" t="str">
            <v>73446</v>
          </cell>
          <cell r="L71">
            <v>0.35510000000000003</v>
          </cell>
          <cell r="M71" t="str">
            <v>I</v>
          </cell>
          <cell r="N71">
            <v>26</v>
          </cell>
          <cell r="O71">
            <v>26</v>
          </cell>
          <cell r="P71">
            <v>149883.32999999999</v>
          </cell>
          <cell r="Q71">
            <v>15582.58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58438.479035253957</v>
          </cell>
          <cell r="X71">
            <v>0</v>
          </cell>
          <cell r="Y71">
            <v>0</v>
          </cell>
          <cell r="Z71">
            <v>53223.570482999996</v>
          </cell>
          <cell r="AA71">
            <v>74021.059035253958</v>
          </cell>
          <cell r="AB71">
            <v>-20797.488552253963</v>
          </cell>
          <cell r="AC71">
            <v>0</v>
          </cell>
          <cell r="AD71">
            <v>5146531.74</v>
          </cell>
          <cell r="AE71">
            <v>616702.04</v>
          </cell>
          <cell r="AF71">
            <v>46986.273713242452</v>
          </cell>
          <cell r="AG71">
            <v>0</v>
          </cell>
          <cell r="AH71">
            <v>0</v>
          </cell>
          <cell r="AI71">
            <v>531833.91466509365</v>
          </cell>
          <cell r="AJ71">
            <v>0</v>
          </cell>
          <cell r="AK71">
            <v>1827533.4208740003</v>
          </cell>
          <cell r="AL71">
            <v>1195522.2283783362</v>
          </cell>
          <cell r="AM71">
            <v>632011.19249566412</v>
          </cell>
          <cell r="AN71">
            <v>0</v>
          </cell>
          <cell r="AO71">
            <v>1880756.9913570003</v>
          </cell>
          <cell r="AP71">
            <v>1269543.2874135901</v>
          </cell>
          <cell r="AQ71">
            <v>611213.70394341019</v>
          </cell>
          <cell r="AR71">
            <v>1201486.0976437577</v>
          </cell>
        </row>
        <row r="72">
          <cell r="B72" t="str">
            <v>100774650D</v>
          </cell>
          <cell r="C72">
            <v>0</v>
          </cell>
          <cell r="D72">
            <v>0</v>
          </cell>
          <cell r="E72">
            <v>0</v>
          </cell>
          <cell r="F72" t="str">
            <v>Private</v>
          </cell>
          <cell r="G72" t="str">
            <v xml:space="preserve">MARY HURLEY HOSPITAL </v>
          </cell>
          <cell r="H72" t="str">
            <v>DBA MARY HURLEY HOSPITAL  6 N COVINGTON</v>
          </cell>
          <cell r="I72" t="str">
            <v xml:space="preserve">COALGATE       </v>
          </cell>
          <cell r="J72" t="str">
            <v>OK</v>
          </cell>
          <cell r="K72" t="str">
            <v>74538</v>
          </cell>
          <cell r="L72">
            <v>0.4869</v>
          </cell>
          <cell r="M72" t="str">
            <v>I</v>
          </cell>
          <cell r="N72">
            <v>72</v>
          </cell>
          <cell r="O72">
            <v>72</v>
          </cell>
          <cell r="P72">
            <v>174229.85</v>
          </cell>
          <cell r="Q72">
            <v>66560.740000000005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84832.513965000006</v>
          </cell>
          <cell r="AA72">
            <v>66560.740000000005</v>
          </cell>
          <cell r="AB72">
            <v>18271.773965</v>
          </cell>
          <cell r="AC72">
            <v>0</v>
          </cell>
          <cell r="AD72">
            <v>467981.65</v>
          </cell>
          <cell r="AE72">
            <v>134757.4</v>
          </cell>
          <cell r="AF72">
            <v>9557.6720390719092</v>
          </cell>
          <cell r="AG72">
            <v>0</v>
          </cell>
          <cell r="AH72">
            <v>0</v>
          </cell>
          <cell r="AI72">
            <v>58767.960342889739</v>
          </cell>
          <cell r="AJ72">
            <v>0</v>
          </cell>
          <cell r="AK72">
            <v>227860.26538500001</v>
          </cell>
          <cell r="AL72">
            <v>203083.03238196165</v>
          </cell>
          <cell r="AM72">
            <v>24777.23300303836</v>
          </cell>
          <cell r="AN72">
            <v>0</v>
          </cell>
          <cell r="AO72">
            <v>312692.77935000003</v>
          </cell>
          <cell r="AP72">
            <v>269643.77238196164</v>
          </cell>
          <cell r="AQ72">
            <v>43049.006968038389</v>
          </cell>
          <cell r="AR72">
            <v>101816.96731092813</v>
          </cell>
        </row>
        <row r="73">
          <cell r="B73" t="str">
            <v>200735850A</v>
          </cell>
          <cell r="C73">
            <v>0</v>
          </cell>
          <cell r="D73">
            <v>0</v>
          </cell>
          <cell r="E73">
            <v>0</v>
          </cell>
          <cell r="F73" t="str">
            <v>Private</v>
          </cell>
          <cell r="G73" t="str">
            <v>HILLCREST HOSPITAL PRYOR (MAYES COUNTY HMA LLC) (INTEGRIS MAYES COUNTY MEDICAL CENTER)</v>
          </cell>
          <cell r="H73" t="str">
            <v xml:space="preserve">111 NORTH BAILEY STREET  </v>
          </cell>
          <cell r="I73" t="str">
            <v xml:space="preserve">PRYOR          </v>
          </cell>
          <cell r="J73" t="str">
            <v>OK</v>
          </cell>
          <cell r="K73" t="str">
            <v>74361</v>
          </cell>
          <cell r="L73">
            <v>0.31630000000000003</v>
          </cell>
          <cell r="M73" t="str">
            <v>I</v>
          </cell>
          <cell r="N73">
            <v>78</v>
          </cell>
          <cell r="O73">
            <v>78</v>
          </cell>
          <cell r="P73">
            <v>767033.52</v>
          </cell>
          <cell r="Q73">
            <v>153435.60999999999</v>
          </cell>
          <cell r="R73">
            <v>5881.84</v>
          </cell>
          <cell r="S73">
            <v>0</v>
          </cell>
          <cell r="T73">
            <v>5257.4758499999998</v>
          </cell>
          <cell r="U73">
            <v>0</v>
          </cell>
          <cell r="V73">
            <v>0</v>
          </cell>
          <cell r="W73">
            <v>188494.07417612051</v>
          </cell>
          <cell r="X73">
            <v>0</v>
          </cell>
          <cell r="Y73">
            <v>0</v>
          </cell>
          <cell r="Z73">
            <v>247870.17822600002</v>
          </cell>
          <cell r="AA73">
            <v>347811.52417612053</v>
          </cell>
          <cell r="AB73">
            <v>-99941.345950120507</v>
          </cell>
          <cell r="AC73">
            <v>0</v>
          </cell>
          <cell r="AD73">
            <v>8395976.0999999996</v>
          </cell>
          <cell r="AE73">
            <v>937523.95</v>
          </cell>
          <cell r="AF73">
            <v>90840.382623876474</v>
          </cell>
          <cell r="AG73">
            <v>0</v>
          </cell>
          <cell r="AH73">
            <v>33936.022976587927</v>
          </cell>
          <cell r="AI73">
            <v>628136.01835216722</v>
          </cell>
          <cell r="AJ73">
            <v>0</v>
          </cell>
          <cell r="AK73">
            <v>2689583.2634065882</v>
          </cell>
          <cell r="AL73">
            <v>1656500.3509760436</v>
          </cell>
          <cell r="AM73">
            <v>1033082.9124305446</v>
          </cell>
          <cell r="AN73">
            <v>0</v>
          </cell>
          <cell r="AO73">
            <v>2937453.4416325884</v>
          </cell>
          <cell r="AP73">
            <v>2004311.8751521641</v>
          </cell>
          <cell r="AQ73">
            <v>933141.56648042426</v>
          </cell>
          <cell r="AR73">
            <v>1749771.659008712</v>
          </cell>
        </row>
        <row r="74">
          <cell r="B74" t="str">
            <v>100700920A</v>
          </cell>
          <cell r="C74">
            <v>0</v>
          </cell>
          <cell r="D74">
            <v>0</v>
          </cell>
          <cell r="E74">
            <v>0</v>
          </cell>
          <cell r="F74" t="str">
            <v>Private</v>
          </cell>
          <cell r="G74" t="str">
            <v xml:space="preserve">MCCURTAIN MEM HSP </v>
          </cell>
          <cell r="H74" t="str">
            <v xml:space="preserve">1301 E LINCOLN ROAD  </v>
          </cell>
          <cell r="I74" t="str">
            <v xml:space="preserve">IDABEL         </v>
          </cell>
          <cell r="J74" t="str">
            <v>OK</v>
          </cell>
          <cell r="K74" t="str">
            <v>74745</v>
          </cell>
          <cell r="L74">
            <v>0.45579999999999998</v>
          </cell>
          <cell r="M74" t="str">
            <v>I</v>
          </cell>
          <cell r="N74">
            <v>1092</v>
          </cell>
          <cell r="O74">
            <v>1092</v>
          </cell>
          <cell r="P74">
            <v>2465953.34</v>
          </cell>
          <cell r="Q74">
            <v>1026416.53</v>
          </cell>
          <cell r="R74">
            <v>39634.239999999998</v>
          </cell>
          <cell r="S74">
            <v>0</v>
          </cell>
          <cell r="T74">
            <v>35179.675410000003</v>
          </cell>
          <cell r="U74">
            <v>0</v>
          </cell>
          <cell r="V74">
            <v>0</v>
          </cell>
          <cell r="W74">
            <v>1012683.7490385547</v>
          </cell>
          <cell r="X74">
            <v>0</v>
          </cell>
          <cell r="Y74">
            <v>0</v>
          </cell>
          <cell r="Z74">
            <v>1159161.2077819998</v>
          </cell>
          <cell r="AA74">
            <v>2078734.5190385547</v>
          </cell>
          <cell r="AB74">
            <v>-919573.31125655491</v>
          </cell>
          <cell r="AC74">
            <v>0</v>
          </cell>
          <cell r="AD74">
            <v>6958713.3100000005</v>
          </cell>
          <cell r="AE74">
            <v>1176792.47</v>
          </cell>
          <cell r="AF74">
            <v>50512.865246263114</v>
          </cell>
          <cell r="AG74">
            <v>0</v>
          </cell>
          <cell r="AH74">
            <v>40501.076063126682</v>
          </cell>
          <cell r="AI74">
            <v>600972.91684941645</v>
          </cell>
          <cell r="AJ74">
            <v>0</v>
          </cell>
          <cell r="AK74">
            <v>3212282.6027611271</v>
          </cell>
          <cell r="AL74">
            <v>1828278.2520956795</v>
          </cell>
          <cell r="AM74">
            <v>1384004.3506654475</v>
          </cell>
          <cell r="AN74">
            <v>0</v>
          </cell>
          <cell r="AO74">
            <v>4371443.8105431274</v>
          </cell>
          <cell r="AP74">
            <v>3907012.771134234</v>
          </cell>
          <cell r="AQ74">
            <v>464431.03940889332</v>
          </cell>
          <cell r="AR74">
            <v>2078087.7052968645</v>
          </cell>
        </row>
        <row r="75">
          <cell r="B75" t="str">
            <v>100700030A</v>
          </cell>
          <cell r="C75" t="str">
            <v>100700030I</v>
          </cell>
          <cell r="D75">
            <v>0</v>
          </cell>
          <cell r="E75">
            <v>0</v>
          </cell>
          <cell r="F75" t="str">
            <v>Private</v>
          </cell>
          <cell r="G75" t="str">
            <v xml:space="preserve">MEMORIAL HOSPITAL </v>
          </cell>
          <cell r="H75" t="str">
            <v xml:space="preserve">1401 WEST LOCUST  </v>
          </cell>
          <cell r="I75" t="str">
            <v xml:space="preserve">STILWELL       </v>
          </cell>
          <cell r="J75" t="str">
            <v>OK</v>
          </cell>
          <cell r="K75" t="str">
            <v>74960</v>
          </cell>
          <cell r="L75">
            <v>0.4622</v>
          </cell>
          <cell r="M75" t="str">
            <v>I</v>
          </cell>
          <cell r="N75">
            <v>1314</v>
          </cell>
          <cell r="O75">
            <v>1314</v>
          </cell>
          <cell r="P75">
            <v>2818517.77</v>
          </cell>
          <cell r="Q75">
            <v>1223727.7000000002</v>
          </cell>
          <cell r="R75">
            <v>16607.13</v>
          </cell>
          <cell r="S75">
            <v>0</v>
          </cell>
          <cell r="T75">
            <v>39963.864929999996</v>
          </cell>
          <cell r="U75">
            <v>0</v>
          </cell>
          <cell r="V75">
            <v>0</v>
          </cell>
          <cell r="W75">
            <v>1240773.7119207354</v>
          </cell>
          <cell r="X75">
            <v>0</v>
          </cell>
          <cell r="Y75">
            <v>0</v>
          </cell>
          <cell r="Z75">
            <v>1342682.778224</v>
          </cell>
          <cell r="AA75">
            <v>2481108.5419207355</v>
          </cell>
          <cell r="AB75">
            <v>-1138425.7636967355</v>
          </cell>
          <cell r="AC75">
            <v>0</v>
          </cell>
          <cell r="AD75">
            <v>4639982.45</v>
          </cell>
          <cell r="AE75">
            <v>786056.49</v>
          </cell>
          <cell r="AF75">
            <v>18605.799640452504</v>
          </cell>
          <cell r="AG75">
            <v>0</v>
          </cell>
          <cell r="AH75">
            <v>26553.855558134936</v>
          </cell>
          <cell r="AI75">
            <v>416343.47238146735</v>
          </cell>
          <cell r="AJ75">
            <v>0</v>
          </cell>
          <cell r="AK75">
            <v>2171153.7439481351</v>
          </cell>
          <cell r="AL75">
            <v>1221005.7620219197</v>
          </cell>
          <cell r="AM75">
            <v>950147.98192621535</v>
          </cell>
          <cell r="AN75">
            <v>0</v>
          </cell>
          <cell r="AO75">
            <v>3513836.5221721353</v>
          </cell>
          <cell r="AP75">
            <v>3702114.3039426552</v>
          </cell>
          <cell r="AQ75">
            <v>-188277.78177051991</v>
          </cell>
          <cell r="AR75">
            <v>1468839.402531683</v>
          </cell>
        </row>
        <row r="76">
          <cell r="B76" t="str">
            <v>100699390A</v>
          </cell>
          <cell r="C76">
            <v>0</v>
          </cell>
          <cell r="D76">
            <v>0</v>
          </cell>
          <cell r="E76">
            <v>0</v>
          </cell>
          <cell r="F76" t="str">
            <v>Private</v>
          </cell>
          <cell r="G76" t="str">
            <v xml:space="preserve">MERCY HEALTH CENTER </v>
          </cell>
          <cell r="H76" t="str">
            <v xml:space="preserve">4300 WEST MEMORIAL RD  </v>
          </cell>
          <cell r="I76" t="str">
            <v xml:space="preserve">OKLAHOMA CITY  </v>
          </cell>
          <cell r="J76" t="str">
            <v>OK</v>
          </cell>
          <cell r="K76" t="str">
            <v>73120</v>
          </cell>
          <cell r="L76">
            <v>0.24229999999999999</v>
          </cell>
          <cell r="M76" t="str">
            <v>I</v>
          </cell>
          <cell r="N76">
            <v>15286</v>
          </cell>
          <cell r="O76">
            <v>15253</v>
          </cell>
          <cell r="P76">
            <v>92864608.709999993</v>
          </cell>
          <cell r="Q76">
            <v>14773623.789999999</v>
          </cell>
          <cell r="R76">
            <v>2850196.78</v>
          </cell>
          <cell r="S76">
            <v>5064.5300000000007</v>
          </cell>
          <cell r="T76">
            <v>581586.07881000009</v>
          </cell>
          <cell r="U76">
            <v>0</v>
          </cell>
          <cell r="V76">
            <v>0</v>
          </cell>
          <cell r="W76">
            <v>13813865.995255534</v>
          </cell>
          <cell r="X76">
            <v>0</v>
          </cell>
          <cell r="Y76">
            <v>0</v>
          </cell>
          <cell r="Z76">
            <v>23087745.299242996</v>
          </cell>
          <cell r="AA76">
            <v>31442751.095255535</v>
          </cell>
          <cell r="AB76">
            <v>-8355005.7960125394</v>
          </cell>
          <cell r="AC76">
            <v>0</v>
          </cell>
          <cell r="AD76">
            <v>49815362.090000004</v>
          </cell>
          <cell r="AE76">
            <v>6228666.4699999997</v>
          </cell>
          <cell r="AF76">
            <v>815944.49258908548</v>
          </cell>
          <cell r="AG76">
            <v>0</v>
          </cell>
          <cell r="AH76">
            <v>232472.16176543984</v>
          </cell>
          <cell r="AI76">
            <v>3158107.1956405332</v>
          </cell>
          <cell r="AJ76">
            <v>0</v>
          </cell>
          <cell r="AK76">
            <v>12302734.39617244</v>
          </cell>
          <cell r="AL76">
            <v>10202718.158229619</v>
          </cell>
          <cell r="AM76">
            <v>2100016.2379428204</v>
          </cell>
          <cell r="AN76">
            <v>0</v>
          </cell>
          <cell r="AO76">
            <v>35390479.695415437</v>
          </cell>
          <cell r="AP76">
            <v>41645469.253485158</v>
          </cell>
          <cell r="AQ76">
            <v>-6254989.5580697209</v>
          </cell>
          <cell r="AR76">
            <v>10716983.632826347</v>
          </cell>
        </row>
        <row r="77">
          <cell r="B77" t="str">
            <v>200509290A</v>
          </cell>
          <cell r="C77" t="str">
            <v>200509290E</v>
          </cell>
          <cell r="D77">
            <v>0</v>
          </cell>
          <cell r="E77">
            <v>0</v>
          </cell>
          <cell r="F77" t="str">
            <v>Private</v>
          </cell>
          <cell r="G77" t="str">
            <v xml:space="preserve">MERCY HOSPITAL ADA, INC. </v>
          </cell>
          <cell r="H77" t="str">
            <v xml:space="preserve">430 NORTH MONTE VISTA  </v>
          </cell>
          <cell r="I77" t="str">
            <v xml:space="preserve">ADA            </v>
          </cell>
          <cell r="J77" t="str">
            <v>OK</v>
          </cell>
          <cell r="K77" t="str">
            <v>74820</v>
          </cell>
          <cell r="L77">
            <v>0.34920000000000001</v>
          </cell>
          <cell r="M77" t="str">
            <v>I</v>
          </cell>
          <cell r="N77">
            <v>5195</v>
          </cell>
          <cell r="O77">
            <v>5195</v>
          </cell>
          <cell r="P77">
            <v>16186190.979999999</v>
          </cell>
          <cell r="Q77">
            <v>3652462.41</v>
          </cell>
          <cell r="R77">
            <v>320355.36</v>
          </cell>
          <cell r="S77">
            <v>0</v>
          </cell>
          <cell r="T77">
            <v>130508.07231</v>
          </cell>
          <cell r="U77">
            <v>0</v>
          </cell>
          <cell r="V77">
            <v>0</v>
          </cell>
          <cell r="W77">
            <v>3569681.9169035279</v>
          </cell>
          <cell r="X77">
            <v>0</v>
          </cell>
          <cell r="Y77">
            <v>0</v>
          </cell>
          <cell r="Z77">
            <v>5782725.9625259992</v>
          </cell>
          <cell r="AA77">
            <v>7542499.6869035279</v>
          </cell>
          <cell r="AB77">
            <v>-1759773.7243775288</v>
          </cell>
          <cell r="AC77">
            <v>0</v>
          </cell>
          <cell r="AD77">
            <v>22942543.370000001</v>
          </cell>
          <cell r="AE77">
            <v>3528880</v>
          </cell>
          <cell r="AF77">
            <v>448481.64365262602</v>
          </cell>
          <cell r="AG77">
            <v>0</v>
          </cell>
          <cell r="AH77">
            <v>131252.93424053668</v>
          </cell>
          <cell r="AI77">
            <v>1873078.8905668729</v>
          </cell>
          <cell r="AJ77">
            <v>0</v>
          </cell>
          <cell r="AK77">
            <v>8142789.0790445376</v>
          </cell>
          <cell r="AL77">
            <v>5850440.5342194987</v>
          </cell>
          <cell r="AM77">
            <v>2292348.5448250389</v>
          </cell>
          <cell r="AN77">
            <v>0</v>
          </cell>
          <cell r="AO77">
            <v>13925515.041570537</v>
          </cell>
          <cell r="AP77">
            <v>13392940.221123027</v>
          </cell>
          <cell r="AQ77">
            <v>532574.82044751011</v>
          </cell>
          <cell r="AR77">
            <v>5975335.6279179109</v>
          </cell>
        </row>
        <row r="78">
          <cell r="B78" t="str">
            <v>100262320C</v>
          </cell>
          <cell r="C78" t="str">
            <v>100262320G</v>
          </cell>
          <cell r="D78">
            <v>0</v>
          </cell>
          <cell r="E78">
            <v>0</v>
          </cell>
          <cell r="F78" t="str">
            <v>Private</v>
          </cell>
          <cell r="G78" t="str">
            <v xml:space="preserve">MERCY HOSPITAL ARDMORE </v>
          </cell>
          <cell r="H78" t="str">
            <v xml:space="preserve">1011 14TH AVE NORTHWEST  </v>
          </cell>
          <cell r="I78" t="str">
            <v xml:space="preserve">ARDMORE        </v>
          </cell>
          <cell r="J78" t="str">
            <v>OK</v>
          </cell>
          <cell r="K78" t="str">
            <v>73401</v>
          </cell>
          <cell r="L78">
            <v>0.28970000000000001</v>
          </cell>
          <cell r="M78" t="str">
            <v>I</v>
          </cell>
          <cell r="N78">
            <v>4531</v>
          </cell>
          <cell r="O78">
            <v>4528</v>
          </cell>
          <cell r="P78">
            <v>26371948.690000001</v>
          </cell>
          <cell r="Q78">
            <v>6392169.2999999998</v>
          </cell>
          <cell r="R78">
            <v>640490.69999999995</v>
          </cell>
          <cell r="S78">
            <v>0</v>
          </cell>
          <cell r="T78">
            <v>226015.09293000001</v>
          </cell>
          <cell r="U78">
            <v>0</v>
          </cell>
          <cell r="V78">
            <v>0</v>
          </cell>
          <cell r="W78">
            <v>6038261.9955051057</v>
          </cell>
          <cell r="X78">
            <v>0</v>
          </cell>
          <cell r="Y78">
            <v>0</v>
          </cell>
          <cell r="Z78">
            <v>7865968.6284230007</v>
          </cell>
          <cell r="AA78">
            <v>13070921.995505106</v>
          </cell>
          <cell r="AB78">
            <v>-5204953.367082105</v>
          </cell>
          <cell r="AC78">
            <v>0</v>
          </cell>
          <cell r="AD78">
            <v>33923526.410000004</v>
          </cell>
          <cell r="AE78">
            <v>4601984.6900000004</v>
          </cell>
          <cell r="AF78">
            <v>419801.5738321821</v>
          </cell>
          <cell r="AG78">
            <v>0</v>
          </cell>
          <cell r="AH78">
            <v>165718.94670646204</v>
          </cell>
          <cell r="AI78">
            <v>2516120.8050871184</v>
          </cell>
          <cell r="AJ78">
            <v>0</v>
          </cell>
          <cell r="AK78">
            <v>9993364.5476834644</v>
          </cell>
          <cell r="AL78">
            <v>7537907.068919301</v>
          </cell>
          <cell r="AM78">
            <v>2455457.4787641633</v>
          </cell>
          <cell r="AN78">
            <v>0</v>
          </cell>
          <cell r="AO78">
            <v>17859333.176106464</v>
          </cell>
          <cell r="AP78">
            <v>20608829.064424407</v>
          </cell>
          <cell r="AQ78">
            <v>-2749495.8883179426</v>
          </cell>
          <cell r="AR78">
            <v>5804886.9122742815</v>
          </cell>
        </row>
        <row r="79">
          <cell r="B79" t="str">
            <v>200320810D</v>
          </cell>
          <cell r="C79">
            <v>0</v>
          </cell>
          <cell r="D79">
            <v>0</v>
          </cell>
          <cell r="E79">
            <v>0</v>
          </cell>
          <cell r="F79" t="str">
            <v>Private</v>
          </cell>
          <cell r="G79" t="str">
            <v xml:space="preserve">MERCY HOSPITAL EL RENO INC </v>
          </cell>
          <cell r="H79" t="str">
            <v xml:space="preserve">2115 PARKVIEW DRIVE  </v>
          </cell>
          <cell r="I79" t="str">
            <v xml:space="preserve">EL RENO        </v>
          </cell>
          <cell r="J79" t="str">
            <v>OK</v>
          </cell>
          <cell r="K79" t="str">
            <v>73036</v>
          </cell>
          <cell r="L79">
            <v>0.1537</v>
          </cell>
          <cell r="M79" t="str">
            <v>I</v>
          </cell>
          <cell r="N79">
            <v>163</v>
          </cell>
          <cell r="O79">
            <v>163</v>
          </cell>
          <cell r="P79">
            <v>1418354.15</v>
          </cell>
          <cell r="Q79">
            <v>226701.53</v>
          </cell>
          <cell r="R79">
            <v>11062.01</v>
          </cell>
          <cell r="S79">
            <v>0</v>
          </cell>
          <cell r="T79">
            <v>7846.1968200000001</v>
          </cell>
          <cell r="U79">
            <v>0</v>
          </cell>
          <cell r="V79">
            <v>0</v>
          </cell>
          <cell r="W79">
            <v>203456.82803363175</v>
          </cell>
          <cell r="X79">
            <v>0</v>
          </cell>
          <cell r="Y79">
            <v>0</v>
          </cell>
          <cell r="Z79">
            <v>225847.22967500001</v>
          </cell>
          <cell r="AA79">
            <v>441220.36803363176</v>
          </cell>
          <cell r="AB79">
            <v>-215373.13835863175</v>
          </cell>
          <cell r="AC79">
            <v>0</v>
          </cell>
          <cell r="AD79">
            <v>4875513.13</v>
          </cell>
          <cell r="AE79">
            <v>590531.14</v>
          </cell>
          <cell r="AF79">
            <v>55893.603069428937</v>
          </cell>
          <cell r="AG79">
            <v>0</v>
          </cell>
          <cell r="AH79">
            <v>21332.016521291156</v>
          </cell>
          <cell r="AI79">
            <v>332713.52857105422</v>
          </cell>
          <cell r="AJ79">
            <v>0</v>
          </cell>
          <cell r="AK79">
            <v>770698.38460229116</v>
          </cell>
          <cell r="AL79">
            <v>979138.27164048317</v>
          </cell>
          <cell r="AM79">
            <v>-208439.88703819201</v>
          </cell>
          <cell r="AN79">
            <v>0</v>
          </cell>
          <cell r="AO79">
            <v>996545.61427729111</v>
          </cell>
          <cell r="AP79">
            <v>1420358.639674115</v>
          </cell>
          <cell r="AQ79">
            <v>-423813.02539682388</v>
          </cell>
          <cell r="AR79">
            <v>112357.33120786209</v>
          </cell>
        </row>
        <row r="80">
          <cell r="B80" t="str">
            <v>200226190A</v>
          </cell>
          <cell r="C80">
            <v>0</v>
          </cell>
          <cell r="D80">
            <v>0</v>
          </cell>
          <cell r="E80">
            <v>0</v>
          </cell>
          <cell r="F80" t="str">
            <v>Private</v>
          </cell>
          <cell r="G80" t="str">
            <v xml:space="preserve">MERCY HOSPITAL HEALDTON INC </v>
          </cell>
          <cell r="H80" t="str">
            <v xml:space="preserve">3462 HOSPITAL ROAD  </v>
          </cell>
          <cell r="I80" t="str">
            <v xml:space="preserve">HEALDTON       </v>
          </cell>
          <cell r="J80" t="str">
            <v>OK</v>
          </cell>
          <cell r="K80" t="str">
            <v>73438</v>
          </cell>
          <cell r="L80">
            <v>0.73609999999999998</v>
          </cell>
          <cell r="M80" t="str">
            <v>I</v>
          </cell>
          <cell r="N80">
            <v>7</v>
          </cell>
          <cell r="O80">
            <v>7</v>
          </cell>
          <cell r="P80">
            <v>20017.88</v>
          </cell>
          <cell r="Q80">
            <v>11151.73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54214.634402126998</v>
          </cell>
          <cell r="X80">
            <v>0</v>
          </cell>
          <cell r="Y80">
            <v>0</v>
          </cell>
          <cell r="Z80">
            <v>14735.161468</v>
          </cell>
          <cell r="AA80">
            <v>65366.364402127001</v>
          </cell>
          <cell r="AB80">
            <v>-50631.202934127003</v>
          </cell>
          <cell r="AC80">
            <v>0</v>
          </cell>
          <cell r="AD80">
            <v>1445448.31</v>
          </cell>
          <cell r="AE80">
            <v>265782.95</v>
          </cell>
          <cell r="AF80">
            <v>13656.661786262976</v>
          </cell>
          <cell r="AG80">
            <v>0</v>
          </cell>
          <cell r="AH80">
            <v>0</v>
          </cell>
          <cell r="AI80">
            <v>376177.31098592433</v>
          </cell>
          <cell r="AJ80">
            <v>0</v>
          </cell>
          <cell r="AK80">
            <v>1063994.5009910001</v>
          </cell>
          <cell r="AL80">
            <v>655616.92277218727</v>
          </cell>
          <cell r="AM80">
            <v>408377.57821881282</v>
          </cell>
          <cell r="AN80">
            <v>0</v>
          </cell>
          <cell r="AO80">
            <v>1078729.662459</v>
          </cell>
          <cell r="AP80">
            <v>720983.28717431426</v>
          </cell>
          <cell r="AQ80">
            <v>357746.37528468575</v>
          </cell>
          <cell r="AR80">
            <v>788138.32067273709</v>
          </cell>
        </row>
        <row r="81">
          <cell r="B81" t="str">
            <v>200521810B</v>
          </cell>
          <cell r="C81">
            <v>0</v>
          </cell>
          <cell r="D81">
            <v>0</v>
          </cell>
          <cell r="E81">
            <v>0</v>
          </cell>
          <cell r="F81" t="str">
            <v>Private</v>
          </cell>
          <cell r="G81" t="str">
            <v xml:space="preserve">MERCY HOSPITAL KINGFISHER, INC </v>
          </cell>
          <cell r="H81" t="str">
            <v xml:space="preserve">1000 KINGFISHER REGIONAL DR  </v>
          </cell>
          <cell r="I81" t="str">
            <v xml:space="preserve">KINGFISHER     </v>
          </cell>
          <cell r="J81" t="str">
            <v>OK</v>
          </cell>
          <cell r="K81" t="str">
            <v>73750</v>
          </cell>
          <cell r="L81">
            <v>0.65759999999999996</v>
          </cell>
          <cell r="M81" t="str">
            <v>I</v>
          </cell>
          <cell r="N81">
            <v>26</v>
          </cell>
          <cell r="O81">
            <v>26</v>
          </cell>
          <cell r="P81">
            <v>162045.31</v>
          </cell>
          <cell r="Q81">
            <v>56003.23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26479.5791262905</v>
          </cell>
          <cell r="X81">
            <v>0</v>
          </cell>
          <cell r="Y81">
            <v>0</v>
          </cell>
          <cell r="Z81">
            <v>106560.99585599999</v>
          </cell>
          <cell r="AA81">
            <v>82482.809126290507</v>
          </cell>
          <cell r="AB81">
            <v>24078.186729709487</v>
          </cell>
          <cell r="AC81">
            <v>0</v>
          </cell>
          <cell r="AD81">
            <v>1843458.64</v>
          </cell>
          <cell r="AE81">
            <v>260868.59</v>
          </cell>
          <cell r="AF81">
            <v>27473.062740397829</v>
          </cell>
          <cell r="AG81">
            <v>0</v>
          </cell>
          <cell r="AH81">
            <v>0</v>
          </cell>
          <cell r="AI81">
            <v>494431.98241955379</v>
          </cell>
          <cell r="AJ81">
            <v>0</v>
          </cell>
          <cell r="AK81">
            <v>1212258.4016639998</v>
          </cell>
          <cell r="AL81">
            <v>782773.63515995163</v>
          </cell>
          <cell r="AM81">
            <v>429484.76650404814</v>
          </cell>
          <cell r="AN81">
            <v>0</v>
          </cell>
          <cell r="AO81">
            <v>1318819.3975199996</v>
          </cell>
          <cell r="AP81">
            <v>865256.44428624213</v>
          </cell>
          <cell r="AQ81">
            <v>453562.95323375752</v>
          </cell>
          <cell r="AR81">
            <v>974474.51477960183</v>
          </cell>
        </row>
        <row r="82">
          <cell r="B82" t="str">
            <v>200425410C</v>
          </cell>
          <cell r="C82">
            <v>0</v>
          </cell>
          <cell r="D82">
            <v>0</v>
          </cell>
          <cell r="E82">
            <v>0</v>
          </cell>
          <cell r="F82" t="str">
            <v>Private</v>
          </cell>
          <cell r="G82" t="str">
            <v xml:space="preserve">MERCY HOSPITAL LOGAN COUNTY </v>
          </cell>
          <cell r="H82" t="str">
            <v xml:space="preserve">200 S ACADEMY RD  </v>
          </cell>
          <cell r="I82" t="str">
            <v xml:space="preserve">GUTHRIE        </v>
          </cell>
          <cell r="J82" t="str">
            <v>OK</v>
          </cell>
          <cell r="K82" t="str">
            <v>73044</v>
          </cell>
          <cell r="L82">
            <v>0.43090000000000001</v>
          </cell>
          <cell r="M82" t="str">
            <v>I</v>
          </cell>
          <cell r="N82">
            <v>196</v>
          </cell>
          <cell r="O82">
            <v>196</v>
          </cell>
          <cell r="P82">
            <v>1002949.41</v>
          </cell>
          <cell r="Q82">
            <v>331773.34999999998</v>
          </cell>
          <cell r="R82">
            <v>5415.02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48330.613161629997</v>
          </cell>
          <cell r="X82">
            <v>0</v>
          </cell>
          <cell r="Y82">
            <v>0</v>
          </cell>
          <cell r="Z82">
            <v>432170.900769</v>
          </cell>
          <cell r="AA82">
            <v>385518.98316162999</v>
          </cell>
          <cell r="AB82">
            <v>46651.917607370007</v>
          </cell>
          <cell r="AC82">
            <v>0</v>
          </cell>
          <cell r="AD82">
            <v>3405155</v>
          </cell>
          <cell r="AE82">
            <v>550696</v>
          </cell>
          <cell r="AF82">
            <v>44620.339596278973</v>
          </cell>
          <cell r="AG82">
            <v>0</v>
          </cell>
          <cell r="AH82">
            <v>0</v>
          </cell>
          <cell r="AI82">
            <v>780941.97876670025</v>
          </cell>
          <cell r="AJ82">
            <v>0</v>
          </cell>
          <cell r="AK82">
            <v>1467281.2895</v>
          </cell>
          <cell r="AL82">
            <v>1376258.3183629792</v>
          </cell>
          <cell r="AM82">
            <v>91022.971137020737</v>
          </cell>
          <cell r="AN82">
            <v>0</v>
          </cell>
          <cell r="AO82">
            <v>1899452.1902689999</v>
          </cell>
          <cell r="AP82">
            <v>1761777.3015246093</v>
          </cell>
          <cell r="AQ82">
            <v>137674.88874439057</v>
          </cell>
          <cell r="AR82">
            <v>966947.48067272082</v>
          </cell>
        </row>
        <row r="83">
          <cell r="B83" t="str">
            <v>200318440B</v>
          </cell>
          <cell r="C83">
            <v>0</v>
          </cell>
          <cell r="D83">
            <v>0</v>
          </cell>
          <cell r="E83">
            <v>0</v>
          </cell>
          <cell r="F83" t="str">
            <v>Private</v>
          </cell>
          <cell r="G83" t="str">
            <v xml:space="preserve">MERCY HOSPITAL TISHOMINGO </v>
          </cell>
          <cell r="H83" t="str">
            <v xml:space="preserve">1000 S BYRD ST  </v>
          </cell>
          <cell r="I83" t="str">
            <v xml:space="preserve">TISHOMINGO     </v>
          </cell>
          <cell r="J83" t="str">
            <v>OK</v>
          </cell>
          <cell r="K83" t="str">
            <v>73460</v>
          </cell>
          <cell r="L83">
            <v>0.6915</v>
          </cell>
          <cell r="M83" t="str">
            <v>I</v>
          </cell>
          <cell r="N83">
            <v>96</v>
          </cell>
          <cell r="O83">
            <v>96</v>
          </cell>
          <cell r="P83">
            <v>361320.88</v>
          </cell>
          <cell r="Q83">
            <v>154364.26999999999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148493.64340532632</v>
          </cell>
          <cell r="X83">
            <v>0</v>
          </cell>
          <cell r="Y83">
            <v>0</v>
          </cell>
          <cell r="Z83">
            <v>249853.38852000001</v>
          </cell>
          <cell r="AA83">
            <v>302857.91340532631</v>
          </cell>
          <cell r="AB83">
            <v>-53004.524885326304</v>
          </cell>
          <cell r="AC83">
            <v>0</v>
          </cell>
          <cell r="AD83">
            <v>1870684.46</v>
          </cell>
          <cell r="AE83">
            <v>448255.8</v>
          </cell>
          <cell r="AF83">
            <v>19005.195115255472</v>
          </cell>
          <cell r="AG83">
            <v>0</v>
          </cell>
          <cell r="AH83">
            <v>0</v>
          </cell>
          <cell r="AI83">
            <v>421559.23566840705</v>
          </cell>
          <cell r="AJ83">
            <v>0</v>
          </cell>
          <cell r="AK83">
            <v>1293578.30409</v>
          </cell>
          <cell r="AL83">
            <v>888820.23078366253</v>
          </cell>
          <cell r="AM83">
            <v>404758.07330633746</v>
          </cell>
          <cell r="AN83">
            <v>0</v>
          </cell>
          <cell r="AO83">
            <v>1543431.69261</v>
          </cell>
          <cell r="AP83">
            <v>1191678.144188989</v>
          </cell>
          <cell r="AQ83">
            <v>351753.54842101107</v>
          </cell>
          <cell r="AR83">
            <v>921806.42749474442</v>
          </cell>
        </row>
        <row r="84">
          <cell r="B84" t="str">
            <v>200490030A</v>
          </cell>
          <cell r="C84">
            <v>0</v>
          </cell>
          <cell r="D84">
            <v>0</v>
          </cell>
          <cell r="E84">
            <v>0</v>
          </cell>
          <cell r="F84" t="str">
            <v>Private</v>
          </cell>
          <cell r="G84" t="str">
            <v xml:space="preserve">MERCY HOSPITAL WATONGA INC </v>
          </cell>
          <cell r="H84" t="str">
            <v xml:space="preserve">500 N CLARENCE NASH BLVD  </v>
          </cell>
          <cell r="I84" t="str">
            <v xml:space="preserve">WATONGA        </v>
          </cell>
          <cell r="J84" t="str">
            <v>OK</v>
          </cell>
          <cell r="K84" t="str">
            <v>73772</v>
          </cell>
          <cell r="L84">
            <v>0.56569999999999998</v>
          </cell>
          <cell r="M84" t="str">
            <v>I</v>
          </cell>
          <cell r="N84">
            <v>47</v>
          </cell>
          <cell r="O84">
            <v>47</v>
          </cell>
          <cell r="P84">
            <v>224837.57</v>
          </cell>
          <cell r="Q84">
            <v>104612.98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63216.648401270388</v>
          </cell>
          <cell r="X84">
            <v>0</v>
          </cell>
          <cell r="Y84">
            <v>0</v>
          </cell>
          <cell r="Z84">
            <v>127190.61334900001</v>
          </cell>
          <cell r="AA84">
            <v>167829.62840127037</v>
          </cell>
          <cell r="AB84">
            <v>-40639.015052270363</v>
          </cell>
          <cell r="AC84">
            <v>0</v>
          </cell>
          <cell r="AD84">
            <v>1937887.21</v>
          </cell>
          <cell r="AE84">
            <v>352692.32</v>
          </cell>
          <cell r="AF84">
            <v>23773.692229378827</v>
          </cell>
          <cell r="AG84">
            <v>0</v>
          </cell>
          <cell r="AH84">
            <v>0</v>
          </cell>
          <cell r="AI84">
            <v>376986.48521647602</v>
          </cell>
          <cell r="AJ84">
            <v>0</v>
          </cell>
          <cell r="AK84">
            <v>1096262.7946969999</v>
          </cell>
          <cell r="AL84">
            <v>753452.49744585482</v>
          </cell>
          <cell r="AM84">
            <v>342810.29725114512</v>
          </cell>
          <cell r="AN84">
            <v>0</v>
          </cell>
          <cell r="AO84">
            <v>1223453.4080459999</v>
          </cell>
          <cell r="AP84">
            <v>921282.12584712519</v>
          </cell>
          <cell r="AQ84">
            <v>302171.28219887475</v>
          </cell>
          <cell r="AR84">
            <v>742374.41581662116</v>
          </cell>
        </row>
        <row r="85">
          <cell r="B85" t="str">
            <v>100700490A</v>
          </cell>
          <cell r="C85" t="str">
            <v>100700490I</v>
          </cell>
          <cell r="D85">
            <v>0</v>
          </cell>
          <cell r="E85">
            <v>0</v>
          </cell>
          <cell r="F85" t="str">
            <v>Private</v>
          </cell>
          <cell r="G85" t="str">
            <v xml:space="preserve">MIDWEST REGIONAL MEDICAL </v>
          </cell>
          <cell r="H85" t="str">
            <v xml:space="preserve">2825 PARKLAWN DR  </v>
          </cell>
          <cell r="I85" t="str">
            <v xml:space="preserve">MIDWEST CITY   </v>
          </cell>
          <cell r="J85" t="str">
            <v>OK</v>
          </cell>
          <cell r="K85" t="str">
            <v>73110</v>
          </cell>
          <cell r="L85">
            <v>0.1113</v>
          </cell>
          <cell r="M85" t="str">
            <v>I</v>
          </cell>
          <cell r="N85">
            <v>9788</v>
          </cell>
          <cell r="O85">
            <v>8689</v>
          </cell>
          <cell r="P85">
            <v>95653084.320000008</v>
          </cell>
          <cell r="Q85">
            <v>6701587.1299999999</v>
          </cell>
          <cell r="R85">
            <v>419231.36</v>
          </cell>
          <cell r="S85">
            <v>0</v>
          </cell>
          <cell r="T85">
            <v>227255.71671000004</v>
          </cell>
          <cell r="U85">
            <v>0</v>
          </cell>
          <cell r="V85">
            <v>0</v>
          </cell>
          <cell r="W85">
            <v>6752838.0523531735</v>
          </cell>
          <cell r="X85">
            <v>0</v>
          </cell>
          <cell r="Y85">
            <v>0</v>
          </cell>
          <cell r="Z85">
            <v>10873444.001526</v>
          </cell>
          <cell r="AA85">
            <v>13873656.542353174</v>
          </cell>
          <cell r="AB85">
            <v>-3000212.5408271737</v>
          </cell>
          <cell r="AC85">
            <v>0</v>
          </cell>
          <cell r="AD85">
            <v>84552497.140000001</v>
          </cell>
          <cell r="AE85">
            <v>3521693.92</v>
          </cell>
          <cell r="AF85">
            <v>244794.74785101094</v>
          </cell>
          <cell r="AG85">
            <v>0</v>
          </cell>
          <cell r="AH85">
            <v>124294.12603908336</v>
          </cell>
          <cell r="AI85">
            <v>2303879.2272374695</v>
          </cell>
          <cell r="AJ85">
            <v>0</v>
          </cell>
          <cell r="AK85">
            <v>9534987.057721084</v>
          </cell>
          <cell r="AL85">
            <v>6070367.8950884808</v>
          </cell>
          <cell r="AM85">
            <v>3464619.1626326032</v>
          </cell>
          <cell r="AN85">
            <v>0</v>
          </cell>
          <cell r="AO85">
            <v>20408431.059247084</v>
          </cell>
          <cell r="AP85">
            <v>19944024.437441655</v>
          </cell>
          <cell r="AQ85">
            <v>464406.62180542946</v>
          </cell>
          <cell r="AR85">
            <v>9521123.9013960734</v>
          </cell>
        </row>
        <row r="86">
          <cell r="B86" t="str">
            <v>100699360A</v>
          </cell>
          <cell r="C86">
            <v>0</v>
          </cell>
          <cell r="D86">
            <v>0</v>
          </cell>
          <cell r="E86">
            <v>0</v>
          </cell>
          <cell r="F86" t="str">
            <v>Private</v>
          </cell>
          <cell r="G86" t="str">
            <v xml:space="preserve">NEWMAN MEMORIAL HSP </v>
          </cell>
          <cell r="H86" t="str">
            <v xml:space="preserve">905 S MAIN  </v>
          </cell>
          <cell r="I86" t="str">
            <v xml:space="preserve">SHATTUCK       </v>
          </cell>
          <cell r="J86" t="str">
            <v>OK</v>
          </cell>
          <cell r="K86" t="str">
            <v>73858</v>
          </cell>
          <cell r="L86">
            <v>0.35439999999999999</v>
          </cell>
          <cell r="M86" t="str">
            <v>I</v>
          </cell>
          <cell r="N86">
            <v>-1</v>
          </cell>
          <cell r="O86">
            <v>-1</v>
          </cell>
          <cell r="P86">
            <v>926.79</v>
          </cell>
          <cell r="Q86">
            <v>1183.5999999999999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9885.9199553350045</v>
          </cell>
          <cell r="X86">
            <v>0</v>
          </cell>
          <cell r="Y86">
            <v>0</v>
          </cell>
          <cell r="Z86">
            <v>328.45437599999997</v>
          </cell>
          <cell r="AA86">
            <v>11069.519955335005</v>
          </cell>
          <cell r="AB86">
            <v>-10741.065579335005</v>
          </cell>
          <cell r="AC86">
            <v>0</v>
          </cell>
          <cell r="AD86">
            <v>153523.21</v>
          </cell>
          <cell r="AE86">
            <v>34137.199999999997</v>
          </cell>
          <cell r="AF86">
            <v>1498.12</v>
          </cell>
          <cell r="AG86">
            <v>0</v>
          </cell>
          <cell r="AH86">
            <v>0</v>
          </cell>
          <cell r="AI86">
            <v>113140.72891785685</v>
          </cell>
          <cell r="AJ86">
            <v>0</v>
          </cell>
          <cell r="AK86">
            <v>54408.625623999993</v>
          </cell>
          <cell r="AL86">
            <v>148776.04891785685</v>
          </cell>
          <cell r="AM86">
            <v>-94367.42329385686</v>
          </cell>
          <cell r="AN86">
            <v>0</v>
          </cell>
          <cell r="AO86">
            <v>54737.079999999994</v>
          </cell>
          <cell r="AP86">
            <v>159845.56887319186</v>
          </cell>
          <cell r="AQ86">
            <v>-105108.48887319188</v>
          </cell>
          <cell r="AR86">
            <v>17918.159999999974</v>
          </cell>
        </row>
        <row r="87">
          <cell r="B87" t="str">
            <v>200035670C</v>
          </cell>
          <cell r="C87">
            <v>0</v>
          </cell>
          <cell r="D87">
            <v>0</v>
          </cell>
          <cell r="E87">
            <v>0</v>
          </cell>
          <cell r="F87" t="str">
            <v>Private</v>
          </cell>
          <cell r="G87" t="str">
            <v xml:space="preserve">NORTHWEST SURGICAL HOSPITAL </v>
          </cell>
          <cell r="H87" t="str">
            <v xml:space="preserve">9204 N MAY AVE  </v>
          </cell>
          <cell r="I87" t="str">
            <v xml:space="preserve">OKLAHOMA CITY  </v>
          </cell>
          <cell r="J87" t="str">
            <v>OK</v>
          </cell>
          <cell r="K87" t="str">
            <v>73120</v>
          </cell>
          <cell r="L87">
            <v>0.21740000000000001</v>
          </cell>
          <cell r="M87" t="str">
            <v>I</v>
          </cell>
          <cell r="N87">
            <v>7</v>
          </cell>
          <cell r="O87">
            <v>7</v>
          </cell>
          <cell r="P87">
            <v>179659.8</v>
          </cell>
          <cell r="Q87">
            <v>37924.400000000001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39058.040520000002</v>
          </cell>
          <cell r="AA87">
            <v>37924.400000000001</v>
          </cell>
          <cell r="AB87">
            <v>1133.6405200000008</v>
          </cell>
          <cell r="AC87">
            <v>0</v>
          </cell>
          <cell r="AD87">
            <v>2003312.73</v>
          </cell>
          <cell r="AE87">
            <v>265510.96999999997</v>
          </cell>
          <cell r="AF87">
            <v>33301.660000000003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435520.18750200002</v>
          </cell>
          <cell r="AL87">
            <v>298812.63</v>
          </cell>
          <cell r="AM87">
            <v>136707.55750200001</v>
          </cell>
          <cell r="AN87">
            <v>0</v>
          </cell>
          <cell r="AO87">
            <v>474578.228022</v>
          </cell>
          <cell r="AP87">
            <v>336737.03</v>
          </cell>
          <cell r="AQ87">
            <v>137841.19802199997</v>
          </cell>
          <cell r="AR87">
            <v>137841.19802199997</v>
          </cell>
        </row>
        <row r="88">
          <cell r="B88" t="str">
            <v>200280620A</v>
          </cell>
          <cell r="C88">
            <v>0</v>
          </cell>
          <cell r="D88">
            <v>0</v>
          </cell>
          <cell r="E88">
            <v>0</v>
          </cell>
          <cell r="F88" t="str">
            <v>Private</v>
          </cell>
          <cell r="G88" t="str">
            <v xml:space="preserve">OKLAHOMA HEART HOSPITAL </v>
          </cell>
          <cell r="H88" t="str">
            <v xml:space="preserve">5200 EAST I-240 SERVICE RD  </v>
          </cell>
          <cell r="I88" t="str">
            <v xml:space="preserve">OKLAHOMA CITY  </v>
          </cell>
          <cell r="J88" t="str">
            <v>OK</v>
          </cell>
          <cell r="K88" t="str">
            <v>73135</v>
          </cell>
          <cell r="L88">
            <v>0.23419999999999999</v>
          </cell>
          <cell r="M88" t="str">
            <v>I</v>
          </cell>
          <cell r="N88">
            <v>947</v>
          </cell>
          <cell r="O88">
            <v>947</v>
          </cell>
          <cell r="P88">
            <v>13023455.529999999</v>
          </cell>
          <cell r="Q88">
            <v>3070371.42</v>
          </cell>
          <cell r="R88">
            <v>20551.2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3050093.2851259997</v>
          </cell>
          <cell r="AA88">
            <v>3090922.62</v>
          </cell>
          <cell r="AB88">
            <v>-40829.3348740004</v>
          </cell>
          <cell r="AC88">
            <v>0</v>
          </cell>
          <cell r="AD88">
            <v>12377962.119999999</v>
          </cell>
          <cell r="AE88">
            <v>1020967.72</v>
          </cell>
          <cell r="AF88">
            <v>20154.180167971957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2898918.7285039998</v>
          </cell>
          <cell r="AL88">
            <v>1041121.900167972</v>
          </cell>
          <cell r="AM88">
            <v>1857796.8283360279</v>
          </cell>
          <cell r="AN88">
            <v>0</v>
          </cell>
          <cell r="AO88">
            <v>5949012.013629999</v>
          </cell>
          <cell r="AP88">
            <v>4132044.520167972</v>
          </cell>
          <cell r="AQ88">
            <v>1816967.4934620271</v>
          </cell>
          <cell r="AR88">
            <v>1816967.4934620271</v>
          </cell>
        </row>
        <row r="89">
          <cell r="B89" t="str">
            <v>200242900A</v>
          </cell>
          <cell r="C89">
            <v>0</v>
          </cell>
          <cell r="D89">
            <v>0</v>
          </cell>
          <cell r="E89">
            <v>0</v>
          </cell>
          <cell r="F89" t="str">
            <v>Private</v>
          </cell>
          <cell r="G89" t="str">
            <v xml:space="preserve">OKLAHOMA STATE UNIVERSITY MEDICAL CENTER </v>
          </cell>
          <cell r="H89" t="str">
            <v xml:space="preserve">744 W 9TH ST  </v>
          </cell>
          <cell r="I89" t="str">
            <v xml:space="preserve">TULSA          </v>
          </cell>
          <cell r="J89" t="str">
            <v>OK</v>
          </cell>
          <cell r="K89" t="str">
            <v>74127</v>
          </cell>
          <cell r="L89">
            <v>0.27450000000000002</v>
          </cell>
          <cell r="M89" t="str">
            <v>I</v>
          </cell>
          <cell r="N89">
            <v>7620</v>
          </cell>
          <cell r="O89">
            <v>7607</v>
          </cell>
          <cell r="P89">
            <v>57080864.939999998</v>
          </cell>
          <cell r="Q89">
            <v>10387363.210000001</v>
          </cell>
          <cell r="R89">
            <v>204094.56</v>
          </cell>
          <cell r="S89">
            <v>0</v>
          </cell>
          <cell r="T89">
            <v>349518.10641000007</v>
          </cell>
          <cell r="U89">
            <v>80977</v>
          </cell>
          <cell r="V89">
            <v>16543386</v>
          </cell>
          <cell r="W89">
            <v>11922836.202595608</v>
          </cell>
          <cell r="X89">
            <v>0</v>
          </cell>
          <cell r="Y89">
            <v>0</v>
          </cell>
          <cell r="Z89">
            <v>16018215.532440001</v>
          </cell>
          <cell r="AA89">
            <v>39138656.97259561</v>
          </cell>
          <cell r="AB89">
            <v>-23120441.44015561</v>
          </cell>
          <cell r="AC89">
            <v>0</v>
          </cell>
          <cell r="AD89">
            <v>38187629.659999996</v>
          </cell>
          <cell r="AE89">
            <v>5147972.3499999996</v>
          </cell>
          <cell r="AF89">
            <v>217452.25814557925</v>
          </cell>
          <cell r="AG89">
            <v>0</v>
          </cell>
          <cell r="AH89">
            <v>177059.01206880409</v>
          </cell>
          <cell r="AI89">
            <v>2778935.8927576356</v>
          </cell>
          <cell r="AJ89">
            <v>0</v>
          </cell>
          <cell r="AK89">
            <v>10659563.353738803</v>
          </cell>
          <cell r="AL89">
            <v>8144360.5009032143</v>
          </cell>
          <cell r="AM89">
            <v>2515202.8528355891</v>
          </cell>
          <cell r="AN89">
            <v>0</v>
          </cell>
          <cell r="AO89">
            <v>26677778.886178806</v>
          </cell>
          <cell r="AP89">
            <v>47283017.473498821</v>
          </cell>
          <cell r="AQ89">
            <v>-20605238.587320015</v>
          </cell>
          <cell r="AR89">
            <v>-5903466.491966771</v>
          </cell>
        </row>
        <row r="90">
          <cell r="B90" t="str">
            <v>100689210U</v>
          </cell>
          <cell r="C90">
            <v>0</v>
          </cell>
          <cell r="D90">
            <v>0</v>
          </cell>
          <cell r="E90">
            <v>0</v>
          </cell>
          <cell r="F90" t="str">
            <v>Private</v>
          </cell>
          <cell r="G90" t="str">
            <v xml:space="preserve">OU MEDICAL CENTER </v>
          </cell>
          <cell r="H90" t="str">
            <v xml:space="preserve">940 NE 13 ST  </v>
          </cell>
          <cell r="I90" t="str">
            <v xml:space="preserve">OKLAHOMA CITY  </v>
          </cell>
          <cell r="J90" t="str">
            <v>OK</v>
          </cell>
          <cell r="K90" t="str">
            <v>73104</v>
          </cell>
          <cell r="L90">
            <v>0.15670000000000001</v>
          </cell>
          <cell r="M90" t="str">
            <v>I</v>
          </cell>
          <cell r="N90">
            <v>81515</v>
          </cell>
          <cell r="O90">
            <v>81515</v>
          </cell>
          <cell r="P90">
            <v>1064833740.51</v>
          </cell>
          <cell r="Q90">
            <v>103472667.34999999</v>
          </cell>
          <cell r="R90">
            <v>16401998.119999999</v>
          </cell>
          <cell r="S90">
            <v>48364.5</v>
          </cell>
          <cell r="T90">
            <v>0</v>
          </cell>
          <cell r="U90">
            <v>1356351</v>
          </cell>
          <cell r="V90">
            <v>16543386</v>
          </cell>
          <cell r="W90">
            <v>0</v>
          </cell>
          <cell r="X90">
            <v>130345215</v>
          </cell>
          <cell r="Y90">
            <v>0</v>
          </cell>
          <cell r="Z90">
            <v>166907811.63791701</v>
          </cell>
          <cell r="AA90">
            <v>268167981.97</v>
          </cell>
          <cell r="AB90">
            <v>-101260170.33208299</v>
          </cell>
          <cell r="AC90">
            <v>0</v>
          </cell>
          <cell r="AD90">
            <v>354891917.81999999</v>
          </cell>
          <cell r="AE90">
            <v>21257849.829999998</v>
          </cell>
          <cell r="AF90">
            <v>3501941.3878230941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55611563.522394001</v>
          </cell>
          <cell r="AL90">
            <v>24759791.217823092</v>
          </cell>
          <cell r="AM90">
            <v>30851772.30457091</v>
          </cell>
          <cell r="AN90">
            <v>0</v>
          </cell>
          <cell r="AO90">
            <v>222519375.16031101</v>
          </cell>
          <cell r="AP90">
            <v>292927773.18782312</v>
          </cell>
          <cell r="AQ90">
            <v>-70408398.027512103</v>
          </cell>
          <cell r="AR90">
            <v>-70408398.027512103</v>
          </cell>
        </row>
        <row r="91">
          <cell r="B91" t="str">
            <v>200231400B</v>
          </cell>
          <cell r="C91">
            <v>0</v>
          </cell>
          <cell r="D91">
            <v>0</v>
          </cell>
          <cell r="E91">
            <v>0</v>
          </cell>
          <cell r="F91" t="str">
            <v>Private</v>
          </cell>
          <cell r="G91" t="str">
            <v xml:space="preserve">PRAGUE COMMUNITY HOSPITAL </v>
          </cell>
          <cell r="H91" t="str">
            <v xml:space="preserve">1322 KLABZUBA AVE  </v>
          </cell>
          <cell r="I91" t="str">
            <v xml:space="preserve">PRAGUE         </v>
          </cell>
          <cell r="J91" t="str">
            <v>OK</v>
          </cell>
          <cell r="K91" t="str">
            <v>74864</v>
          </cell>
          <cell r="L91">
            <v>0.4703</v>
          </cell>
          <cell r="M91" t="str">
            <v>I</v>
          </cell>
          <cell r="N91">
            <v>14</v>
          </cell>
          <cell r="O91">
            <v>14</v>
          </cell>
          <cell r="P91">
            <v>69671.350000000006</v>
          </cell>
          <cell r="Q91">
            <v>24013.4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4936.1475966961989</v>
          </cell>
          <cell r="X91">
            <v>0</v>
          </cell>
          <cell r="Y91">
            <v>0</v>
          </cell>
          <cell r="Z91">
            <v>32766.435905000002</v>
          </cell>
          <cell r="AA91">
            <v>28949.5475966962</v>
          </cell>
          <cell r="AB91">
            <v>3816.8883083038018</v>
          </cell>
          <cell r="AC91">
            <v>0</v>
          </cell>
          <cell r="AD91">
            <v>1393074.58</v>
          </cell>
          <cell r="AE91">
            <v>183161.19</v>
          </cell>
          <cell r="AF91">
            <v>20101.718940880673</v>
          </cell>
          <cell r="AG91">
            <v>0</v>
          </cell>
          <cell r="AH91">
            <v>0</v>
          </cell>
          <cell r="AI91">
            <v>369926.85071131727</v>
          </cell>
          <cell r="AJ91">
            <v>0</v>
          </cell>
          <cell r="AK91">
            <v>655162.97497400001</v>
          </cell>
          <cell r="AL91">
            <v>573189.75965219794</v>
          </cell>
          <cell r="AM91">
            <v>81973.215321802069</v>
          </cell>
          <cell r="AN91">
            <v>0</v>
          </cell>
          <cell r="AO91">
            <v>687929.41087899997</v>
          </cell>
          <cell r="AP91">
            <v>602139.30724889413</v>
          </cell>
          <cell r="AQ91">
            <v>85790.103630105848</v>
          </cell>
          <cell r="AR91">
            <v>460653.10193811933</v>
          </cell>
        </row>
        <row r="92">
          <cell r="B92" t="str">
            <v>200740630B</v>
          </cell>
          <cell r="C92" t="str">
            <v>100699750A</v>
          </cell>
          <cell r="D92">
            <v>0</v>
          </cell>
          <cell r="E92">
            <v>0</v>
          </cell>
          <cell r="F92" t="str">
            <v>Private</v>
          </cell>
          <cell r="G92" t="str">
            <v xml:space="preserve">QUARTZ MOUNTAIN MEDICAL CENTER </v>
          </cell>
          <cell r="H92" t="str">
            <v xml:space="preserve">1 WICKERSHAM DRIVE  </v>
          </cell>
          <cell r="I92" t="str">
            <v xml:space="preserve">MANGUM         </v>
          </cell>
          <cell r="J92" t="str">
            <v>OK</v>
          </cell>
          <cell r="K92" t="str">
            <v>73554</v>
          </cell>
          <cell r="L92">
            <v>0.29110000000000003</v>
          </cell>
          <cell r="M92" t="str">
            <v>I</v>
          </cell>
          <cell r="N92">
            <v>82</v>
          </cell>
          <cell r="O92">
            <v>82</v>
          </cell>
          <cell r="P92">
            <v>146428.31</v>
          </cell>
          <cell r="Q92">
            <v>83492.03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42625.281041000002</v>
          </cell>
          <cell r="AA92">
            <v>83492.03</v>
          </cell>
          <cell r="AB92">
            <v>-40866.748958999997</v>
          </cell>
          <cell r="AC92">
            <v>0</v>
          </cell>
          <cell r="AD92">
            <v>2349808.2799999998</v>
          </cell>
          <cell r="AE92">
            <v>225999.03</v>
          </cell>
          <cell r="AF92">
            <v>23277.367202268531</v>
          </cell>
          <cell r="AG92">
            <v>0</v>
          </cell>
          <cell r="AH92">
            <v>0</v>
          </cell>
          <cell r="AI92">
            <v>323856.16547975264</v>
          </cell>
          <cell r="AJ92">
            <v>0</v>
          </cell>
          <cell r="AK92">
            <v>684029.19030799996</v>
          </cell>
          <cell r="AL92">
            <v>573132.56268202118</v>
          </cell>
          <cell r="AM92">
            <v>110896.62762597878</v>
          </cell>
          <cell r="AN92">
            <v>0</v>
          </cell>
          <cell r="AO92">
            <v>726654.471349</v>
          </cell>
          <cell r="AP92">
            <v>656624.5926820212</v>
          </cell>
          <cell r="AQ92">
            <v>70029.878666978795</v>
          </cell>
          <cell r="AR92">
            <v>393886.04414673144</v>
          </cell>
        </row>
        <row r="93">
          <cell r="B93" t="str">
            <v>100699570A</v>
          </cell>
          <cell r="C93" t="str">
            <v>100699570N</v>
          </cell>
          <cell r="D93">
            <v>0</v>
          </cell>
          <cell r="E93">
            <v>0</v>
          </cell>
          <cell r="F93" t="str">
            <v>Private</v>
          </cell>
          <cell r="G93" t="str">
            <v xml:space="preserve">SAINT FRANCIS HOSPITAL </v>
          </cell>
          <cell r="H93" t="str">
            <v xml:space="preserve">6161 S YALE  </v>
          </cell>
          <cell r="I93" t="str">
            <v xml:space="preserve">TULSA          </v>
          </cell>
          <cell r="J93" t="str">
            <v>OK</v>
          </cell>
          <cell r="K93" t="str">
            <v>74136</v>
          </cell>
          <cell r="L93">
            <v>0.2586</v>
          </cell>
          <cell r="M93" t="str">
            <v>I</v>
          </cell>
          <cell r="N93">
            <v>52502</v>
          </cell>
          <cell r="O93">
            <v>52501</v>
          </cell>
          <cell r="P93">
            <v>316071107.28000003</v>
          </cell>
          <cell r="Q93">
            <v>59987501.229999997</v>
          </cell>
          <cell r="R93">
            <v>1106452.57</v>
          </cell>
          <cell r="S93">
            <v>184661.3</v>
          </cell>
          <cell r="T93">
            <v>2005414.82757</v>
          </cell>
          <cell r="U93">
            <v>170050</v>
          </cell>
          <cell r="V93">
            <v>0</v>
          </cell>
          <cell r="W93">
            <v>53073476.312869385</v>
          </cell>
          <cell r="X93">
            <v>0</v>
          </cell>
          <cell r="Y93">
            <v>0</v>
          </cell>
          <cell r="Z93">
            <v>83926064.470178008</v>
          </cell>
          <cell r="AA93">
            <v>114522141.41286938</v>
          </cell>
          <cell r="AB93">
            <v>-30596076.942691371</v>
          </cell>
          <cell r="AC93">
            <v>0</v>
          </cell>
          <cell r="AD93">
            <v>147957649.47</v>
          </cell>
          <cell r="AE93">
            <v>19517318.989999998</v>
          </cell>
          <cell r="AF93">
            <v>1693889.4484730831</v>
          </cell>
          <cell r="AG93">
            <v>0</v>
          </cell>
          <cell r="AH93">
            <v>699969.87846961163</v>
          </cell>
          <cell r="AI93">
            <v>8652260.3424878679</v>
          </cell>
          <cell r="AJ93">
            <v>0</v>
          </cell>
          <cell r="AK93">
            <v>38961818.031411611</v>
          </cell>
          <cell r="AL93">
            <v>29863468.780960951</v>
          </cell>
          <cell r="AM93">
            <v>9098349.2504506595</v>
          </cell>
          <cell r="AN93">
            <v>0</v>
          </cell>
          <cell r="AO93">
            <v>122887882.50158963</v>
          </cell>
          <cell r="AP93">
            <v>144385610.19383034</v>
          </cell>
          <cell r="AQ93">
            <v>-21497727.692240715</v>
          </cell>
          <cell r="AR93">
            <v>40228008.963116542</v>
          </cell>
        </row>
        <row r="94">
          <cell r="B94" t="str">
            <v>200700900A</v>
          </cell>
          <cell r="C94" t="str">
            <v>100700630A</v>
          </cell>
          <cell r="D94" t="str">
            <v>100700630G</v>
          </cell>
          <cell r="E94" t="str">
            <v>100700630H</v>
          </cell>
          <cell r="F94" t="str">
            <v>Private</v>
          </cell>
          <cell r="G94" t="str">
            <v xml:space="preserve">SAINT FRANCIS REGIONAL SERVICES INC </v>
          </cell>
          <cell r="H94" t="str">
            <v xml:space="preserve">300 ROCKEFELLER DRIVE  </v>
          </cell>
          <cell r="I94" t="str">
            <v xml:space="preserve">MUSKOGEE       </v>
          </cell>
          <cell r="J94" t="str">
            <v>OK</v>
          </cell>
          <cell r="K94" t="str">
            <v>74401</v>
          </cell>
          <cell r="L94">
            <v>0.2792</v>
          </cell>
          <cell r="M94" t="str">
            <v>I</v>
          </cell>
          <cell r="N94">
            <v>8782</v>
          </cell>
          <cell r="O94">
            <v>8782</v>
          </cell>
          <cell r="P94">
            <v>35471921.180000007</v>
          </cell>
          <cell r="Q94">
            <v>7422480.870000001</v>
          </cell>
          <cell r="R94">
            <v>321224.90000000002</v>
          </cell>
          <cell r="S94">
            <v>0</v>
          </cell>
          <cell r="T94">
            <v>206818.74741000004</v>
          </cell>
          <cell r="U94">
            <v>0</v>
          </cell>
          <cell r="V94">
            <v>0</v>
          </cell>
          <cell r="W94">
            <v>8514261.8614570852</v>
          </cell>
          <cell r="X94">
            <v>0</v>
          </cell>
          <cell r="Y94">
            <v>0</v>
          </cell>
          <cell r="Z94">
            <v>10110579.140866002</v>
          </cell>
          <cell r="AA94">
            <v>16257967.631457087</v>
          </cell>
          <cell r="AB94">
            <v>-6147388.4905910846</v>
          </cell>
          <cell r="AC94">
            <v>0</v>
          </cell>
          <cell r="AD94">
            <v>36673132.009999998</v>
          </cell>
          <cell r="AE94">
            <v>4678970.1900000004</v>
          </cell>
          <cell r="AF94">
            <v>337725.67190147075</v>
          </cell>
          <cell r="AG94">
            <v>0</v>
          </cell>
          <cell r="AH94">
            <v>153810.13571959952</v>
          </cell>
          <cell r="AI94">
            <v>2357950.9678859944</v>
          </cell>
          <cell r="AJ94">
            <v>0</v>
          </cell>
          <cell r="AK94">
            <v>10392948.592911599</v>
          </cell>
          <cell r="AL94">
            <v>7374646.8297874657</v>
          </cell>
          <cell r="AM94">
            <v>3018301.7631241335</v>
          </cell>
          <cell r="AN94">
            <v>0</v>
          </cell>
          <cell r="AO94">
            <v>20503527.733777601</v>
          </cell>
          <cell r="AP94">
            <v>23632614.461244553</v>
          </cell>
          <cell r="AQ94">
            <v>-3129086.7274669521</v>
          </cell>
          <cell r="AR94">
            <v>7743126.1018761275</v>
          </cell>
        </row>
        <row r="95">
          <cell r="B95" t="str">
            <v>100700450A</v>
          </cell>
          <cell r="C95">
            <v>0</v>
          </cell>
          <cell r="D95">
            <v>0</v>
          </cell>
          <cell r="E95">
            <v>0</v>
          </cell>
          <cell r="F95" t="str">
            <v>Private</v>
          </cell>
          <cell r="G95" t="str">
            <v xml:space="preserve">SEILING MUNICIPAL HOSPITAL </v>
          </cell>
          <cell r="H95" t="str">
            <v xml:space="preserve">NE HWY 60  </v>
          </cell>
          <cell r="I95" t="str">
            <v xml:space="preserve">SEILING        </v>
          </cell>
          <cell r="J95" t="str">
            <v>OK</v>
          </cell>
          <cell r="K95" t="str">
            <v>73663</v>
          </cell>
          <cell r="L95">
            <v>0.65490000000000004</v>
          </cell>
          <cell r="M95" t="str">
            <v>I</v>
          </cell>
          <cell r="N95">
            <v>34</v>
          </cell>
          <cell r="O95">
            <v>34</v>
          </cell>
          <cell r="P95">
            <v>75299</v>
          </cell>
          <cell r="Q95">
            <v>32591.94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6782.5</v>
          </cell>
          <cell r="X95">
            <v>0</v>
          </cell>
          <cell r="Y95">
            <v>0</v>
          </cell>
          <cell r="Z95">
            <v>49313.3151</v>
          </cell>
          <cell r="AA95">
            <v>39374.44</v>
          </cell>
          <cell r="AB95">
            <v>9938.8750999999975</v>
          </cell>
          <cell r="AC95">
            <v>0</v>
          </cell>
          <cell r="AD95">
            <v>297219.5</v>
          </cell>
          <cell r="AE95">
            <v>50902.07</v>
          </cell>
          <cell r="AF95">
            <v>524.19712673371089</v>
          </cell>
          <cell r="AG95">
            <v>0</v>
          </cell>
          <cell r="AH95">
            <v>0</v>
          </cell>
          <cell r="AI95">
            <v>46513.5</v>
          </cell>
          <cell r="AJ95">
            <v>0</v>
          </cell>
          <cell r="AK95">
            <v>194649.05055000001</v>
          </cell>
          <cell r="AL95">
            <v>97939.767126733714</v>
          </cell>
          <cell r="AM95">
            <v>96709.283423266301</v>
          </cell>
          <cell r="AN95">
            <v>0</v>
          </cell>
          <cell r="AO95">
            <v>243962.36565000002</v>
          </cell>
          <cell r="AP95">
            <v>137314.20712673373</v>
          </cell>
          <cell r="AQ95">
            <v>106648.15852326629</v>
          </cell>
          <cell r="AR95">
            <v>159944.15852326629</v>
          </cell>
        </row>
        <row r="96">
          <cell r="B96" t="str">
            <v>200196450C</v>
          </cell>
          <cell r="C96">
            <v>0</v>
          </cell>
          <cell r="D96">
            <v>0</v>
          </cell>
          <cell r="E96">
            <v>0</v>
          </cell>
          <cell r="F96" t="str">
            <v>Private</v>
          </cell>
          <cell r="G96" t="str">
            <v xml:space="preserve">SEMINOLE HMA LLC </v>
          </cell>
          <cell r="H96" t="str">
            <v xml:space="preserve">2401 WRANGLER BLVD  </v>
          </cell>
          <cell r="I96" t="str">
            <v xml:space="preserve">SEMINOLE       </v>
          </cell>
          <cell r="J96" t="str">
            <v>OK</v>
          </cell>
          <cell r="K96" t="str">
            <v>74868</v>
          </cell>
          <cell r="L96">
            <v>0.28839999999999999</v>
          </cell>
          <cell r="M96" t="str">
            <v>I</v>
          </cell>
          <cell r="N96">
            <v>164</v>
          </cell>
          <cell r="O96">
            <v>164</v>
          </cell>
          <cell r="P96">
            <v>772572.86</v>
          </cell>
          <cell r="Q96">
            <v>197507.77</v>
          </cell>
          <cell r="R96">
            <v>12220.1</v>
          </cell>
          <cell r="S96">
            <v>0</v>
          </cell>
          <cell r="T96">
            <v>6921.0197099999987</v>
          </cell>
          <cell r="U96">
            <v>0</v>
          </cell>
          <cell r="V96">
            <v>0</v>
          </cell>
          <cell r="W96">
            <v>337150.83447546733</v>
          </cell>
          <cell r="X96">
            <v>0</v>
          </cell>
          <cell r="Y96">
            <v>0</v>
          </cell>
          <cell r="Z96">
            <v>229731.03253399997</v>
          </cell>
          <cell r="AA96">
            <v>546878.70447546733</v>
          </cell>
          <cell r="AB96">
            <v>-317147.67194146733</v>
          </cell>
          <cell r="AC96">
            <v>0</v>
          </cell>
          <cell r="AD96">
            <v>9718782.75</v>
          </cell>
          <cell r="AE96">
            <v>1299212.08</v>
          </cell>
          <cell r="AF96">
            <v>77037.260773589514</v>
          </cell>
          <cell r="AG96">
            <v>0</v>
          </cell>
          <cell r="AH96">
            <v>45416.228245528466</v>
          </cell>
          <cell r="AI96">
            <v>633703.19663388899</v>
          </cell>
          <cell r="AJ96">
            <v>0</v>
          </cell>
          <cell r="AK96">
            <v>2848313.1733455285</v>
          </cell>
          <cell r="AL96">
            <v>2009952.5374074788</v>
          </cell>
          <cell r="AM96">
            <v>838360.63593804976</v>
          </cell>
          <cell r="AN96">
            <v>0</v>
          </cell>
          <cell r="AO96">
            <v>3078044.2058795285</v>
          </cell>
          <cell r="AP96">
            <v>2556831.2418829463</v>
          </cell>
          <cell r="AQ96">
            <v>521212.9639965822</v>
          </cell>
          <cell r="AR96">
            <v>1492066.9951059385</v>
          </cell>
        </row>
        <row r="97">
          <cell r="B97" t="str">
            <v>100697950B</v>
          </cell>
          <cell r="C97" t="str">
            <v>100697950H</v>
          </cell>
          <cell r="D97" t="str">
            <v>100697950I</v>
          </cell>
          <cell r="E97">
            <v>0</v>
          </cell>
          <cell r="F97" t="str">
            <v>Private</v>
          </cell>
          <cell r="G97" t="str">
            <v xml:space="preserve">SOUTHWESTERN MEDICAL CENTER </v>
          </cell>
          <cell r="H97" t="str">
            <v xml:space="preserve">5602 SW LEE BLVD  </v>
          </cell>
          <cell r="I97" t="str">
            <v xml:space="preserve">LAWTON         </v>
          </cell>
          <cell r="J97" t="str">
            <v>OK</v>
          </cell>
          <cell r="K97" t="str">
            <v>73505</v>
          </cell>
          <cell r="L97">
            <v>0.1981</v>
          </cell>
          <cell r="M97" t="str">
            <v>I</v>
          </cell>
          <cell r="N97">
            <v>4071</v>
          </cell>
          <cell r="O97">
            <v>4071</v>
          </cell>
          <cell r="P97">
            <v>21412862.800000001</v>
          </cell>
          <cell r="Q97">
            <v>3332431.55</v>
          </cell>
          <cell r="R97">
            <v>459514</v>
          </cell>
          <cell r="S97">
            <v>0</v>
          </cell>
          <cell r="T97">
            <v>121308.71874000003</v>
          </cell>
          <cell r="U97">
            <v>0</v>
          </cell>
          <cell r="V97">
            <v>0</v>
          </cell>
          <cell r="W97">
            <v>7245574.4214748591</v>
          </cell>
          <cell r="X97">
            <v>0</v>
          </cell>
          <cell r="Y97">
            <v>0</v>
          </cell>
          <cell r="Z97">
            <v>4363196.8394200001</v>
          </cell>
          <cell r="AA97">
            <v>11037519.97147486</v>
          </cell>
          <cell r="AB97">
            <v>-6674323.1320548598</v>
          </cell>
          <cell r="AC97">
            <v>0</v>
          </cell>
          <cell r="AD97">
            <v>28441038.210000001</v>
          </cell>
          <cell r="AE97">
            <v>2469174.9900000002</v>
          </cell>
          <cell r="AF97">
            <v>288431.58988991502</v>
          </cell>
          <cell r="AG97">
            <v>0</v>
          </cell>
          <cell r="AH97">
            <v>91001.017136367227</v>
          </cell>
          <cell r="AI97">
            <v>1461812.3664464536</v>
          </cell>
          <cell r="AJ97">
            <v>0</v>
          </cell>
          <cell r="AK97">
            <v>5725170.6865373673</v>
          </cell>
          <cell r="AL97">
            <v>4219418.946336369</v>
          </cell>
          <cell r="AM97">
            <v>1505751.7402009983</v>
          </cell>
          <cell r="AN97">
            <v>0</v>
          </cell>
          <cell r="AO97">
            <v>10088367.525957368</v>
          </cell>
          <cell r="AP97">
            <v>15256938.91781123</v>
          </cell>
          <cell r="AQ97">
            <v>-5168571.3918538615</v>
          </cell>
          <cell r="AR97">
            <v>3538815.3960674512</v>
          </cell>
        </row>
        <row r="98">
          <cell r="B98" t="str">
            <v>100699540A</v>
          </cell>
          <cell r="C98" t="str">
            <v>100699540T</v>
          </cell>
          <cell r="D98" t="str">
            <v>100699540U</v>
          </cell>
          <cell r="E98">
            <v>0</v>
          </cell>
          <cell r="F98" t="str">
            <v>Private</v>
          </cell>
          <cell r="G98" t="str">
            <v xml:space="preserve">ST ANTHONY HSP </v>
          </cell>
          <cell r="H98" t="str">
            <v xml:space="preserve">1000 N LEE AVE  </v>
          </cell>
          <cell r="I98" t="str">
            <v xml:space="preserve">OKLAHOMA CITY  </v>
          </cell>
          <cell r="J98" t="str">
            <v>OK</v>
          </cell>
          <cell r="K98" t="str">
            <v>73102</v>
          </cell>
          <cell r="L98">
            <v>0.25280000000000002</v>
          </cell>
          <cell r="M98" t="str">
            <v>I</v>
          </cell>
          <cell r="N98">
            <v>22137</v>
          </cell>
          <cell r="O98">
            <v>21565</v>
          </cell>
          <cell r="P98">
            <v>120535155.09</v>
          </cell>
          <cell r="Q98">
            <v>18249253.219999999</v>
          </cell>
          <cell r="R98">
            <v>764947.55</v>
          </cell>
          <cell r="S98">
            <v>0</v>
          </cell>
          <cell r="T98">
            <v>616521.11762999999</v>
          </cell>
          <cell r="U98">
            <v>225239</v>
          </cell>
          <cell r="V98">
            <v>0</v>
          </cell>
          <cell r="W98">
            <v>27372732.189965829</v>
          </cell>
          <cell r="X98">
            <v>0</v>
          </cell>
          <cell r="Y98">
            <v>0</v>
          </cell>
          <cell r="Z98">
            <v>31087808.324382003</v>
          </cell>
          <cell r="AA98">
            <v>46612171.959965825</v>
          </cell>
          <cell r="AB98">
            <v>-15524363.635583822</v>
          </cell>
          <cell r="AC98">
            <v>0</v>
          </cell>
          <cell r="AD98">
            <v>117886461.57000001</v>
          </cell>
          <cell r="AE98">
            <v>10478067.359999999</v>
          </cell>
          <cell r="AF98">
            <v>991479.20855401782</v>
          </cell>
          <cell r="AG98">
            <v>0</v>
          </cell>
          <cell r="AH98">
            <v>378482.93467228266</v>
          </cell>
          <cell r="AI98">
            <v>5610029.7002157336</v>
          </cell>
          <cell r="AJ98">
            <v>0</v>
          </cell>
          <cell r="AK98">
            <v>30180180.419568285</v>
          </cell>
          <cell r="AL98">
            <v>17079576.268769752</v>
          </cell>
          <cell r="AM98">
            <v>13100604.150798533</v>
          </cell>
          <cell r="AN98">
            <v>0</v>
          </cell>
          <cell r="AO98">
            <v>61267988.743950292</v>
          </cell>
          <cell r="AP98">
            <v>63691748.228735581</v>
          </cell>
          <cell r="AQ98">
            <v>-2423759.4847852886</v>
          </cell>
          <cell r="AR98">
            <v>30559002.405396275</v>
          </cell>
        </row>
        <row r="99">
          <cell r="B99" t="str">
            <v>200310990A</v>
          </cell>
          <cell r="C99">
            <v>0</v>
          </cell>
          <cell r="D99">
            <v>0</v>
          </cell>
          <cell r="E99">
            <v>0</v>
          </cell>
          <cell r="F99" t="str">
            <v>Private</v>
          </cell>
          <cell r="G99" t="str">
            <v xml:space="preserve">ST JOHN BROKEN ARROW, INC </v>
          </cell>
          <cell r="H99" t="str">
            <v xml:space="preserve">1000 W BOISE CIRCLE  </v>
          </cell>
          <cell r="I99" t="str">
            <v xml:space="preserve">BROKEN ARROW   </v>
          </cell>
          <cell r="J99" t="str">
            <v>OK</v>
          </cell>
          <cell r="K99" t="str">
            <v>74012</v>
          </cell>
          <cell r="L99">
            <v>0.32929999999999998</v>
          </cell>
          <cell r="M99" t="str">
            <v>I</v>
          </cell>
          <cell r="N99">
            <v>872</v>
          </cell>
          <cell r="O99">
            <v>179</v>
          </cell>
          <cell r="P99">
            <v>1924592.85</v>
          </cell>
          <cell r="Q99">
            <v>455706.53</v>
          </cell>
          <cell r="R99">
            <v>0</v>
          </cell>
          <cell r="S99">
            <v>0</v>
          </cell>
          <cell r="T99">
            <v>15038.315490000003</v>
          </cell>
          <cell r="U99">
            <v>0</v>
          </cell>
          <cell r="V99">
            <v>0</v>
          </cell>
          <cell r="W99">
            <v>413202.4597753376</v>
          </cell>
          <cell r="X99">
            <v>0</v>
          </cell>
          <cell r="Y99">
            <v>0</v>
          </cell>
          <cell r="Z99">
            <v>648806.740995</v>
          </cell>
          <cell r="AA99">
            <v>868908.98977533763</v>
          </cell>
          <cell r="AB99">
            <v>-220102.24878033763</v>
          </cell>
          <cell r="AC99">
            <v>0</v>
          </cell>
          <cell r="AD99">
            <v>15211959.619999999</v>
          </cell>
          <cell r="AE99">
            <v>1778380.09</v>
          </cell>
          <cell r="AF99">
            <v>250797.297406692</v>
          </cell>
          <cell r="AG99">
            <v>0</v>
          </cell>
          <cell r="AH99">
            <v>66962.853784420848</v>
          </cell>
          <cell r="AI99">
            <v>1096949.9108891147</v>
          </cell>
          <cell r="AJ99">
            <v>0</v>
          </cell>
          <cell r="AK99">
            <v>5076261.1566504203</v>
          </cell>
          <cell r="AL99">
            <v>3126127.2982958071</v>
          </cell>
          <cell r="AM99">
            <v>1950133.8583546132</v>
          </cell>
          <cell r="AN99">
            <v>0</v>
          </cell>
          <cell r="AO99">
            <v>5725067.8976454204</v>
          </cell>
          <cell r="AP99">
            <v>3995036.2880711448</v>
          </cell>
          <cell r="AQ99">
            <v>1730031.6095742756</v>
          </cell>
          <cell r="AR99">
            <v>3240183.9802387278</v>
          </cell>
        </row>
        <row r="100">
          <cell r="B100" t="str">
            <v>100699400A</v>
          </cell>
          <cell r="C100" t="str">
            <v>100699400I</v>
          </cell>
          <cell r="D100">
            <v>0</v>
          </cell>
          <cell r="E100">
            <v>0</v>
          </cell>
          <cell r="F100" t="str">
            <v>Private</v>
          </cell>
          <cell r="G100" t="str">
            <v xml:space="preserve">ST JOHN MED CTR </v>
          </cell>
          <cell r="H100" t="str">
            <v xml:space="preserve">1923 S UTICA AVENUE  </v>
          </cell>
          <cell r="I100" t="str">
            <v xml:space="preserve">TULSA          </v>
          </cell>
          <cell r="J100" t="str">
            <v>OK</v>
          </cell>
          <cell r="K100" t="str">
            <v>74104</v>
          </cell>
          <cell r="L100">
            <v>0.2903</v>
          </cell>
          <cell r="M100" t="str">
            <v>I</v>
          </cell>
          <cell r="N100">
            <v>30540</v>
          </cell>
          <cell r="O100">
            <v>26317</v>
          </cell>
          <cell r="P100">
            <v>137517811.42000002</v>
          </cell>
          <cell r="Q100">
            <v>27665796.550000001</v>
          </cell>
          <cell r="R100">
            <v>1100282.25</v>
          </cell>
          <cell r="S100">
            <v>0</v>
          </cell>
          <cell r="T100">
            <v>947635.85795999994</v>
          </cell>
          <cell r="U100">
            <v>218342</v>
          </cell>
          <cell r="V100">
            <v>0</v>
          </cell>
          <cell r="W100">
            <v>23103843.746409591</v>
          </cell>
          <cell r="X100">
            <v>37628.339999999997</v>
          </cell>
          <cell r="Y100">
            <v>0</v>
          </cell>
          <cell r="Z100">
            <v>40869056.513186008</v>
          </cell>
          <cell r="AA100">
            <v>52125892.886409596</v>
          </cell>
          <cell r="AB100">
            <v>-11256836.373223588</v>
          </cell>
          <cell r="AC100">
            <v>0</v>
          </cell>
          <cell r="AD100">
            <v>48866414.009999998</v>
          </cell>
          <cell r="AE100">
            <v>5908198.6799999997</v>
          </cell>
          <cell r="AF100">
            <v>455144.27966749261</v>
          </cell>
          <cell r="AG100">
            <v>0</v>
          </cell>
          <cell r="AH100">
            <v>209990.31766902731</v>
          </cell>
          <cell r="AI100">
            <v>3128608.7144345865</v>
          </cell>
          <cell r="AJ100">
            <v>0</v>
          </cell>
          <cell r="AK100">
            <v>14395910.304772027</v>
          </cell>
          <cell r="AL100">
            <v>9491951.6741020791</v>
          </cell>
          <cell r="AM100">
            <v>4903958.6306699477</v>
          </cell>
          <cell r="AN100">
            <v>0</v>
          </cell>
          <cell r="AO100">
            <v>55264966.817958035</v>
          </cell>
          <cell r="AP100">
            <v>61617844.560511678</v>
          </cell>
          <cell r="AQ100">
            <v>-6352877.7425536439</v>
          </cell>
          <cell r="AR100">
            <v>19879574.718290534</v>
          </cell>
        </row>
        <row r="101">
          <cell r="B101" t="str">
            <v>200106410A</v>
          </cell>
          <cell r="C101">
            <v>0</v>
          </cell>
          <cell r="D101">
            <v>0</v>
          </cell>
          <cell r="E101">
            <v>0</v>
          </cell>
          <cell r="F101" t="str">
            <v>Private</v>
          </cell>
          <cell r="G101" t="str">
            <v xml:space="preserve">ST JOHN OWASSO </v>
          </cell>
          <cell r="H101" t="str">
            <v xml:space="preserve">12451 E 100TH ST NORTH  </v>
          </cell>
          <cell r="I101" t="str">
            <v xml:space="preserve">OWASSO         </v>
          </cell>
          <cell r="J101" t="str">
            <v>OK</v>
          </cell>
          <cell r="K101" t="str">
            <v>74055</v>
          </cell>
          <cell r="L101">
            <v>0.29139999999999999</v>
          </cell>
          <cell r="M101" t="str">
            <v>I</v>
          </cell>
          <cell r="N101">
            <v>1697</v>
          </cell>
          <cell r="O101">
            <v>1003</v>
          </cell>
          <cell r="P101">
            <v>4608963.66</v>
          </cell>
          <cell r="Q101">
            <v>993045.16</v>
          </cell>
          <cell r="R101">
            <v>102244.13</v>
          </cell>
          <cell r="S101">
            <v>0</v>
          </cell>
          <cell r="T101">
            <v>36144.546569999999</v>
          </cell>
          <cell r="U101">
            <v>0</v>
          </cell>
          <cell r="V101">
            <v>0</v>
          </cell>
          <cell r="W101">
            <v>812637.63584124879</v>
          </cell>
          <cell r="X101">
            <v>0</v>
          </cell>
          <cell r="Y101">
            <v>0</v>
          </cell>
          <cell r="Z101">
            <v>1379196.557094</v>
          </cell>
          <cell r="AA101">
            <v>1907926.9258412488</v>
          </cell>
          <cell r="AB101">
            <v>-528730.36874724878</v>
          </cell>
          <cell r="AC101">
            <v>0</v>
          </cell>
          <cell r="AD101">
            <v>10707348.600000001</v>
          </cell>
          <cell r="AE101">
            <v>1304052.8899999999</v>
          </cell>
          <cell r="AF101">
            <v>224898.92181329534</v>
          </cell>
          <cell r="AG101">
            <v>0</v>
          </cell>
          <cell r="AH101">
            <v>50455.409789838748</v>
          </cell>
          <cell r="AI101">
            <v>774822.12447475595</v>
          </cell>
          <cell r="AJ101">
            <v>0</v>
          </cell>
          <cell r="AK101">
            <v>3170576.7918298393</v>
          </cell>
          <cell r="AL101">
            <v>2303773.9362880513</v>
          </cell>
          <cell r="AM101">
            <v>866802.85554178804</v>
          </cell>
          <cell r="AN101">
            <v>0</v>
          </cell>
          <cell r="AO101">
            <v>4549773.3489238396</v>
          </cell>
          <cell r="AP101">
            <v>4211700.8621292999</v>
          </cell>
          <cell r="AQ101">
            <v>338072.48679453973</v>
          </cell>
          <cell r="AR101">
            <v>1925532.2471105445</v>
          </cell>
        </row>
        <row r="102">
          <cell r="B102" t="str">
            <v>100699550A</v>
          </cell>
          <cell r="C102">
            <v>0</v>
          </cell>
          <cell r="D102">
            <v>0</v>
          </cell>
          <cell r="E102">
            <v>0</v>
          </cell>
          <cell r="F102" t="str">
            <v>Private</v>
          </cell>
          <cell r="G102" t="str">
            <v xml:space="preserve">ST JOHN SAPULPA INC </v>
          </cell>
          <cell r="H102" t="str">
            <v xml:space="preserve">1004 E BRYAN  </v>
          </cell>
          <cell r="I102" t="str">
            <v xml:space="preserve">SAPULPA        </v>
          </cell>
          <cell r="J102" t="str">
            <v>OK</v>
          </cell>
          <cell r="K102" t="str">
            <v>74066</v>
          </cell>
          <cell r="L102">
            <v>0.379</v>
          </cell>
          <cell r="M102" t="str">
            <v>I</v>
          </cell>
          <cell r="N102">
            <v>2150</v>
          </cell>
          <cell r="O102">
            <v>71</v>
          </cell>
          <cell r="P102">
            <v>289342</v>
          </cell>
          <cell r="Q102">
            <v>106850.1</v>
          </cell>
          <cell r="R102">
            <v>0.04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109660.618</v>
          </cell>
          <cell r="AA102">
            <v>106850.14</v>
          </cell>
          <cell r="AB102">
            <v>2810.4780000000028</v>
          </cell>
          <cell r="AC102">
            <v>0</v>
          </cell>
          <cell r="AD102">
            <v>13598408.530000001</v>
          </cell>
          <cell r="AE102">
            <v>1615001.46</v>
          </cell>
          <cell r="AF102">
            <v>131536.12619491198</v>
          </cell>
          <cell r="AG102">
            <v>0</v>
          </cell>
          <cell r="AH102">
            <v>0</v>
          </cell>
          <cell r="AI102">
            <v>1346584.0504010464</v>
          </cell>
          <cell r="AJ102">
            <v>0</v>
          </cell>
          <cell r="AK102">
            <v>5153796.83287</v>
          </cell>
          <cell r="AL102">
            <v>3093121.6365959584</v>
          </cell>
          <cell r="AM102">
            <v>2060675.1962740417</v>
          </cell>
          <cell r="AN102">
            <v>0</v>
          </cell>
          <cell r="AO102">
            <v>5263457.4508699998</v>
          </cell>
          <cell r="AP102">
            <v>3199971.7765959585</v>
          </cell>
          <cell r="AQ102">
            <v>2063485.6742740413</v>
          </cell>
          <cell r="AR102">
            <v>3410069.7246750877</v>
          </cell>
        </row>
        <row r="103">
          <cell r="B103" t="str">
            <v>100690020A</v>
          </cell>
          <cell r="C103" t="str">
            <v>100690020C</v>
          </cell>
          <cell r="D103">
            <v>0</v>
          </cell>
          <cell r="E103">
            <v>0</v>
          </cell>
          <cell r="F103" t="str">
            <v>Private</v>
          </cell>
          <cell r="G103" t="str">
            <v xml:space="preserve">ST MARY'S REGIONAL CTR </v>
          </cell>
          <cell r="H103" t="str">
            <v xml:space="preserve">305 S 5TH STREET  </v>
          </cell>
          <cell r="I103" t="str">
            <v xml:space="preserve">ENID           </v>
          </cell>
          <cell r="J103" t="str">
            <v>OK</v>
          </cell>
          <cell r="K103" t="str">
            <v>73701</v>
          </cell>
          <cell r="L103">
            <v>0.1898</v>
          </cell>
          <cell r="M103" t="str">
            <v>I</v>
          </cell>
          <cell r="N103">
            <v>2514</v>
          </cell>
          <cell r="O103">
            <v>2514</v>
          </cell>
          <cell r="P103">
            <v>17226253.829999998</v>
          </cell>
          <cell r="Q103">
            <v>2065399.6600000001</v>
          </cell>
          <cell r="R103">
            <v>30035.61</v>
          </cell>
          <cell r="S103">
            <v>0</v>
          </cell>
          <cell r="T103">
            <v>67543.04469000001</v>
          </cell>
          <cell r="U103">
            <v>0</v>
          </cell>
          <cell r="V103">
            <v>0</v>
          </cell>
          <cell r="W103">
            <v>1589067.5147559103</v>
          </cell>
          <cell r="X103">
            <v>0</v>
          </cell>
          <cell r="Y103">
            <v>0</v>
          </cell>
          <cell r="Z103">
            <v>3337086.0216239993</v>
          </cell>
          <cell r="AA103">
            <v>3684502.7847559107</v>
          </cell>
          <cell r="AB103">
            <v>-347416.7631319114</v>
          </cell>
          <cell r="AC103">
            <v>0</v>
          </cell>
          <cell r="AD103">
            <v>15323351.439999999</v>
          </cell>
          <cell r="AE103">
            <v>1332883.5</v>
          </cell>
          <cell r="AF103">
            <v>38463.480018227856</v>
          </cell>
          <cell r="AG103">
            <v>0</v>
          </cell>
          <cell r="AH103">
            <v>45254.450340601528</v>
          </cell>
          <cell r="AI103">
            <v>613139.94782170746</v>
          </cell>
          <cell r="AJ103">
            <v>0</v>
          </cell>
          <cell r="AK103">
            <v>2953626.5536526013</v>
          </cell>
          <cell r="AL103">
            <v>1984486.9278399353</v>
          </cell>
          <cell r="AM103">
            <v>969139.62581266603</v>
          </cell>
          <cell r="AN103">
            <v>0</v>
          </cell>
          <cell r="AO103">
            <v>6290712.5752766002</v>
          </cell>
          <cell r="AP103">
            <v>5668989.7125958465</v>
          </cell>
          <cell r="AQ103">
            <v>621722.86268075369</v>
          </cell>
          <cell r="AR103">
            <v>2823930.3252583714</v>
          </cell>
        </row>
        <row r="104">
          <cell r="B104" t="str">
            <v>200125010B</v>
          </cell>
          <cell r="C104">
            <v>0</v>
          </cell>
          <cell r="D104">
            <v>0</v>
          </cell>
          <cell r="E104">
            <v>0</v>
          </cell>
          <cell r="F104" t="str">
            <v>Private</v>
          </cell>
          <cell r="G104" t="str">
            <v xml:space="preserve">STROUD REGIONAL MEDICAL CENTER </v>
          </cell>
          <cell r="H104" t="str">
            <v xml:space="preserve">2308 W HIGHWAY 66  </v>
          </cell>
          <cell r="I104" t="str">
            <v xml:space="preserve">STROUD         </v>
          </cell>
          <cell r="J104" t="str">
            <v>OK</v>
          </cell>
          <cell r="K104" t="str">
            <v>74079</v>
          </cell>
          <cell r="L104">
            <v>1.1192</v>
          </cell>
          <cell r="M104" t="str">
            <v>I</v>
          </cell>
          <cell r="N104">
            <v>37</v>
          </cell>
          <cell r="O104">
            <v>37</v>
          </cell>
          <cell r="P104">
            <v>119748.14</v>
          </cell>
          <cell r="Q104">
            <v>41248.26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66585.205658843392</v>
          </cell>
          <cell r="X104">
            <v>0</v>
          </cell>
          <cell r="Y104">
            <v>0</v>
          </cell>
          <cell r="Z104">
            <v>134022.118288</v>
          </cell>
          <cell r="AA104">
            <v>107833.4656588434</v>
          </cell>
          <cell r="AB104">
            <v>26188.652629156597</v>
          </cell>
          <cell r="AC104">
            <v>0</v>
          </cell>
          <cell r="AD104">
            <v>1646680.71</v>
          </cell>
          <cell r="AE104">
            <v>269393.24</v>
          </cell>
          <cell r="AF104">
            <v>16622.334162346167</v>
          </cell>
          <cell r="AG104">
            <v>0</v>
          </cell>
          <cell r="AH104">
            <v>0</v>
          </cell>
          <cell r="AI104">
            <v>1707603.1828830596</v>
          </cell>
          <cell r="AJ104">
            <v>0</v>
          </cell>
          <cell r="AK104">
            <v>1842965.050632</v>
          </cell>
          <cell r="AL104">
            <v>1993618.7570454057</v>
          </cell>
          <cell r="AM104">
            <v>-150653.70641340571</v>
          </cell>
          <cell r="AN104">
            <v>0</v>
          </cell>
          <cell r="AO104">
            <v>1976987.1689200001</v>
          </cell>
          <cell r="AP104">
            <v>2101452.222704249</v>
          </cell>
          <cell r="AQ104">
            <v>-124465.05378424888</v>
          </cell>
          <cell r="AR104">
            <v>1649723.334757654</v>
          </cell>
        </row>
        <row r="105">
          <cell r="B105" t="str">
            <v>200292720A</v>
          </cell>
          <cell r="C105">
            <v>0</v>
          </cell>
          <cell r="D105">
            <v>0</v>
          </cell>
          <cell r="E105">
            <v>0</v>
          </cell>
          <cell r="F105" t="str">
            <v>Private</v>
          </cell>
          <cell r="G105" t="str">
            <v xml:space="preserve">SUMMIT MEDICAL CENTER, LLC </v>
          </cell>
          <cell r="H105" t="str">
            <v xml:space="preserve">1800 S RENAISSANCE BLVD  </v>
          </cell>
          <cell r="I105" t="str">
            <v xml:space="preserve">EDMOND         </v>
          </cell>
          <cell r="J105" t="str">
            <v>OK</v>
          </cell>
          <cell r="K105" t="str">
            <v>73013</v>
          </cell>
          <cell r="L105">
            <v>0.13420000000000001</v>
          </cell>
          <cell r="M105" t="str">
            <v>I</v>
          </cell>
          <cell r="N105">
            <v>12</v>
          </cell>
          <cell r="O105">
            <v>12</v>
          </cell>
          <cell r="P105">
            <v>561086.01</v>
          </cell>
          <cell r="Q105">
            <v>96128.68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75297.742542000007</v>
          </cell>
          <cell r="AA105">
            <v>96128.68</v>
          </cell>
          <cell r="AB105">
            <v>-20830.937457999986</v>
          </cell>
          <cell r="AC105">
            <v>0</v>
          </cell>
          <cell r="AD105">
            <v>67164484.030000001</v>
          </cell>
          <cell r="AE105">
            <v>4746641.51</v>
          </cell>
          <cell r="AF105">
            <v>708397.40315163706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9013473.7568260003</v>
          </cell>
          <cell r="AL105">
            <v>5455038.9131516367</v>
          </cell>
          <cell r="AM105">
            <v>3558434.8436743636</v>
          </cell>
          <cell r="AN105">
            <v>0</v>
          </cell>
          <cell r="AO105">
            <v>9088771.4993680008</v>
          </cell>
          <cell r="AP105">
            <v>5551167.5931516364</v>
          </cell>
          <cell r="AQ105">
            <v>3537603.9062163644</v>
          </cell>
          <cell r="AR105">
            <v>3537603.9062163644</v>
          </cell>
        </row>
        <row r="106">
          <cell r="B106" t="str">
            <v>200125200B</v>
          </cell>
          <cell r="C106">
            <v>0</v>
          </cell>
          <cell r="D106">
            <v>0</v>
          </cell>
          <cell r="E106">
            <v>0</v>
          </cell>
          <cell r="F106" t="str">
            <v>Private</v>
          </cell>
          <cell r="G106" t="str">
            <v xml:space="preserve">THE PHYSICIANS HOSPITAL IN ANADARKO </v>
          </cell>
          <cell r="H106" t="str">
            <v xml:space="preserve">1002 E CENTRAL BLVD  </v>
          </cell>
          <cell r="I106" t="str">
            <v xml:space="preserve">ANADARKO       </v>
          </cell>
          <cell r="J106" t="str">
            <v>OK</v>
          </cell>
          <cell r="K106" t="str">
            <v>73005</v>
          </cell>
          <cell r="L106">
            <v>1.0708</v>
          </cell>
          <cell r="M106" t="str">
            <v>I</v>
          </cell>
          <cell r="N106">
            <v>126</v>
          </cell>
          <cell r="O106">
            <v>126</v>
          </cell>
          <cell r="P106">
            <v>498943.39</v>
          </cell>
          <cell r="Q106">
            <v>119228.56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143622.44013961681</v>
          </cell>
          <cell r="X106">
            <v>0</v>
          </cell>
          <cell r="Y106">
            <v>0</v>
          </cell>
          <cell r="Z106">
            <v>534268.58201200003</v>
          </cell>
          <cell r="AA106">
            <v>262851.00013961678</v>
          </cell>
          <cell r="AB106">
            <v>271417.58187238325</v>
          </cell>
          <cell r="AC106">
            <v>0</v>
          </cell>
          <cell r="AD106">
            <v>3868621.05</v>
          </cell>
          <cell r="AE106">
            <v>534351.89</v>
          </cell>
          <cell r="AF106">
            <v>33421.117687570426</v>
          </cell>
          <cell r="AG106">
            <v>0</v>
          </cell>
          <cell r="AH106">
            <v>0</v>
          </cell>
          <cell r="AI106">
            <v>2487134.7996531236</v>
          </cell>
          <cell r="AJ106">
            <v>0</v>
          </cell>
          <cell r="AK106">
            <v>4142519.4203399997</v>
          </cell>
          <cell r="AL106">
            <v>3054907.8073406941</v>
          </cell>
          <cell r="AM106">
            <v>1087611.6129993056</v>
          </cell>
          <cell r="AN106">
            <v>0</v>
          </cell>
          <cell r="AO106">
            <v>4676788.0023519993</v>
          </cell>
          <cell r="AP106">
            <v>3317758.807480311</v>
          </cell>
          <cell r="AQ106">
            <v>1359029.1948716883</v>
          </cell>
          <cell r="AR106">
            <v>3989786.4346644287</v>
          </cell>
        </row>
        <row r="107">
          <cell r="B107" t="str">
            <v>100740840B</v>
          </cell>
          <cell r="C107">
            <v>0</v>
          </cell>
          <cell r="D107">
            <v>0</v>
          </cell>
          <cell r="E107">
            <v>0</v>
          </cell>
          <cell r="F107" t="str">
            <v>Private</v>
          </cell>
          <cell r="G107" t="str">
            <v xml:space="preserve">UNITY HEALTH CENTER </v>
          </cell>
          <cell r="H107" t="str">
            <v xml:space="preserve">1102 W MACARTHUR  </v>
          </cell>
          <cell r="I107" t="str">
            <v xml:space="preserve">SHAWNEE        </v>
          </cell>
          <cell r="J107" t="str">
            <v>OK</v>
          </cell>
          <cell r="K107" t="str">
            <v>74804</v>
          </cell>
          <cell r="L107">
            <v>0.34060000000000001</v>
          </cell>
          <cell r="M107" t="str">
            <v>I</v>
          </cell>
          <cell r="N107">
            <v>3530</v>
          </cell>
          <cell r="O107">
            <v>3530</v>
          </cell>
          <cell r="P107">
            <v>10175539.68</v>
          </cell>
          <cell r="Q107">
            <v>2824509.51</v>
          </cell>
          <cell r="R107">
            <v>404279.92</v>
          </cell>
          <cell r="S107">
            <v>0</v>
          </cell>
          <cell r="T107">
            <v>106550.05119</v>
          </cell>
          <cell r="U107">
            <v>0</v>
          </cell>
          <cell r="V107">
            <v>0</v>
          </cell>
          <cell r="W107">
            <v>3228598.7697151029</v>
          </cell>
          <cell r="X107">
            <v>0</v>
          </cell>
          <cell r="Y107">
            <v>0</v>
          </cell>
          <cell r="Z107">
            <v>3572338.866198</v>
          </cell>
          <cell r="AA107">
            <v>6457388.1997151021</v>
          </cell>
          <cell r="AB107">
            <v>-2885049.3335171021</v>
          </cell>
          <cell r="AC107">
            <v>0</v>
          </cell>
          <cell r="AD107">
            <v>25419420.869999997</v>
          </cell>
          <cell r="AE107">
            <v>4002269.37</v>
          </cell>
          <cell r="AF107">
            <v>415044.81154754554</v>
          </cell>
          <cell r="AG107">
            <v>0</v>
          </cell>
          <cell r="AH107">
            <v>145771.36799106901</v>
          </cell>
          <cell r="AI107">
            <v>2006407.4325138081</v>
          </cell>
          <cell r="AJ107">
            <v>0</v>
          </cell>
          <cell r="AK107">
            <v>8803626.1163130682</v>
          </cell>
          <cell r="AL107">
            <v>6423721.6140613537</v>
          </cell>
          <cell r="AM107">
            <v>2379904.5022517145</v>
          </cell>
          <cell r="AN107">
            <v>0</v>
          </cell>
          <cell r="AO107">
            <v>12375964.982511068</v>
          </cell>
          <cell r="AP107">
            <v>12881109.813776456</v>
          </cell>
          <cell r="AQ107">
            <v>-505144.83126538806</v>
          </cell>
          <cell r="AR107">
            <v>4729861.3709635232</v>
          </cell>
        </row>
        <row r="108">
          <cell r="B108" t="str">
            <v>200019120A</v>
          </cell>
          <cell r="C108">
            <v>0</v>
          </cell>
          <cell r="D108">
            <v>0</v>
          </cell>
          <cell r="E108">
            <v>0</v>
          </cell>
          <cell r="F108" t="str">
            <v>Private</v>
          </cell>
          <cell r="G108" t="str">
            <v xml:space="preserve">WOODWARD HEALTH SYSTEM LLC </v>
          </cell>
          <cell r="H108" t="str">
            <v xml:space="preserve">900 17TH ST  </v>
          </cell>
          <cell r="I108" t="str">
            <v xml:space="preserve">WOODWARD       </v>
          </cell>
          <cell r="J108" t="str">
            <v>OK</v>
          </cell>
          <cell r="K108" t="str">
            <v>73801</v>
          </cell>
          <cell r="L108">
            <v>0.21690000000000001</v>
          </cell>
          <cell r="M108" t="str">
            <v>I</v>
          </cell>
          <cell r="N108">
            <v>1084</v>
          </cell>
          <cell r="O108">
            <v>1084</v>
          </cell>
          <cell r="P108">
            <v>6816950.2999999998</v>
          </cell>
          <cell r="Q108">
            <v>1111710.18</v>
          </cell>
          <cell r="R108">
            <v>111968.63</v>
          </cell>
          <cell r="S108">
            <v>0</v>
          </cell>
          <cell r="T108">
            <v>40381.400730000008</v>
          </cell>
          <cell r="U108">
            <v>0</v>
          </cell>
          <cell r="V108">
            <v>0</v>
          </cell>
          <cell r="W108">
            <v>1171200.2845796244</v>
          </cell>
          <cell r="X108">
            <v>0</v>
          </cell>
          <cell r="Y108">
            <v>0</v>
          </cell>
          <cell r="Z108">
            <v>1518977.9208000002</v>
          </cell>
          <cell r="AA108">
            <v>2394879.0945796245</v>
          </cell>
          <cell r="AB108">
            <v>-875901.17377962428</v>
          </cell>
          <cell r="AC108">
            <v>0</v>
          </cell>
          <cell r="AD108">
            <v>14723839.82</v>
          </cell>
          <cell r="AE108">
            <v>982484.43</v>
          </cell>
          <cell r="AF108">
            <v>510931.84917648963</v>
          </cell>
          <cell r="AG108">
            <v>0</v>
          </cell>
          <cell r="AH108">
            <v>49282.737212824155</v>
          </cell>
          <cell r="AI108">
            <v>736547.44658009987</v>
          </cell>
          <cell r="AJ108">
            <v>0</v>
          </cell>
          <cell r="AK108">
            <v>3242883.5941708242</v>
          </cell>
          <cell r="AL108">
            <v>2229963.7257565893</v>
          </cell>
          <cell r="AM108">
            <v>1012919.8684142348</v>
          </cell>
          <cell r="AN108">
            <v>0</v>
          </cell>
          <cell r="AO108">
            <v>4761861.5149708241</v>
          </cell>
          <cell r="AP108">
            <v>4624842.8203362133</v>
          </cell>
          <cell r="AQ108">
            <v>137018.69463461079</v>
          </cell>
          <cell r="AR108">
            <v>2044766.4257943351</v>
          </cell>
        </row>
        <row r="109">
          <cell r="B109" t="str">
            <v>200702430B</v>
          </cell>
          <cell r="C109" t="str">
            <v>200702430C</v>
          </cell>
          <cell r="D109" t="str">
            <v>100261400B</v>
          </cell>
          <cell r="E109" t="str">
            <v>100261400G</v>
          </cell>
          <cell r="F109" t="str">
            <v xml:space="preserve">Private </v>
          </cell>
          <cell r="G109" t="str">
            <v xml:space="preserve">SAINT FRANCIS HOSPITAL VINITA </v>
          </cell>
          <cell r="H109" t="str">
            <v xml:space="preserve">735 N FOREMAN ST  </v>
          </cell>
          <cell r="I109" t="str">
            <v xml:space="preserve">VINITA         </v>
          </cell>
          <cell r="J109" t="str">
            <v>OK</v>
          </cell>
          <cell r="K109" t="str">
            <v>74301</v>
          </cell>
          <cell r="L109">
            <v>0.2792</v>
          </cell>
          <cell r="M109" t="str">
            <v>I</v>
          </cell>
          <cell r="N109">
            <v>525</v>
          </cell>
          <cell r="O109">
            <v>525</v>
          </cell>
          <cell r="P109">
            <v>733833.13</v>
          </cell>
          <cell r="Q109">
            <v>192773.55000000002</v>
          </cell>
          <cell r="R109">
            <v>4272.8</v>
          </cell>
          <cell r="S109">
            <v>3765.52</v>
          </cell>
          <cell r="T109">
            <v>3782.7599700000005</v>
          </cell>
          <cell r="U109">
            <v>0</v>
          </cell>
          <cell r="V109">
            <v>0</v>
          </cell>
          <cell r="W109">
            <v>658965.74557589553</v>
          </cell>
          <cell r="X109">
            <v>0</v>
          </cell>
          <cell r="Y109">
            <v>0</v>
          </cell>
          <cell r="Z109">
            <v>212434.48986600002</v>
          </cell>
          <cell r="AA109">
            <v>859777.61557589553</v>
          </cell>
          <cell r="AB109">
            <v>-647343.12570989551</v>
          </cell>
          <cell r="AC109">
            <v>0</v>
          </cell>
          <cell r="AD109">
            <v>2930331.1999999997</v>
          </cell>
          <cell r="AE109">
            <v>537079.67999999993</v>
          </cell>
          <cell r="AF109">
            <v>42615.370876517387</v>
          </cell>
          <cell r="AG109">
            <v>0</v>
          </cell>
          <cell r="AH109">
            <v>15293.622658925073</v>
          </cell>
          <cell r="AI109">
            <v>448872.76690468035</v>
          </cell>
          <cell r="AJ109">
            <v>0</v>
          </cell>
          <cell r="AK109">
            <v>833442.09369892511</v>
          </cell>
          <cell r="AL109">
            <v>1028567.8177811976</v>
          </cell>
          <cell r="AM109">
            <v>-195125.7240822725</v>
          </cell>
          <cell r="AN109">
            <v>0</v>
          </cell>
          <cell r="AO109">
            <v>1045876.5835649251</v>
          </cell>
          <cell r="AP109">
            <v>1888345.433357093</v>
          </cell>
          <cell r="AQ109">
            <v>-842468.84979216789</v>
          </cell>
          <cell r="AR109">
            <v>265369.66268840799</v>
          </cell>
        </row>
        <row r="110">
          <cell r="B110" t="str">
            <v>200085660H</v>
          </cell>
          <cell r="C110">
            <v>0</v>
          </cell>
          <cell r="D110">
            <v>0</v>
          </cell>
          <cell r="E110">
            <v>0</v>
          </cell>
          <cell r="F110" t="str">
            <v>Private - FBH</v>
          </cell>
          <cell r="G110" t="str">
            <v xml:space="preserve">CEDAR RIDGE ACUTE </v>
          </cell>
          <cell r="H110" t="str">
            <v xml:space="preserve">6501 NE 50TH  </v>
          </cell>
          <cell r="I110" t="str">
            <v xml:space="preserve">OKLAHOMA CITY  </v>
          </cell>
          <cell r="J110" t="str">
            <v>OK</v>
          </cell>
          <cell r="K110" t="str">
            <v>73141</v>
          </cell>
          <cell r="L110">
            <v>0.35439999999999999</v>
          </cell>
          <cell r="M110" t="str">
            <v>I</v>
          </cell>
          <cell r="N110">
            <v>4078</v>
          </cell>
          <cell r="O110">
            <v>4073</v>
          </cell>
          <cell r="P110">
            <v>6101975</v>
          </cell>
          <cell r="Q110">
            <v>2152391.46</v>
          </cell>
          <cell r="R110">
            <v>235092.49</v>
          </cell>
          <cell r="S110">
            <v>1778.73</v>
          </cell>
          <cell r="T110">
            <v>78786.970350000003</v>
          </cell>
          <cell r="U110">
            <v>0</v>
          </cell>
          <cell r="V110">
            <v>0</v>
          </cell>
          <cell r="W110">
            <v>7128010.1797529617</v>
          </cell>
          <cell r="X110">
            <v>0</v>
          </cell>
          <cell r="Y110">
            <v>0</v>
          </cell>
          <cell r="Z110">
            <v>2243105.64035</v>
          </cell>
          <cell r="AA110">
            <v>9517272.8597529624</v>
          </cell>
          <cell r="AB110">
            <v>-7274167.2194029624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2243105.64035</v>
          </cell>
          <cell r="AP110">
            <v>9517272.8597529624</v>
          </cell>
          <cell r="AQ110">
            <v>-7274167.2194029624</v>
          </cell>
          <cell r="AR110">
            <v>-146157.03965000063</v>
          </cell>
        </row>
        <row r="111">
          <cell r="B111" t="str">
            <v>100700380P</v>
          </cell>
          <cell r="C111">
            <v>0</v>
          </cell>
          <cell r="D111">
            <v>0</v>
          </cell>
          <cell r="E111">
            <v>0</v>
          </cell>
          <cell r="F111" t="str">
            <v>Private - FBH</v>
          </cell>
          <cell r="G111" t="str">
            <v xml:space="preserve">LAUREATE PSY CLINIC &amp; HOSP </v>
          </cell>
          <cell r="H111" t="str">
            <v xml:space="preserve">6655 SOUTH YALE  </v>
          </cell>
          <cell r="I111" t="str">
            <v xml:space="preserve">TULSA          </v>
          </cell>
          <cell r="J111" t="str">
            <v>OK</v>
          </cell>
          <cell r="K111" t="str">
            <v>74136</v>
          </cell>
          <cell r="L111">
            <v>0.48470000000000002</v>
          </cell>
          <cell r="M111" t="str">
            <v>I</v>
          </cell>
          <cell r="N111">
            <v>238</v>
          </cell>
          <cell r="O111">
            <v>238</v>
          </cell>
          <cell r="P111">
            <v>183614.8</v>
          </cell>
          <cell r="Q111">
            <v>61309.3</v>
          </cell>
          <cell r="R111">
            <v>21671.42</v>
          </cell>
          <cell r="S111">
            <v>0</v>
          </cell>
          <cell r="T111">
            <v>2738.3637600000006</v>
          </cell>
          <cell r="U111">
            <v>179</v>
          </cell>
          <cell r="V111">
            <v>0</v>
          </cell>
          <cell r="W111">
            <v>75523.607538675569</v>
          </cell>
          <cell r="X111">
            <v>0</v>
          </cell>
          <cell r="Y111">
            <v>0</v>
          </cell>
          <cell r="Z111">
            <v>91736.457320000001</v>
          </cell>
          <cell r="AA111">
            <v>158683.32753867557</v>
          </cell>
          <cell r="AB111">
            <v>-66946.870218675569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91736.457320000001</v>
          </cell>
          <cell r="AP111">
            <v>158683.32753867557</v>
          </cell>
          <cell r="AQ111">
            <v>-66946.870218675569</v>
          </cell>
          <cell r="AR111">
            <v>8576.7373200000002</v>
          </cell>
        </row>
        <row r="112">
          <cell r="B112" t="str">
            <v>100701680L</v>
          </cell>
          <cell r="C112">
            <v>0</v>
          </cell>
          <cell r="D112">
            <v>0</v>
          </cell>
          <cell r="E112">
            <v>0</v>
          </cell>
          <cell r="F112" t="str">
            <v>Private - FBH</v>
          </cell>
          <cell r="G112" t="str">
            <v xml:space="preserve">ROLLING HILLS HOSPITAL </v>
          </cell>
          <cell r="H112" t="str">
            <v xml:space="preserve">1000 ROLLING HILLS LANE  </v>
          </cell>
          <cell r="I112" t="str">
            <v xml:space="preserve">ADA            </v>
          </cell>
          <cell r="J112" t="str">
            <v>OK</v>
          </cell>
          <cell r="K112" t="str">
            <v>74820</v>
          </cell>
          <cell r="L112">
            <v>0.46929999999999999</v>
          </cell>
          <cell r="M112" t="str">
            <v>I</v>
          </cell>
          <cell r="N112">
            <v>1367</v>
          </cell>
          <cell r="O112">
            <v>1363</v>
          </cell>
          <cell r="P112">
            <v>2067400</v>
          </cell>
          <cell r="Q112">
            <v>718199.92</v>
          </cell>
          <cell r="R112">
            <v>126276.04</v>
          </cell>
          <cell r="S112">
            <v>0</v>
          </cell>
          <cell r="T112">
            <v>27867.706680000003</v>
          </cell>
          <cell r="U112">
            <v>0</v>
          </cell>
          <cell r="V112">
            <v>0</v>
          </cell>
          <cell r="W112">
            <v>2142287.0662641916</v>
          </cell>
          <cell r="X112">
            <v>0</v>
          </cell>
          <cell r="Y112">
            <v>0</v>
          </cell>
          <cell r="Z112">
            <v>998098.52667999989</v>
          </cell>
          <cell r="AA112">
            <v>2986763.0262641916</v>
          </cell>
          <cell r="AB112">
            <v>-1988664.4995841917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998098.52667999989</v>
          </cell>
          <cell r="AP112">
            <v>2986763.0262641916</v>
          </cell>
          <cell r="AQ112">
            <v>-1988664.4995841917</v>
          </cell>
          <cell r="AR112">
            <v>153622.56667999993</v>
          </cell>
        </row>
        <row r="113">
          <cell r="B113" t="str">
            <v>100701680J</v>
          </cell>
          <cell r="C113">
            <v>0</v>
          </cell>
          <cell r="D113">
            <v>0</v>
          </cell>
          <cell r="E113">
            <v>0</v>
          </cell>
          <cell r="F113" t="str">
            <v>Private - FBH</v>
          </cell>
          <cell r="G113" t="str">
            <v xml:space="preserve">ROLLING HILLS HOSPITAL </v>
          </cell>
          <cell r="H113" t="str">
            <v xml:space="preserve">1007 ROLLING HILLS LANE  </v>
          </cell>
          <cell r="I113" t="str">
            <v xml:space="preserve">ADA            </v>
          </cell>
          <cell r="J113" t="str">
            <v>OK</v>
          </cell>
          <cell r="K113" t="str">
            <v>74820</v>
          </cell>
          <cell r="L113">
            <v>0.45377270086540566</v>
          </cell>
          <cell r="M113" t="str">
            <v>I</v>
          </cell>
          <cell r="N113">
            <v>6672</v>
          </cell>
          <cell r="O113">
            <v>6673</v>
          </cell>
          <cell r="P113">
            <v>5381600</v>
          </cell>
          <cell r="Q113">
            <v>1884947.85</v>
          </cell>
          <cell r="R113">
            <v>121953.02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2442023.1669772672</v>
          </cell>
          <cell r="AA113">
            <v>2006900.87</v>
          </cell>
          <cell r="AB113">
            <v>435122.29697726713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2442023.1669772672</v>
          </cell>
          <cell r="AP113">
            <v>2006900.87</v>
          </cell>
          <cell r="AQ113">
            <v>435122.29697726713</v>
          </cell>
          <cell r="AR113">
            <v>435122.29697726713</v>
          </cell>
        </row>
        <row r="114">
          <cell r="B114" t="str">
            <v>200006820Z</v>
          </cell>
          <cell r="C114">
            <v>0</v>
          </cell>
          <cell r="D114">
            <v>0</v>
          </cell>
          <cell r="E114">
            <v>0</v>
          </cell>
          <cell r="F114" t="str">
            <v>Private - FBH</v>
          </cell>
          <cell r="G114" t="str">
            <v xml:space="preserve">SHADOW MOUNTAIN BEHAVIORAL HEALTH SYSTEM, INC </v>
          </cell>
          <cell r="H114" t="str">
            <v xml:space="preserve">6262 S SHERIDAN  </v>
          </cell>
          <cell r="I114" t="str">
            <v xml:space="preserve">TULSA          </v>
          </cell>
          <cell r="J114" t="str">
            <v>OK</v>
          </cell>
          <cell r="K114" t="str">
            <v>74133</v>
          </cell>
          <cell r="L114">
            <v>0.30599999999999999</v>
          </cell>
          <cell r="M114" t="str">
            <v>I</v>
          </cell>
          <cell r="N114">
            <v>7377</v>
          </cell>
          <cell r="O114">
            <v>7352</v>
          </cell>
          <cell r="P114">
            <v>11049200</v>
          </cell>
          <cell r="Q114">
            <v>4180605.05</v>
          </cell>
          <cell r="R114">
            <v>93955.83</v>
          </cell>
          <cell r="S114">
            <v>0</v>
          </cell>
          <cell r="T114">
            <v>141060.50904</v>
          </cell>
          <cell r="U114">
            <v>0</v>
          </cell>
          <cell r="V114">
            <v>0</v>
          </cell>
          <cell r="W114">
            <v>10292883.577930218</v>
          </cell>
          <cell r="X114">
            <v>0</v>
          </cell>
          <cell r="Y114">
            <v>0</v>
          </cell>
          <cell r="Z114">
            <v>3522115.7090399996</v>
          </cell>
          <cell r="AA114">
            <v>14567444.457930218</v>
          </cell>
          <cell r="AB114">
            <v>-11045328.748890219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3522115.7090399996</v>
          </cell>
          <cell r="AP114">
            <v>14567444.457930218</v>
          </cell>
          <cell r="AQ114">
            <v>-11045328.748890219</v>
          </cell>
          <cell r="AR114">
            <v>-752445.17096000165</v>
          </cell>
        </row>
        <row r="115">
          <cell r="B115" t="str">
            <v>200085660E</v>
          </cell>
          <cell r="C115">
            <v>0</v>
          </cell>
          <cell r="D115">
            <v>0</v>
          </cell>
          <cell r="E115">
            <v>0</v>
          </cell>
          <cell r="F115" t="str">
            <v>Private - FBH</v>
          </cell>
          <cell r="G115" t="str">
            <v xml:space="preserve">BETHANY BEHAVORIAL HOSPITAL </v>
          </cell>
          <cell r="H115" t="str">
            <v xml:space="preserve">7600 NW 23RD  </v>
          </cell>
          <cell r="I115" t="str">
            <v xml:space="preserve">BETHANY        </v>
          </cell>
          <cell r="J115" t="str">
            <v>OK</v>
          </cell>
          <cell r="K115" t="str">
            <v>73008</v>
          </cell>
          <cell r="L115">
            <v>0.40360000000000001</v>
          </cell>
          <cell r="M115" t="str">
            <v>I</v>
          </cell>
          <cell r="N115">
            <v>68</v>
          </cell>
          <cell r="O115">
            <v>68</v>
          </cell>
          <cell r="P115">
            <v>102000</v>
          </cell>
          <cell r="Q115">
            <v>24015.599999999999</v>
          </cell>
          <cell r="R115">
            <v>16499.099999999999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41167.200000000004</v>
          </cell>
          <cell r="AA115">
            <v>40514.699999999997</v>
          </cell>
          <cell r="AB115">
            <v>652.50000000000728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41167.200000000004</v>
          </cell>
          <cell r="AP115">
            <v>40514.699999999997</v>
          </cell>
          <cell r="AQ115">
            <v>652.50000000000728</v>
          </cell>
          <cell r="AR115">
            <v>652.50000000000728</v>
          </cell>
        </row>
        <row r="116">
          <cell r="B116" t="str">
            <v>200673510G</v>
          </cell>
          <cell r="C116" t="str">
            <v>100701710B</v>
          </cell>
          <cell r="D116">
            <v>0</v>
          </cell>
          <cell r="E116">
            <v>0</v>
          </cell>
          <cell r="F116" t="str">
            <v>Private - FBH</v>
          </cell>
          <cell r="G116" t="str">
            <v xml:space="preserve">WILLOW CREST HOSPITAL </v>
          </cell>
          <cell r="H116" t="str">
            <v xml:space="preserve">130 A ST SW  </v>
          </cell>
          <cell r="I116" t="str">
            <v xml:space="preserve">MIAMI          </v>
          </cell>
          <cell r="J116" t="str">
            <v>OK</v>
          </cell>
          <cell r="K116" t="str">
            <v>74354</v>
          </cell>
          <cell r="L116">
            <v>0.40360000000000001</v>
          </cell>
          <cell r="M116" t="str">
            <v>I</v>
          </cell>
          <cell r="N116">
            <v>1287</v>
          </cell>
          <cell r="O116">
            <v>1287</v>
          </cell>
          <cell r="P116">
            <v>1188827.81</v>
          </cell>
          <cell r="Q116">
            <v>718364.65999999992</v>
          </cell>
          <cell r="R116">
            <v>31173.23</v>
          </cell>
          <cell r="S116">
            <v>0</v>
          </cell>
          <cell r="T116">
            <v>25000.850179544916</v>
          </cell>
          <cell r="U116">
            <v>0</v>
          </cell>
          <cell r="V116">
            <v>0</v>
          </cell>
          <cell r="W116">
            <v>4339869.840828401</v>
          </cell>
          <cell r="X116">
            <v>0</v>
          </cell>
          <cell r="Y116">
            <v>0</v>
          </cell>
          <cell r="Z116">
            <v>504811.75429554499</v>
          </cell>
          <cell r="AA116">
            <v>5089407.7308284007</v>
          </cell>
          <cell r="AB116">
            <v>-4584595.976532856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504811.75429554499</v>
          </cell>
          <cell r="AP116">
            <v>5089407.7308284007</v>
          </cell>
          <cell r="AQ116">
            <v>-4584595.976532856</v>
          </cell>
          <cell r="AR116">
            <v>-244726.13570445497</v>
          </cell>
        </row>
        <row r="117">
          <cell r="B117" t="str">
            <v>200080160A</v>
          </cell>
          <cell r="C117">
            <v>0</v>
          </cell>
          <cell r="D117">
            <v>0</v>
          </cell>
          <cell r="E117">
            <v>0</v>
          </cell>
          <cell r="F117" t="str">
            <v>Private - LTCH</v>
          </cell>
          <cell r="G117" t="str">
            <v xml:space="preserve">CHG CORNERSTONE HOSPITAL OF OKLAHOMA - SHAWNEE </v>
          </cell>
          <cell r="H117" t="str">
            <v xml:space="preserve">1900 GORDON COOPER DRIVE  </v>
          </cell>
          <cell r="I117" t="str">
            <v xml:space="preserve">SHAWNEE        </v>
          </cell>
          <cell r="J117" t="str">
            <v>OK</v>
          </cell>
          <cell r="K117" t="str">
            <v>74801</v>
          </cell>
          <cell r="L117">
            <v>0.19750000000000001</v>
          </cell>
          <cell r="M117" t="str">
            <v>I</v>
          </cell>
          <cell r="N117">
            <v>962</v>
          </cell>
          <cell r="O117">
            <v>962</v>
          </cell>
          <cell r="P117">
            <v>6837782.7400000002</v>
          </cell>
          <cell r="Q117">
            <v>687735.57</v>
          </cell>
          <cell r="R117">
            <v>50538.91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1350462.09115</v>
          </cell>
          <cell r="AA117">
            <v>738274.48</v>
          </cell>
          <cell r="AB117">
            <v>612187.61115000001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1350462.09115</v>
          </cell>
          <cell r="AP117">
            <v>738274.48</v>
          </cell>
          <cell r="AQ117">
            <v>612187.61115000001</v>
          </cell>
          <cell r="AR117">
            <v>612187.61115000001</v>
          </cell>
        </row>
        <row r="118">
          <cell r="B118" t="str">
            <v>200119790A</v>
          </cell>
          <cell r="C118">
            <v>0</v>
          </cell>
          <cell r="D118">
            <v>0</v>
          </cell>
          <cell r="E118">
            <v>0</v>
          </cell>
          <cell r="F118" t="str">
            <v>Private - LTCH</v>
          </cell>
          <cell r="G118" t="str">
            <v xml:space="preserve">CORNERSTONE HOSPITAL OF OKLAHOMA - MUSKOGEE </v>
          </cell>
          <cell r="H118" t="str">
            <v xml:space="preserve">351 SOUTH 40TH STREET  </v>
          </cell>
          <cell r="I118" t="str">
            <v xml:space="preserve">MUSKOGEE       </v>
          </cell>
          <cell r="J118" t="str">
            <v>OK</v>
          </cell>
          <cell r="K118" t="str">
            <v>74403</v>
          </cell>
          <cell r="L118">
            <v>0.1772</v>
          </cell>
          <cell r="M118" t="str">
            <v>I</v>
          </cell>
          <cell r="N118">
            <v>842</v>
          </cell>
          <cell r="O118">
            <v>842</v>
          </cell>
          <cell r="P118">
            <v>8329034.8300000001</v>
          </cell>
          <cell r="Q118">
            <v>979949.85</v>
          </cell>
          <cell r="R118">
            <v>85392.84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1475904.9718760001</v>
          </cell>
          <cell r="AA118">
            <v>1065342.69</v>
          </cell>
          <cell r="AB118">
            <v>410562.28187600011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1475904.9718760001</v>
          </cell>
          <cell r="AP118">
            <v>1065342.69</v>
          </cell>
          <cell r="AQ118">
            <v>410562.28187600011</v>
          </cell>
          <cell r="AR118">
            <v>410562.28187600011</v>
          </cell>
        </row>
        <row r="119">
          <cell r="B119" t="str">
            <v>200347120A</v>
          </cell>
          <cell r="C119">
            <v>0</v>
          </cell>
          <cell r="D119">
            <v>0</v>
          </cell>
          <cell r="E119">
            <v>0</v>
          </cell>
          <cell r="F119" t="str">
            <v>Private - LTCH</v>
          </cell>
          <cell r="G119" t="str">
            <v xml:space="preserve">LTAC HOSPITAL OF EDMOND, LLC </v>
          </cell>
          <cell r="H119" t="str">
            <v xml:space="preserve">1100 E. NINTH STREET  </v>
          </cell>
          <cell r="I119" t="str">
            <v xml:space="preserve">EDMOND         </v>
          </cell>
          <cell r="J119" t="str">
            <v>OK</v>
          </cell>
          <cell r="K119" t="str">
            <v>73034</v>
          </cell>
          <cell r="L119">
            <v>0.39800000000000002</v>
          </cell>
          <cell r="M119" t="str">
            <v>I</v>
          </cell>
          <cell r="N119">
            <v>348</v>
          </cell>
          <cell r="O119">
            <v>348</v>
          </cell>
          <cell r="P119">
            <v>1324297.8700000001</v>
          </cell>
          <cell r="Q119">
            <v>410497.85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527070.55226000003</v>
          </cell>
          <cell r="AA119">
            <v>410497.85</v>
          </cell>
          <cell r="AB119">
            <v>116572.70226000005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527070.55226000003</v>
          </cell>
          <cell r="AP119">
            <v>410497.85</v>
          </cell>
          <cell r="AQ119">
            <v>116572.70226000005</v>
          </cell>
          <cell r="AR119">
            <v>116572.70226000005</v>
          </cell>
        </row>
        <row r="120">
          <cell r="B120" t="str">
            <v>100689350A</v>
          </cell>
          <cell r="C120">
            <v>0</v>
          </cell>
          <cell r="D120">
            <v>0</v>
          </cell>
          <cell r="E120">
            <v>0</v>
          </cell>
          <cell r="F120" t="str">
            <v>Private - LTCH</v>
          </cell>
          <cell r="G120" t="str">
            <v xml:space="preserve">SELECT SPECIALTY HOSPITAL - OK </v>
          </cell>
          <cell r="H120" t="str">
            <v xml:space="preserve">3524 NW 56 ST  </v>
          </cell>
          <cell r="I120" t="str">
            <v xml:space="preserve">OKLAHOMA CITY  </v>
          </cell>
          <cell r="J120" t="str">
            <v>OK</v>
          </cell>
          <cell r="K120" t="str">
            <v>73112</v>
          </cell>
          <cell r="L120">
            <v>0.3175</v>
          </cell>
          <cell r="M120" t="str">
            <v>I</v>
          </cell>
          <cell r="N120">
            <v>224</v>
          </cell>
          <cell r="O120">
            <v>224</v>
          </cell>
          <cell r="P120">
            <v>1348621.98</v>
          </cell>
          <cell r="Q120">
            <v>218630.95</v>
          </cell>
          <cell r="R120">
            <v>146333.59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428187.47865</v>
          </cell>
          <cell r="AA120">
            <v>364964.54000000004</v>
          </cell>
          <cell r="AB120">
            <v>63222.938649999967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428187.47865</v>
          </cell>
          <cell r="AP120">
            <v>364964.54000000004</v>
          </cell>
          <cell r="AQ120">
            <v>63222.938649999967</v>
          </cell>
          <cell r="AR120">
            <v>63222.938649999967</v>
          </cell>
        </row>
        <row r="121">
          <cell r="B121" t="str">
            <v>200224040B</v>
          </cell>
          <cell r="C121">
            <v>0</v>
          </cell>
          <cell r="D121">
            <v>0</v>
          </cell>
          <cell r="E121">
            <v>0</v>
          </cell>
          <cell r="F121" t="str">
            <v>Private - LTCH</v>
          </cell>
          <cell r="G121" t="str">
            <v xml:space="preserve">SELECT SPECIALTY HOSPITAL-TULSA MIDTOWN </v>
          </cell>
          <cell r="H121" t="str">
            <v>1125 SOUTH TRENTON  2ND AND 3RD FLOOR</v>
          </cell>
          <cell r="I121" t="str">
            <v xml:space="preserve">TULSA          </v>
          </cell>
          <cell r="J121" t="str">
            <v>OK</v>
          </cell>
          <cell r="K121" t="str">
            <v>74120</v>
          </cell>
          <cell r="L121">
            <v>0.34010000000000001</v>
          </cell>
          <cell r="M121" t="str">
            <v>I</v>
          </cell>
          <cell r="N121">
            <v>65</v>
          </cell>
          <cell r="O121">
            <v>65</v>
          </cell>
          <cell r="P121">
            <v>421839.31</v>
          </cell>
          <cell r="Q121">
            <v>132002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143467.54933100002</v>
          </cell>
          <cell r="AA121">
            <v>132002</v>
          </cell>
          <cell r="AB121">
            <v>11465.549331000017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143467.54933100002</v>
          </cell>
          <cell r="AP121">
            <v>132002</v>
          </cell>
          <cell r="AQ121">
            <v>11465.549331000017</v>
          </cell>
          <cell r="AR121">
            <v>11465.549331000017</v>
          </cell>
        </row>
        <row r="122">
          <cell r="B122" t="str">
            <v>100724700C</v>
          </cell>
          <cell r="C122">
            <v>0</v>
          </cell>
          <cell r="D122">
            <v>0</v>
          </cell>
          <cell r="E122">
            <v>0</v>
          </cell>
          <cell r="F122" t="str">
            <v>Private - LTCH</v>
          </cell>
          <cell r="G122" t="str">
            <v xml:space="preserve">SPECIALTY HOSPITAL OF MIDWEST CITY </v>
          </cell>
          <cell r="H122" t="str">
            <v xml:space="preserve">8210 NATIONAL AVE  </v>
          </cell>
          <cell r="I122" t="str">
            <v xml:space="preserve">MIDWEST CITY   </v>
          </cell>
          <cell r="J122" t="str">
            <v>OK</v>
          </cell>
          <cell r="K122" t="str">
            <v>73110</v>
          </cell>
          <cell r="L122">
            <v>0.39839999999999998</v>
          </cell>
          <cell r="M122" t="str">
            <v>I</v>
          </cell>
          <cell r="N122">
            <v>99</v>
          </cell>
          <cell r="O122">
            <v>99</v>
          </cell>
          <cell r="P122">
            <v>371302.62</v>
          </cell>
          <cell r="Q122">
            <v>90118.32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147926.963808</v>
          </cell>
          <cell r="AA122">
            <v>90118.32</v>
          </cell>
          <cell r="AB122">
            <v>57808.643807999993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147926.963808</v>
          </cell>
          <cell r="AP122">
            <v>90118.32</v>
          </cell>
          <cell r="AQ122">
            <v>57808.643807999993</v>
          </cell>
          <cell r="AR122">
            <v>57808.643807999993</v>
          </cell>
        </row>
        <row r="123">
          <cell r="B123" t="str">
            <v>100677110F</v>
          </cell>
          <cell r="C123">
            <v>0</v>
          </cell>
          <cell r="D123">
            <v>0</v>
          </cell>
          <cell r="E123">
            <v>0</v>
          </cell>
          <cell r="F123" t="str">
            <v>Private - LTCH</v>
          </cell>
          <cell r="G123" t="str">
            <v xml:space="preserve">THE CHILDRENS CENTER REHABILITATION HOSPITAL </v>
          </cell>
          <cell r="H123" t="str">
            <v xml:space="preserve">6800 NW 39 EXPRESSWAY  </v>
          </cell>
          <cell r="I123" t="str">
            <v xml:space="preserve">BETHANY        </v>
          </cell>
          <cell r="J123" t="str">
            <v>OK</v>
          </cell>
          <cell r="K123" t="str">
            <v>73008</v>
          </cell>
          <cell r="L123">
            <v>0.30599999999999999</v>
          </cell>
          <cell r="M123" t="str">
            <v>I</v>
          </cell>
          <cell r="N123">
            <v>35953</v>
          </cell>
          <cell r="O123">
            <v>35953</v>
          </cell>
          <cell r="P123">
            <v>33320804</v>
          </cell>
          <cell r="Q123">
            <v>35503153.299999997</v>
          </cell>
          <cell r="R123">
            <v>961688.48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10196166.024</v>
          </cell>
          <cell r="AA123">
            <v>36464841.779999994</v>
          </cell>
          <cell r="AB123">
            <v>-26268675.755999994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10196166.024</v>
          </cell>
          <cell r="AP123">
            <v>36464841.779999994</v>
          </cell>
          <cell r="AQ123">
            <v>-26268675.755999994</v>
          </cell>
          <cell r="AR123">
            <v>-26268675.755999994</v>
          </cell>
        </row>
        <row r="124">
          <cell r="B124" t="str">
            <v>100806400X</v>
          </cell>
          <cell r="C124">
            <v>0</v>
          </cell>
          <cell r="D124">
            <v>0</v>
          </cell>
          <cell r="E124">
            <v>0</v>
          </cell>
          <cell r="F124" t="str">
            <v>Private - MH</v>
          </cell>
          <cell r="G124" t="str">
            <v xml:space="preserve">WILLOW VIEW HOSP </v>
          </cell>
          <cell r="H124" t="str">
            <v xml:space="preserve">2601 SPENCER ROAD  </v>
          </cell>
          <cell r="I124" t="str">
            <v xml:space="preserve">SPENCER        </v>
          </cell>
          <cell r="J124" t="str">
            <v>OK</v>
          </cell>
          <cell r="K124" t="str">
            <v>73084</v>
          </cell>
          <cell r="L124">
            <v>0.18210000000000001</v>
          </cell>
          <cell r="M124" t="str">
            <v>I</v>
          </cell>
          <cell r="N124">
            <v>1005</v>
          </cell>
          <cell r="O124">
            <v>1005</v>
          </cell>
          <cell r="P124">
            <v>1520967.98</v>
          </cell>
          <cell r="Q124">
            <v>493787.66</v>
          </cell>
          <cell r="R124">
            <v>97679.78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276968.26915800001</v>
          </cell>
          <cell r="AA124">
            <v>591467.43999999994</v>
          </cell>
          <cell r="AB124">
            <v>-314499.17084199993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276968.26915800001</v>
          </cell>
          <cell r="AP124">
            <v>591467.43999999994</v>
          </cell>
          <cell r="AQ124">
            <v>-314499.17084199993</v>
          </cell>
          <cell r="AR124">
            <v>-314499.17084199993</v>
          </cell>
        </row>
        <row r="125">
          <cell r="B125" t="str">
            <v>200479750A</v>
          </cell>
          <cell r="C125">
            <v>0</v>
          </cell>
          <cell r="D125">
            <v>0</v>
          </cell>
          <cell r="E125">
            <v>0</v>
          </cell>
          <cell r="F125" t="str">
            <v>Private - Rehab</v>
          </cell>
          <cell r="G125" t="str">
            <v xml:space="preserve">MERCY REHABILITATION HOSPITAL, LLC </v>
          </cell>
          <cell r="H125" t="str">
            <v xml:space="preserve">5401 W. MEMORIAL ROAD  </v>
          </cell>
          <cell r="I125" t="str">
            <v xml:space="preserve">OKLAHOMA CITY  </v>
          </cell>
          <cell r="J125" t="str">
            <v>OK</v>
          </cell>
          <cell r="K125" t="str">
            <v>73142</v>
          </cell>
          <cell r="L125">
            <v>0.30599999999999999</v>
          </cell>
          <cell r="M125" t="str">
            <v>I</v>
          </cell>
          <cell r="N125">
            <v>594</v>
          </cell>
          <cell r="O125">
            <v>594</v>
          </cell>
          <cell r="P125">
            <v>1445764.8</v>
          </cell>
          <cell r="Q125">
            <v>310974</v>
          </cell>
          <cell r="R125">
            <v>0</v>
          </cell>
          <cell r="S125">
            <v>0</v>
          </cell>
          <cell r="T125">
            <v>10262.142000000002</v>
          </cell>
          <cell r="U125">
            <v>0</v>
          </cell>
          <cell r="V125">
            <v>0</v>
          </cell>
          <cell r="W125">
            <v>131701.59908644954</v>
          </cell>
          <cell r="X125">
            <v>0</v>
          </cell>
          <cell r="Y125">
            <v>0</v>
          </cell>
          <cell r="Z125">
            <v>452666.17080000002</v>
          </cell>
          <cell r="AA125">
            <v>442675.59908644954</v>
          </cell>
          <cell r="AB125">
            <v>9990.5717135504819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452666.17080000002</v>
          </cell>
          <cell r="AP125">
            <v>442675.59908644954</v>
          </cell>
          <cell r="AQ125">
            <v>9990.5717135504819</v>
          </cell>
          <cell r="AR125">
            <v>141692.17080000002</v>
          </cell>
        </row>
        <row r="126">
          <cell r="B126" t="str">
            <v>200028650A</v>
          </cell>
          <cell r="C126">
            <v>0</v>
          </cell>
          <cell r="D126">
            <v>0</v>
          </cell>
          <cell r="E126">
            <v>0</v>
          </cell>
          <cell r="F126" t="str">
            <v>Private - Rehab</v>
          </cell>
          <cell r="G126" t="str">
            <v xml:space="preserve">VALIR REHABILITATION HOSPITAL OF OKC </v>
          </cell>
          <cell r="H126" t="str">
            <v xml:space="preserve">700 NW 7TH ST  </v>
          </cell>
          <cell r="I126" t="str">
            <v xml:space="preserve">OKLAHOMA CITY  </v>
          </cell>
          <cell r="J126" t="str">
            <v>OK</v>
          </cell>
          <cell r="K126" t="str">
            <v>73102</v>
          </cell>
          <cell r="L126">
            <v>0.5151</v>
          </cell>
          <cell r="M126" t="str">
            <v>I</v>
          </cell>
          <cell r="N126">
            <v>2201</v>
          </cell>
          <cell r="O126">
            <v>2201</v>
          </cell>
          <cell r="P126">
            <v>4959039.08</v>
          </cell>
          <cell r="Q126">
            <v>1637380.29</v>
          </cell>
          <cell r="R126">
            <v>8197.5400000000009</v>
          </cell>
          <cell r="S126">
            <v>0</v>
          </cell>
          <cell r="T126">
            <v>54304.068390000015</v>
          </cell>
          <cell r="U126">
            <v>0</v>
          </cell>
          <cell r="V126">
            <v>0</v>
          </cell>
          <cell r="W126">
            <v>1034441.8760126046</v>
          </cell>
          <cell r="X126">
            <v>0</v>
          </cell>
          <cell r="Y126">
            <v>0</v>
          </cell>
          <cell r="Z126">
            <v>2608705.0984980003</v>
          </cell>
          <cell r="AA126">
            <v>2680019.7060126048</v>
          </cell>
          <cell r="AB126">
            <v>-71314.60751460446</v>
          </cell>
          <cell r="AC126">
            <v>0</v>
          </cell>
          <cell r="AD126">
            <v>38361.24</v>
          </cell>
          <cell r="AE126">
            <v>6553.19</v>
          </cell>
          <cell r="AF126">
            <v>888.51425753691751</v>
          </cell>
          <cell r="AG126">
            <v>0</v>
          </cell>
          <cell r="AH126">
            <v>245.57624049871828</v>
          </cell>
          <cell r="AI126">
            <v>138.49100678356155</v>
          </cell>
          <cell r="AJ126">
            <v>0</v>
          </cell>
          <cell r="AK126">
            <v>20005.450964498716</v>
          </cell>
          <cell r="AL126">
            <v>7580.1952643204786</v>
          </cell>
          <cell r="AM126">
            <v>12425.255700178237</v>
          </cell>
          <cell r="AN126">
            <v>0</v>
          </cell>
          <cell r="AO126">
            <v>2628710.5494624991</v>
          </cell>
          <cell r="AP126">
            <v>2687599.9012769251</v>
          </cell>
          <cell r="AQ126">
            <v>-58889.351814426016</v>
          </cell>
          <cell r="AR126">
            <v>975691.01520496211</v>
          </cell>
        </row>
        <row r="127">
          <cell r="B127" t="str">
            <v>100746230B</v>
          </cell>
          <cell r="C127">
            <v>0</v>
          </cell>
          <cell r="D127">
            <v>0</v>
          </cell>
          <cell r="E127">
            <v>0</v>
          </cell>
          <cell r="F127" t="str">
            <v>Private - Sp</v>
          </cell>
          <cell r="G127" t="str">
            <v xml:space="preserve">COMMUNITY HOSPITAL </v>
          </cell>
          <cell r="H127" t="str">
            <v xml:space="preserve">3100 SW 89TH ST  </v>
          </cell>
          <cell r="I127" t="str">
            <v xml:space="preserve">OKLAHOMA CITY  </v>
          </cell>
          <cell r="J127" t="str">
            <v>OK</v>
          </cell>
          <cell r="K127" t="str">
            <v>73159</v>
          </cell>
          <cell r="L127">
            <v>0.1923</v>
          </cell>
          <cell r="M127" t="str">
            <v>I</v>
          </cell>
          <cell r="N127">
            <v>389</v>
          </cell>
          <cell r="O127">
            <v>389</v>
          </cell>
          <cell r="P127">
            <v>4976912.29</v>
          </cell>
          <cell r="Q127">
            <v>879256.47</v>
          </cell>
          <cell r="R127">
            <v>37669.620000000003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957060.23336700001</v>
          </cell>
          <cell r="AA127">
            <v>916926.09</v>
          </cell>
          <cell r="AB127">
            <v>40134.143367000041</v>
          </cell>
          <cell r="AC127">
            <v>0</v>
          </cell>
          <cell r="AD127">
            <v>15261676.85</v>
          </cell>
          <cell r="AE127">
            <v>1579692.67</v>
          </cell>
          <cell r="AF127">
            <v>104010.20241743946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2934820.4582549999</v>
          </cell>
          <cell r="AL127">
            <v>1683702.8724174395</v>
          </cell>
          <cell r="AM127">
            <v>1251117.5858375605</v>
          </cell>
          <cell r="AN127">
            <v>0</v>
          </cell>
          <cell r="AO127">
            <v>3891880.6916220002</v>
          </cell>
          <cell r="AP127">
            <v>2600628.9624174396</v>
          </cell>
          <cell r="AQ127">
            <v>1291251.7292045606</v>
          </cell>
          <cell r="AR127">
            <v>1291251.7292045606</v>
          </cell>
        </row>
        <row r="128">
          <cell r="B128" t="str">
            <v>100745350B</v>
          </cell>
          <cell r="C128">
            <v>0</v>
          </cell>
          <cell r="D128">
            <v>0</v>
          </cell>
          <cell r="E128">
            <v>0</v>
          </cell>
          <cell r="F128" t="str">
            <v>Private - Sp</v>
          </cell>
          <cell r="G128" t="str">
            <v xml:space="preserve">LAKESIDE WOMENS CENTER OF </v>
          </cell>
          <cell r="H128" t="str">
            <v xml:space="preserve">11200 N PORTLAND AVE  </v>
          </cell>
          <cell r="I128" t="str">
            <v xml:space="preserve">OKLAHOMA CITY  </v>
          </cell>
          <cell r="J128" t="str">
            <v>OK</v>
          </cell>
          <cell r="K128" t="str">
            <v>73120</v>
          </cell>
          <cell r="L128">
            <v>0.28050000000000003</v>
          </cell>
          <cell r="M128" t="str">
            <v>I</v>
          </cell>
          <cell r="N128">
            <v>1166</v>
          </cell>
          <cell r="O128">
            <v>1166</v>
          </cell>
          <cell r="P128">
            <v>5910107.5800000001</v>
          </cell>
          <cell r="Q128">
            <v>693819.14</v>
          </cell>
          <cell r="R128">
            <v>252157.14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1657785.1761900003</v>
          </cell>
          <cell r="AA128">
            <v>945976.28</v>
          </cell>
          <cell r="AB128">
            <v>711808.89619000023</v>
          </cell>
          <cell r="AC128">
            <v>0</v>
          </cell>
          <cell r="AD128">
            <v>975582.16</v>
          </cell>
          <cell r="AE128">
            <v>108869.01</v>
          </cell>
          <cell r="AF128">
            <v>13257.667372127346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273650.79588000005</v>
          </cell>
          <cell r="AL128">
            <v>122126.67737212733</v>
          </cell>
          <cell r="AM128">
            <v>151524.11850787271</v>
          </cell>
          <cell r="AN128">
            <v>0</v>
          </cell>
          <cell r="AO128">
            <v>1931435.9720700004</v>
          </cell>
          <cell r="AP128">
            <v>1068102.9573721273</v>
          </cell>
          <cell r="AQ128">
            <v>863333.01469787303</v>
          </cell>
          <cell r="AR128">
            <v>863333.01469787303</v>
          </cell>
        </row>
        <row r="129">
          <cell r="B129" t="str">
            <v>200069370A</v>
          </cell>
          <cell r="C129">
            <v>0</v>
          </cell>
          <cell r="D129">
            <v>0</v>
          </cell>
          <cell r="E129">
            <v>0</v>
          </cell>
          <cell r="F129" t="str">
            <v>Private - Sp</v>
          </cell>
          <cell r="G129" t="str">
            <v xml:space="preserve">MCBRIDE CLINIC ORTHOPEDIC HOSPITAL </v>
          </cell>
          <cell r="H129" t="str">
            <v xml:space="preserve">9600 BROADWAY EXTENSION  </v>
          </cell>
          <cell r="I129" t="str">
            <v xml:space="preserve">OKLAHOMA CITY  </v>
          </cell>
          <cell r="J129" t="str">
            <v>OK</v>
          </cell>
          <cell r="K129" t="str">
            <v>73114</v>
          </cell>
          <cell r="L129">
            <v>0.3634</v>
          </cell>
          <cell r="M129" t="str">
            <v>I</v>
          </cell>
          <cell r="N129">
            <v>105</v>
          </cell>
          <cell r="O129">
            <v>105</v>
          </cell>
          <cell r="P129">
            <v>1322278.45</v>
          </cell>
          <cell r="Q129">
            <v>389755.53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480515.98872999998</v>
          </cell>
          <cell r="AA129">
            <v>389755.53</v>
          </cell>
          <cell r="AB129">
            <v>90760.458729999955</v>
          </cell>
          <cell r="AC129">
            <v>0</v>
          </cell>
          <cell r="AD129">
            <v>1846982.16</v>
          </cell>
          <cell r="AE129">
            <v>204792.01</v>
          </cell>
          <cell r="AF129">
            <v>24571.31573412284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671193.31694399996</v>
          </cell>
          <cell r="AL129">
            <v>229363.32573412286</v>
          </cell>
          <cell r="AM129">
            <v>441829.99120987707</v>
          </cell>
          <cell r="AN129">
            <v>0</v>
          </cell>
          <cell r="AO129">
            <v>1151709.3056739999</v>
          </cell>
          <cell r="AP129">
            <v>619118.85573412292</v>
          </cell>
          <cell r="AQ129">
            <v>532590.44993987703</v>
          </cell>
          <cell r="AR129">
            <v>532590.44993987703</v>
          </cell>
        </row>
        <row r="130">
          <cell r="B130" t="str">
            <v>200265330A</v>
          </cell>
          <cell r="C130">
            <v>0</v>
          </cell>
          <cell r="D130">
            <v>0</v>
          </cell>
          <cell r="E130">
            <v>0</v>
          </cell>
          <cell r="F130" t="str">
            <v>Private - Sp</v>
          </cell>
          <cell r="G130" t="str">
            <v xml:space="preserve">NORTHEAST OKLAHOMA EYE INSTITUTE LLC </v>
          </cell>
          <cell r="H130" t="str">
            <v xml:space="preserve">2408 E 81ST STE 600  </v>
          </cell>
          <cell r="I130" t="str">
            <v xml:space="preserve">TULSA          </v>
          </cell>
          <cell r="J130" t="str">
            <v>OK</v>
          </cell>
          <cell r="K130" t="str">
            <v>74137</v>
          </cell>
          <cell r="L130">
            <v>0.27510000000000001</v>
          </cell>
          <cell r="M130" t="str">
            <v>I</v>
          </cell>
          <cell r="N130">
            <v>1</v>
          </cell>
          <cell r="O130">
            <v>1</v>
          </cell>
          <cell r="P130">
            <v>23695.32</v>
          </cell>
          <cell r="Q130">
            <v>10062.549999999999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6518.5825320000004</v>
          </cell>
          <cell r="AA130">
            <v>10062.549999999999</v>
          </cell>
          <cell r="AB130">
            <v>-3543.9674679999989</v>
          </cell>
          <cell r="AC130">
            <v>0</v>
          </cell>
          <cell r="AD130">
            <v>488951.62</v>
          </cell>
          <cell r="AE130">
            <v>66456.37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134510.590662</v>
          </cell>
          <cell r="AL130">
            <v>66456.37</v>
          </cell>
          <cell r="AM130">
            <v>68054.220662000007</v>
          </cell>
          <cell r="AN130">
            <v>0</v>
          </cell>
          <cell r="AO130">
            <v>141029.173194</v>
          </cell>
          <cell r="AP130">
            <v>76518.92</v>
          </cell>
          <cell r="AQ130">
            <v>64510.253194000004</v>
          </cell>
          <cell r="AR130">
            <v>64510.253194000004</v>
          </cell>
        </row>
        <row r="131">
          <cell r="B131" t="str">
            <v>200066700A</v>
          </cell>
          <cell r="C131">
            <v>0</v>
          </cell>
          <cell r="D131">
            <v>0</v>
          </cell>
          <cell r="E131">
            <v>0</v>
          </cell>
          <cell r="F131" t="str">
            <v>Private - Sp</v>
          </cell>
          <cell r="G131" t="str">
            <v xml:space="preserve">OKLAHOMA CENTER FOR ORTHOPAEDIC &amp; MULTI SPECIALTY </v>
          </cell>
          <cell r="H131" t="str">
            <v>8100 S WALKER AVE  BLDG C</v>
          </cell>
          <cell r="I131" t="str">
            <v xml:space="preserve">OKLAHOMA CITY  </v>
          </cell>
          <cell r="J131" t="str">
            <v>OK</v>
          </cell>
          <cell r="K131" t="str">
            <v>73139</v>
          </cell>
          <cell r="L131">
            <v>0.2215</v>
          </cell>
          <cell r="M131" t="str">
            <v>I</v>
          </cell>
          <cell r="N131">
            <v>115</v>
          </cell>
          <cell r="O131">
            <v>115</v>
          </cell>
          <cell r="P131">
            <v>1504789.62</v>
          </cell>
          <cell r="Q131">
            <v>533689.43000000005</v>
          </cell>
          <cell r="R131">
            <v>22552.49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333310.90083000006</v>
          </cell>
          <cell r="AA131">
            <v>556241.92000000004</v>
          </cell>
          <cell r="AB131">
            <v>-222931.01916999999</v>
          </cell>
          <cell r="AC131">
            <v>0</v>
          </cell>
          <cell r="AD131">
            <v>20697691.399999999</v>
          </cell>
          <cell r="AE131">
            <v>2553788.23</v>
          </cell>
          <cell r="AF131">
            <v>326831.68870044319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4584538.6450999994</v>
          </cell>
          <cell r="AL131">
            <v>2880619.9187004431</v>
          </cell>
          <cell r="AM131">
            <v>1703918.7263995563</v>
          </cell>
          <cell r="AN131">
            <v>0</v>
          </cell>
          <cell r="AO131">
            <v>4917849.5459299991</v>
          </cell>
          <cell r="AP131">
            <v>3436861.838700443</v>
          </cell>
          <cell r="AQ131">
            <v>1480987.7072295561</v>
          </cell>
          <cell r="AR131">
            <v>1480987.7072295561</v>
          </cell>
        </row>
        <row r="132">
          <cell r="B132" t="str">
            <v>200009170A</v>
          </cell>
          <cell r="C132">
            <v>0</v>
          </cell>
          <cell r="D132">
            <v>0</v>
          </cell>
          <cell r="E132">
            <v>0</v>
          </cell>
          <cell r="F132" t="str">
            <v>Private - Sp</v>
          </cell>
          <cell r="G132" t="str">
            <v xml:space="preserve">OKLAHOMA HEART HOSPITAL LLC </v>
          </cell>
          <cell r="H132" t="str">
            <v xml:space="preserve">4050 W MEMORIAL ROAD  </v>
          </cell>
          <cell r="I132" t="str">
            <v xml:space="preserve">OKLAHOMA CITY  </v>
          </cell>
          <cell r="J132" t="str">
            <v>OK</v>
          </cell>
          <cell r="K132" t="str">
            <v>73120</v>
          </cell>
          <cell r="L132">
            <v>0.22520000000000001</v>
          </cell>
          <cell r="M132" t="str">
            <v>I</v>
          </cell>
          <cell r="N132">
            <v>1440</v>
          </cell>
          <cell r="O132">
            <v>1271</v>
          </cell>
          <cell r="P132">
            <v>13490019.91</v>
          </cell>
          <cell r="Q132">
            <v>3072084.21</v>
          </cell>
          <cell r="R132">
            <v>57243.55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3037952.483732</v>
          </cell>
          <cell r="AA132">
            <v>3129327.76</v>
          </cell>
          <cell r="AB132">
            <v>-91375.276267999783</v>
          </cell>
          <cell r="AC132">
            <v>0</v>
          </cell>
          <cell r="AD132">
            <v>13041012.59</v>
          </cell>
          <cell r="AE132">
            <v>949790.09</v>
          </cell>
          <cell r="AF132">
            <v>52892.72326073474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2936836.0352680003</v>
          </cell>
          <cell r="AL132">
            <v>1002682.8132607347</v>
          </cell>
          <cell r="AM132">
            <v>1934153.2220072658</v>
          </cell>
          <cell r="AN132">
            <v>0</v>
          </cell>
          <cell r="AO132">
            <v>5974788.5190000003</v>
          </cell>
          <cell r="AP132">
            <v>4132010.5732607343</v>
          </cell>
          <cell r="AQ132">
            <v>1842777.945739266</v>
          </cell>
          <cell r="AR132">
            <v>1842777.945739266</v>
          </cell>
        </row>
        <row r="133">
          <cell r="B133" t="str">
            <v>100747140B</v>
          </cell>
          <cell r="C133">
            <v>0</v>
          </cell>
          <cell r="D133">
            <v>0</v>
          </cell>
          <cell r="E133">
            <v>0</v>
          </cell>
          <cell r="F133" t="str">
            <v>Private - Sp</v>
          </cell>
          <cell r="G133" t="str">
            <v xml:space="preserve">OKLAHOMA SPINE HOSPITAL </v>
          </cell>
          <cell r="H133" t="str">
            <v xml:space="preserve">14101 PARKWAY COMMONS DR  </v>
          </cell>
          <cell r="I133" t="str">
            <v xml:space="preserve">OKLAHOMA CITY  </v>
          </cell>
          <cell r="J133" t="str">
            <v>OK</v>
          </cell>
          <cell r="K133" t="str">
            <v>73134</v>
          </cell>
          <cell r="L133">
            <v>0.22550000000000001</v>
          </cell>
          <cell r="M133" t="str">
            <v>I</v>
          </cell>
          <cell r="N133">
            <v>79</v>
          </cell>
          <cell r="O133">
            <v>79</v>
          </cell>
          <cell r="P133">
            <v>2406495.5299999998</v>
          </cell>
          <cell r="Q133">
            <v>609357.67000000004</v>
          </cell>
          <cell r="R133">
            <v>-24654.28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542664.74201499997</v>
          </cell>
          <cell r="AA133">
            <v>584703.39</v>
          </cell>
          <cell r="AB133">
            <v>-42038.647985000047</v>
          </cell>
          <cell r="AC133">
            <v>0</v>
          </cell>
          <cell r="AD133">
            <v>858626.28</v>
          </cell>
          <cell r="AE133">
            <v>156973.76000000001</v>
          </cell>
          <cell r="AF133">
            <v>26239.724285394859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193620.22614000001</v>
          </cell>
          <cell r="AL133">
            <v>183213.48428539486</v>
          </cell>
          <cell r="AM133">
            <v>10406.741854605149</v>
          </cell>
          <cell r="AN133">
            <v>0</v>
          </cell>
          <cell r="AO133">
            <v>736284.96815500001</v>
          </cell>
          <cell r="AP133">
            <v>767916.87428539491</v>
          </cell>
          <cell r="AQ133">
            <v>-31631.906130394898</v>
          </cell>
          <cell r="AR133">
            <v>-31631.906130394898</v>
          </cell>
        </row>
        <row r="134">
          <cell r="B134" t="str">
            <v>200108340A</v>
          </cell>
          <cell r="C134">
            <v>0</v>
          </cell>
          <cell r="D134">
            <v>0</v>
          </cell>
          <cell r="E134">
            <v>0</v>
          </cell>
          <cell r="F134" t="str">
            <v>Private - Sp</v>
          </cell>
          <cell r="G134" t="str">
            <v xml:space="preserve">ONECORE HEALTH </v>
          </cell>
          <cell r="H134" t="str">
            <v>1044 SW 44TH ST  STE 350</v>
          </cell>
          <cell r="I134" t="str">
            <v xml:space="preserve">OKLAHOMA CITY  </v>
          </cell>
          <cell r="J134" t="str">
            <v>OK</v>
          </cell>
          <cell r="K134" t="str">
            <v>73109</v>
          </cell>
          <cell r="L134">
            <v>0.21659999999999999</v>
          </cell>
          <cell r="M134" t="str">
            <v>I</v>
          </cell>
          <cell r="N134">
            <v>1</v>
          </cell>
          <cell r="O134">
            <v>1</v>
          </cell>
          <cell r="P134">
            <v>95011.55</v>
          </cell>
          <cell r="Q134">
            <v>11020.44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20579.50173</v>
          </cell>
          <cell r="AA134">
            <v>11020.44</v>
          </cell>
          <cell r="AB134">
            <v>9559.0617299999994</v>
          </cell>
          <cell r="AC134">
            <v>0</v>
          </cell>
          <cell r="AD134">
            <v>4117246.15</v>
          </cell>
          <cell r="AE134">
            <v>285574.88</v>
          </cell>
          <cell r="AF134">
            <v>47592.822521783841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891795.51608999993</v>
          </cell>
          <cell r="AL134">
            <v>333167.70252178382</v>
          </cell>
          <cell r="AM134">
            <v>558627.81356821605</v>
          </cell>
          <cell r="AN134">
            <v>0</v>
          </cell>
          <cell r="AO134">
            <v>912375.01781999995</v>
          </cell>
          <cell r="AP134">
            <v>344188.14252178383</v>
          </cell>
          <cell r="AQ134">
            <v>568186.87529821612</v>
          </cell>
          <cell r="AR134">
            <v>568186.87529821612</v>
          </cell>
        </row>
        <row r="135">
          <cell r="B135" t="str">
            <v>100748450B</v>
          </cell>
          <cell r="C135">
            <v>0</v>
          </cell>
          <cell r="D135">
            <v>0</v>
          </cell>
          <cell r="E135">
            <v>0</v>
          </cell>
          <cell r="F135" t="str">
            <v>Private - Sp</v>
          </cell>
          <cell r="G135" t="str">
            <v xml:space="preserve">ORTHOPEDIC HOSPITAL OF OKLAHOMA </v>
          </cell>
          <cell r="H135" t="str">
            <v xml:space="preserve">2408 E. 81ST STREET  </v>
          </cell>
          <cell r="I135" t="str">
            <v xml:space="preserve">TULSA          </v>
          </cell>
          <cell r="J135" t="str">
            <v>OK</v>
          </cell>
          <cell r="K135" t="str">
            <v>74137</v>
          </cell>
          <cell r="L135">
            <v>0.27510000000000001</v>
          </cell>
          <cell r="M135" t="str">
            <v>I</v>
          </cell>
          <cell r="N135">
            <v>190</v>
          </cell>
          <cell r="O135">
            <v>190</v>
          </cell>
          <cell r="P135">
            <v>2026283.22</v>
          </cell>
          <cell r="Q135">
            <v>764691.13</v>
          </cell>
          <cell r="R135">
            <v>2406.9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557430.51382200001</v>
          </cell>
          <cell r="AA135">
            <v>767098.03</v>
          </cell>
          <cell r="AB135">
            <v>-209667.51617800002</v>
          </cell>
          <cell r="AC135">
            <v>0</v>
          </cell>
          <cell r="AD135">
            <v>14439873.710000001</v>
          </cell>
          <cell r="AE135">
            <v>3082534.4</v>
          </cell>
          <cell r="AF135">
            <v>424570.15653894632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3972409.2576210005</v>
          </cell>
          <cell r="AL135">
            <v>3507104.556538946</v>
          </cell>
          <cell r="AM135">
            <v>465304.70108205453</v>
          </cell>
          <cell r="AN135">
            <v>0</v>
          </cell>
          <cell r="AO135">
            <v>4529839.7714430001</v>
          </cell>
          <cell r="AP135">
            <v>4274202.5865389463</v>
          </cell>
          <cell r="AQ135">
            <v>255637.18490405381</v>
          </cell>
          <cell r="AR135">
            <v>255637.18490405381</v>
          </cell>
        </row>
        <row r="136">
          <cell r="B136" t="str">
            <v>200518600A</v>
          </cell>
          <cell r="C136">
            <v>0</v>
          </cell>
          <cell r="D136">
            <v>0</v>
          </cell>
          <cell r="E136">
            <v>0</v>
          </cell>
          <cell r="F136" t="str">
            <v>Private - Sp</v>
          </cell>
          <cell r="G136" t="str">
            <v xml:space="preserve">PAM SPECIALTY HOSPITAL OF TULSA </v>
          </cell>
          <cell r="H136" t="str">
            <v xml:space="preserve">3219 S 79TH E AVE  </v>
          </cell>
          <cell r="I136" t="str">
            <v xml:space="preserve">TULSA          </v>
          </cell>
          <cell r="J136" t="str">
            <v>OK</v>
          </cell>
          <cell r="K136" t="str">
            <v>74145</v>
          </cell>
          <cell r="L136">
            <v>0.26229999999999998</v>
          </cell>
          <cell r="M136" t="str">
            <v>I</v>
          </cell>
          <cell r="N136">
            <v>472</v>
          </cell>
          <cell r="O136">
            <v>472</v>
          </cell>
          <cell r="P136">
            <v>6374164.8300000001</v>
          </cell>
          <cell r="Q136">
            <v>920649.6</v>
          </cell>
          <cell r="R136">
            <v>60554.48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1671943.4349089998</v>
          </cell>
          <cell r="AA136">
            <v>981204.08</v>
          </cell>
          <cell r="AB136">
            <v>690739.35490899987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1671943.4349089998</v>
          </cell>
          <cell r="AP136">
            <v>981204.08</v>
          </cell>
          <cell r="AQ136">
            <v>690739.35490899987</v>
          </cell>
          <cell r="AR136">
            <v>690739.35490899987</v>
          </cell>
        </row>
        <row r="137">
          <cell r="B137" t="str">
            <v>200031310A</v>
          </cell>
          <cell r="C137">
            <v>0</v>
          </cell>
          <cell r="D137">
            <v>0</v>
          </cell>
          <cell r="E137">
            <v>0</v>
          </cell>
          <cell r="F137" t="str">
            <v>Private - Sp</v>
          </cell>
          <cell r="G137" t="str">
            <v xml:space="preserve">SAINT FRANCIS HOSPITAL SOUTH </v>
          </cell>
          <cell r="H137" t="str">
            <v xml:space="preserve">10501 E 91ST S  </v>
          </cell>
          <cell r="I137" t="str">
            <v xml:space="preserve">TULSA          </v>
          </cell>
          <cell r="J137" t="str">
            <v>OK</v>
          </cell>
          <cell r="K137" t="str">
            <v>74133</v>
          </cell>
          <cell r="L137">
            <v>0.25979999999999998</v>
          </cell>
          <cell r="M137" t="str">
            <v>I</v>
          </cell>
          <cell r="N137">
            <v>3718</v>
          </cell>
          <cell r="O137">
            <v>3718</v>
          </cell>
          <cell r="P137">
            <v>13759944.99</v>
          </cell>
          <cell r="Q137">
            <v>3451071.09</v>
          </cell>
          <cell r="R137">
            <v>88029.5</v>
          </cell>
          <cell r="S137">
            <v>0</v>
          </cell>
          <cell r="T137">
            <v>116790.31947</v>
          </cell>
          <cell r="U137">
            <v>0</v>
          </cell>
          <cell r="V137">
            <v>0</v>
          </cell>
          <cell r="W137">
            <v>3055323.4296769602</v>
          </cell>
          <cell r="X137">
            <v>0</v>
          </cell>
          <cell r="Y137">
            <v>0</v>
          </cell>
          <cell r="Z137">
            <v>3691624.0278719999</v>
          </cell>
          <cell r="AA137">
            <v>6594424.0196769601</v>
          </cell>
          <cell r="AB137">
            <v>-2902799.9918049602</v>
          </cell>
          <cell r="AC137">
            <v>0</v>
          </cell>
          <cell r="AD137">
            <v>16571565.539999999</v>
          </cell>
          <cell r="AE137">
            <v>1757405.91</v>
          </cell>
          <cell r="AF137">
            <v>258186.65711188546</v>
          </cell>
          <cell r="AG137">
            <v>0</v>
          </cell>
          <cell r="AH137">
            <v>66514.554714692218</v>
          </cell>
          <cell r="AI137">
            <v>895716.11593845254</v>
          </cell>
          <cell r="AJ137">
            <v>0</v>
          </cell>
          <cell r="AK137">
            <v>4371807.2820066912</v>
          </cell>
          <cell r="AL137">
            <v>2911308.6830503382</v>
          </cell>
          <cell r="AM137">
            <v>1460498.598956353</v>
          </cell>
          <cell r="AN137">
            <v>0</v>
          </cell>
          <cell r="AO137">
            <v>8063431.3098786911</v>
          </cell>
          <cell r="AP137">
            <v>9505732.7027272992</v>
          </cell>
          <cell r="AQ137">
            <v>-1442301.3928486081</v>
          </cell>
          <cell r="AR137">
            <v>2508738.1527668047</v>
          </cell>
        </row>
        <row r="138">
          <cell r="B138" t="str">
            <v>200644000A</v>
          </cell>
          <cell r="C138">
            <v>0</v>
          </cell>
          <cell r="D138">
            <v>0</v>
          </cell>
          <cell r="E138">
            <v>0</v>
          </cell>
          <cell r="F138" t="str">
            <v>Private - Sp</v>
          </cell>
          <cell r="G138" t="str">
            <v xml:space="preserve">SPECIALTY HOSPITAL OF MIDWEST CITY OPERATOR, LLC </v>
          </cell>
          <cell r="H138" t="str">
            <v xml:space="preserve">8210 NATIONAL AVE.  </v>
          </cell>
          <cell r="I138" t="str">
            <v xml:space="preserve">MIDWEST CITY   </v>
          </cell>
          <cell r="J138" t="str">
            <v>OK</v>
          </cell>
          <cell r="K138" t="str">
            <v>73110</v>
          </cell>
          <cell r="L138">
            <v>0.2792</v>
          </cell>
          <cell r="M138" t="str">
            <v>I</v>
          </cell>
          <cell r="N138">
            <v>550</v>
          </cell>
          <cell r="O138">
            <v>550</v>
          </cell>
          <cell r="P138">
            <v>1877650.79</v>
          </cell>
          <cell r="Q138">
            <v>409108.02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524240.10056799999</v>
          </cell>
          <cell r="AA138">
            <v>409108.02</v>
          </cell>
          <cell r="AB138">
            <v>115132.08056799998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524240.10056799999</v>
          </cell>
          <cell r="AP138">
            <v>409108.02</v>
          </cell>
          <cell r="AQ138">
            <v>115132.08056799998</v>
          </cell>
          <cell r="AR138">
            <v>115132.08056799998</v>
          </cell>
        </row>
        <row r="139">
          <cell r="B139" t="str">
            <v>100700530A</v>
          </cell>
          <cell r="C139">
            <v>0</v>
          </cell>
          <cell r="D139">
            <v>0</v>
          </cell>
          <cell r="E139">
            <v>0</v>
          </cell>
          <cell r="F139" t="str">
            <v>Private - Sp</v>
          </cell>
          <cell r="G139" t="str">
            <v xml:space="preserve">SURGICAL HOSPITAL OF OKLAHOMA LLC </v>
          </cell>
          <cell r="H139" t="str">
            <v xml:space="preserve">100 SE 59TH ST  </v>
          </cell>
          <cell r="I139" t="str">
            <v xml:space="preserve">OKLAHOMA CITY  </v>
          </cell>
          <cell r="J139" t="str">
            <v>OK</v>
          </cell>
          <cell r="K139" t="str">
            <v>73129</v>
          </cell>
          <cell r="L139">
            <v>0.16819999999999999</v>
          </cell>
          <cell r="M139" t="str">
            <v>I</v>
          </cell>
          <cell r="N139">
            <v>41</v>
          </cell>
          <cell r="O139">
            <v>41</v>
          </cell>
          <cell r="P139">
            <v>669054.6</v>
          </cell>
          <cell r="Q139">
            <v>113531.29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112534.98371999999</v>
          </cell>
          <cell r="AA139">
            <v>113531.29</v>
          </cell>
          <cell r="AB139">
            <v>-996.30628000000434</v>
          </cell>
          <cell r="AC139">
            <v>0</v>
          </cell>
          <cell r="AD139">
            <v>9613375.4600000009</v>
          </cell>
          <cell r="AE139">
            <v>1256922.04</v>
          </cell>
          <cell r="AF139">
            <v>38224.757517452803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1616969.7523720001</v>
          </cell>
          <cell r="AL139">
            <v>1295146.7975174529</v>
          </cell>
          <cell r="AM139">
            <v>321822.95485454728</v>
          </cell>
          <cell r="AN139">
            <v>0</v>
          </cell>
          <cell r="AO139">
            <v>1729504.736092</v>
          </cell>
          <cell r="AP139">
            <v>1408678.0875174529</v>
          </cell>
          <cell r="AQ139">
            <v>320826.64857454714</v>
          </cell>
          <cell r="AR139">
            <v>320826.64857454714</v>
          </cell>
        </row>
        <row r="140">
          <cell r="B140" t="str">
            <v>200530140A</v>
          </cell>
          <cell r="C140">
            <v>0</v>
          </cell>
          <cell r="D140">
            <v>0</v>
          </cell>
          <cell r="E140">
            <v>0</v>
          </cell>
          <cell r="F140" t="str">
            <v>Private - Sp</v>
          </cell>
          <cell r="G140" t="str">
            <v xml:space="preserve">TULSA - AMG SPECIALTY HOSPITAL </v>
          </cell>
          <cell r="H140" t="str">
            <v>2408 E 81ST STREET  SUITE 2800</v>
          </cell>
          <cell r="I140" t="str">
            <v xml:space="preserve">TULSA          </v>
          </cell>
          <cell r="J140" t="str">
            <v>OK</v>
          </cell>
          <cell r="K140" t="str">
            <v>74137</v>
          </cell>
          <cell r="L140">
            <v>0.40610000000000002</v>
          </cell>
          <cell r="M140" t="str">
            <v>I</v>
          </cell>
          <cell r="N140">
            <v>324</v>
          </cell>
          <cell r="O140">
            <v>324</v>
          </cell>
          <cell r="P140">
            <v>1683265.75</v>
          </cell>
          <cell r="Q140">
            <v>377536.96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683574.22107500001</v>
          </cell>
          <cell r="AA140">
            <v>377536.96</v>
          </cell>
          <cell r="AB140">
            <v>306037.26107499999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683574.22107500001</v>
          </cell>
          <cell r="AP140">
            <v>377536.96</v>
          </cell>
          <cell r="AQ140">
            <v>306037.26107499999</v>
          </cell>
          <cell r="AR140">
            <v>306037.26107499999</v>
          </cell>
        </row>
        <row r="141">
          <cell r="B141" t="str">
            <v>200006260A</v>
          </cell>
          <cell r="C141">
            <v>0</v>
          </cell>
          <cell r="D141">
            <v>0</v>
          </cell>
          <cell r="E141">
            <v>0</v>
          </cell>
          <cell r="F141" t="str">
            <v>Private - Sp</v>
          </cell>
          <cell r="G141" t="str">
            <v xml:space="preserve">TULSA SPINE HOSPITAL </v>
          </cell>
          <cell r="H141" t="str">
            <v xml:space="preserve">6901 S OLYMPIA AVENUE  </v>
          </cell>
          <cell r="I141" t="str">
            <v xml:space="preserve">TULSA          </v>
          </cell>
          <cell r="J141" t="str">
            <v>OK</v>
          </cell>
          <cell r="K141" t="str">
            <v>74132</v>
          </cell>
          <cell r="L141">
            <v>0.18329999999999999</v>
          </cell>
          <cell r="M141" t="str">
            <v>I</v>
          </cell>
          <cell r="N141">
            <v>97</v>
          </cell>
          <cell r="O141">
            <v>97</v>
          </cell>
          <cell r="P141">
            <v>1682437.78</v>
          </cell>
          <cell r="Q141">
            <v>418336.27</v>
          </cell>
          <cell r="R141">
            <v>0</v>
          </cell>
          <cell r="S141">
            <v>0</v>
          </cell>
          <cell r="T141">
            <v>13805.09691</v>
          </cell>
          <cell r="U141">
            <v>0</v>
          </cell>
          <cell r="V141">
            <v>0</v>
          </cell>
          <cell r="W141">
            <v>597132.1902999474</v>
          </cell>
          <cell r="X141">
            <v>0</v>
          </cell>
          <cell r="Y141">
            <v>0</v>
          </cell>
          <cell r="Z141">
            <v>322195.94198400003</v>
          </cell>
          <cell r="AA141">
            <v>1015468.4602999474</v>
          </cell>
          <cell r="AB141">
            <v>-693272.51831594738</v>
          </cell>
          <cell r="AC141">
            <v>0</v>
          </cell>
          <cell r="AD141">
            <v>25428795.43</v>
          </cell>
          <cell r="AE141">
            <v>3436801.51</v>
          </cell>
          <cell r="AF141">
            <v>409664.59662755829</v>
          </cell>
          <cell r="AG141">
            <v>0</v>
          </cell>
          <cell r="AH141">
            <v>126933.38151870942</v>
          </cell>
          <cell r="AI141">
            <v>1935484.5153342155</v>
          </cell>
          <cell r="AJ141">
            <v>0</v>
          </cell>
          <cell r="AK141">
            <v>4788031.5838377094</v>
          </cell>
          <cell r="AL141">
            <v>5781950.6219617734</v>
          </cell>
          <cell r="AM141">
            <v>-993919.03812406398</v>
          </cell>
          <cell r="AN141">
            <v>0</v>
          </cell>
          <cell r="AO141">
            <v>5110227.5258217091</v>
          </cell>
          <cell r="AP141">
            <v>6797419.0822617207</v>
          </cell>
          <cell r="AQ141">
            <v>-1687191.5564400116</v>
          </cell>
          <cell r="AR141">
            <v>845425.14919415116</v>
          </cell>
        </row>
        <row r="142"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 t="str">
            <v>PUBLIC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</row>
        <row r="144">
          <cell r="B144" t="str">
            <v>100700640A</v>
          </cell>
          <cell r="C144">
            <v>0</v>
          </cell>
          <cell r="D144">
            <v>0</v>
          </cell>
          <cell r="E144">
            <v>0</v>
          </cell>
          <cell r="F144" t="str">
            <v>Public - MH</v>
          </cell>
          <cell r="G144" t="str">
            <v xml:space="preserve">CARL ALBERT COMM MHC </v>
          </cell>
          <cell r="H144" t="str">
            <v xml:space="preserve">1101 E MONROE  </v>
          </cell>
          <cell r="I144" t="str">
            <v xml:space="preserve">MCALESTER      </v>
          </cell>
          <cell r="J144" t="str">
            <v>OK</v>
          </cell>
          <cell r="K144" t="str">
            <v>74501</v>
          </cell>
          <cell r="L144">
            <v>1.5173923559521987</v>
          </cell>
          <cell r="M144" t="str">
            <v>I</v>
          </cell>
          <cell r="N144">
            <v>5</v>
          </cell>
          <cell r="O144">
            <v>5</v>
          </cell>
          <cell r="P144">
            <v>2987.2</v>
          </cell>
          <cell r="Q144">
            <v>2897.6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4532.7544457004078</v>
          </cell>
          <cell r="AA144">
            <v>2897.6</v>
          </cell>
          <cell r="AB144">
            <v>1635.1544457004079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4532.7544457004078</v>
          </cell>
          <cell r="AP144">
            <v>2897.6</v>
          </cell>
          <cell r="AQ144">
            <v>1635.1544457004079</v>
          </cell>
          <cell r="AR144">
            <v>1635.1544457004079</v>
          </cell>
        </row>
        <row r="145">
          <cell r="B145" t="str">
            <v>100690030A</v>
          </cell>
          <cell r="C145">
            <v>0</v>
          </cell>
          <cell r="D145">
            <v>0</v>
          </cell>
          <cell r="E145">
            <v>0</v>
          </cell>
          <cell r="F145" t="str">
            <v>Public - MH</v>
          </cell>
          <cell r="G145" t="str">
            <v xml:space="preserve">GRIFFIN MEMORIAL HOSPITAL </v>
          </cell>
          <cell r="H145" t="str">
            <v xml:space="preserve">900 E MAIN  </v>
          </cell>
          <cell r="I145" t="str">
            <v xml:space="preserve">NORMAN         </v>
          </cell>
          <cell r="J145" t="str">
            <v>OK</v>
          </cell>
          <cell r="K145" t="str">
            <v>73071</v>
          </cell>
          <cell r="L145">
            <v>0.87944991232764058</v>
          </cell>
          <cell r="M145" t="str">
            <v>I</v>
          </cell>
          <cell r="N145">
            <v>325</v>
          </cell>
          <cell r="O145">
            <v>324</v>
          </cell>
          <cell r="P145">
            <v>194168</v>
          </cell>
          <cell r="Q145">
            <v>186837.92</v>
          </cell>
          <cell r="R145">
            <v>851.56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170761.03057683332</v>
          </cell>
          <cell r="AA145">
            <v>187689.48</v>
          </cell>
          <cell r="AB145">
            <v>-16928.44942316669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170761.03057683332</v>
          </cell>
          <cell r="AP145">
            <v>187689.48</v>
          </cell>
          <cell r="AQ145">
            <v>-16928.44942316669</v>
          </cell>
          <cell r="AR145">
            <v>-16928.44942316669</v>
          </cell>
        </row>
        <row r="146">
          <cell r="B146" t="str">
            <v>100700660A</v>
          </cell>
          <cell r="C146">
            <v>0</v>
          </cell>
          <cell r="D146">
            <v>0</v>
          </cell>
          <cell r="E146">
            <v>0</v>
          </cell>
          <cell r="F146" t="str">
            <v>Public - MH</v>
          </cell>
          <cell r="G146" t="str">
            <v xml:space="preserve">JIM TALIAFERRO M H C </v>
          </cell>
          <cell r="H146" t="str">
            <v xml:space="preserve">602 S W 38  </v>
          </cell>
          <cell r="I146" t="str">
            <v xml:space="preserve">LAWTON         </v>
          </cell>
          <cell r="J146" t="str">
            <v>OK</v>
          </cell>
          <cell r="K146" t="str">
            <v>73505</v>
          </cell>
          <cell r="L146">
            <v>1.7269365727658732</v>
          </cell>
          <cell r="M146" t="str">
            <v>I</v>
          </cell>
          <cell r="N146">
            <v>17</v>
          </cell>
          <cell r="O146">
            <v>17</v>
          </cell>
          <cell r="P146">
            <v>10156.48</v>
          </cell>
          <cell r="Q146">
            <v>10102.719999999999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17539.596762565136</v>
          </cell>
          <cell r="AA146">
            <v>10102.719999999999</v>
          </cell>
          <cell r="AB146">
            <v>7436.8767625651362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17539.596762565136</v>
          </cell>
          <cell r="AP146">
            <v>10102.719999999999</v>
          </cell>
          <cell r="AQ146">
            <v>7436.8767625651362</v>
          </cell>
          <cell r="AR146">
            <v>7436.8767625651362</v>
          </cell>
        </row>
        <row r="147">
          <cell r="B147" t="str">
            <v>100704080A</v>
          </cell>
          <cell r="C147">
            <v>0</v>
          </cell>
          <cell r="D147">
            <v>0</v>
          </cell>
          <cell r="E147">
            <v>0</v>
          </cell>
          <cell r="F147" t="str">
            <v>Public - MH</v>
          </cell>
          <cell r="G147" t="str">
            <v xml:space="preserve">NORTHWEST CENTER FOR BEHAVIORAL HEALTH </v>
          </cell>
          <cell r="H147" t="str">
            <v>PO BOX 1  US HWY 270</v>
          </cell>
          <cell r="I147" t="str">
            <v xml:space="preserve">FORT SUPPLY    </v>
          </cell>
          <cell r="J147" t="str">
            <v>OK</v>
          </cell>
          <cell r="K147" t="str">
            <v>73841</v>
          </cell>
          <cell r="L147">
            <v>1.2111627962193146</v>
          </cell>
          <cell r="M147" t="str">
            <v>I</v>
          </cell>
          <cell r="N147">
            <v>24</v>
          </cell>
          <cell r="O147">
            <v>24</v>
          </cell>
          <cell r="P147">
            <v>15533.44</v>
          </cell>
          <cell r="Q147">
            <v>15067.52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18813.524625304952</v>
          </cell>
          <cell r="AA147">
            <v>15067.52</v>
          </cell>
          <cell r="AB147">
            <v>3746.0046253049513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18813.524625304952</v>
          </cell>
          <cell r="AP147">
            <v>15067.52</v>
          </cell>
          <cell r="AQ147">
            <v>3746.0046253049513</v>
          </cell>
          <cell r="AR147">
            <v>3746.0046253049513</v>
          </cell>
        </row>
        <row r="148">
          <cell r="B148" t="str">
            <v>100700670A</v>
          </cell>
          <cell r="C148">
            <v>0</v>
          </cell>
          <cell r="D148">
            <v>0</v>
          </cell>
          <cell r="E148">
            <v>0</v>
          </cell>
          <cell r="F148" t="str">
            <v>Public - Rehab</v>
          </cell>
          <cell r="G148" t="str">
            <v xml:space="preserve">J D MCCARTY C P CTR </v>
          </cell>
          <cell r="H148" t="str">
            <v xml:space="preserve">2002 EAST ROBINSON  </v>
          </cell>
          <cell r="I148" t="str">
            <v xml:space="preserve">NORMAN         </v>
          </cell>
          <cell r="J148" t="str">
            <v>OK</v>
          </cell>
          <cell r="K148" t="str">
            <v>73071</v>
          </cell>
          <cell r="L148">
            <v>1.3337354093162568</v>
          </cell>
          <cell r="M148" t="str">
            <v>I</v>
          </cell>
          <cell r="N148">
            <v>11484</v>
          </cell>
          <cell r="O148">
            <v>11481</v>
          </cell>
          <cell r="P148">
            <v>10975674.470000001</v>
          </cell>
          <cell r="Q148">
            <v>10851826.050000001</v>
          </cell>
          <cell r="R148">
            <v>34041.93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3137315</v>
          </cell>
          <cell r="Y148">
            <v>0</v>
          </cell>
          <cell r="Z148">
            <v>14638645.681767441</v>
          </cell>
          <cell r="AA148">
            <v>14023182.98</v>
          </cell>
          <cell r="AB148">
            <v>615462.70176744089</v>
          </cell>
          <cell r="AC148">
            <v>0</v>
          </cell>
          <cell r="AD148">
            <v>10247.25</v>
          </cell>
          <cell r="AE148">
            <v>6496.6</v>
          </cell>
          <cell r="AF148">
            <v>35608.178594770769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13667.120173116013</v>
          </cell>
          <cell r="AL148">
            <v>42104.778594770767</v>
          </cell>
          <cell r="AM148">
            <v>-28437.658421654756</v>
          </cell>
          <cell r="AN148">
            <v>0</v>
          </cell>
          <cell r="AO148">
            <v>14652312.801940557</v>
          </cell>
          <cell r="AP148">
            <v>14065287.758594772</v>
          </cell>
          <cell r="AQ148">
            <v>587025.04334578477</v>
          </cell>
          <cell r="AR148">
            <v>587025.04334578477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 t="str">
            <v>PRIVATE PRTF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</row>
        <row r="151">
          <cell r="B151" t="str">
            <v>200285100B</v>
          </cell>
          <cell r="C151">
            <v>0</v>
          </cell>
          <cell r="D151">
            <v>0</v>
          </cell>
          <cell r="E151">
            <v>0</v>
          </cell>
          <cell r="F151" t="str">
            <v>Private-PRTF</v>
          </cell>
          <cell r="G151" t="str">
            <v xml:space="preserve">INTEGRIS BASS BEHAVIORAL </v>
          </cell>
          <cell r="H151" t="str">
            <v xml:space="preserve">2216 S VAN BUREN  </v>
          </cell>
          <cell r="I151" t="str">
            <v xml:space="preserve">ENID           </v>
          </cell>
          <cell r="J151" t="str">
            <v>OK</v>
          </cell>
          <cell r="K151" t="str">
            <v>73703</v>
          </cell>
          <cell r="L151">
            <v>0.26356734371968837</v>
          </cell>
          <cell r="M151" t="str">
            <v>I</v>
          </cell>
          <cell r="N151">
            <v>9570</v>
          </cell>
          <cell r="O151">
            <v>9570</v>
          </cell>
          <cell r="P151">
            <v>12304006.369999999</v>
          </cell>
          <cell r="Q151">
            <v>2791516.95</v>
          </cell>
          <cell r="R151">
            <v>9738.27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3242934.2760510249</v>
          </cell>
          <cell r="AA151">
            <v>2801255.22</v>
          </cell>
          <cell r="AB151">
            <v>441679.0560510247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3242934.2760510249</v>
          </cell>
          <cell r="AP151">
            <v>2801255.22</v>
          </cell>
          <cell r="AQ151">
            <v>441679.0560510247</v>
          </cell>
          <cell r="AR151">
            <v>441679.0560510247</v>
          </cell>
        </row>
        <row r="152">
          <cell r="B152" t="str">
            <v>200285100C</v>
          </cell>
          <cell r="C152">
            <v>0</v>
          </cell>
          <cell r="D152">
            <v>0</v>
          </cell>
          <cell r="E152">
            <v>0</v>
          </cell>
          <cell r="F152" t="str">
            <v>Private-PRTF</v>
          </cell>
          <cell r="G152" t="str">
            <v xml:space="preserve">INTEGRIS BASS BEHAVIORAL </v>
          </cell>
          <cell r="H152" t="str">
            <v xml:space="preserve">2216 S VAN BUREN  </v>
          </cell>
          <cell r="I152" t="str">
            <v xml:space="preserve">ENID           </v>
          </cell>
          <cell r="J152" t="str">
            <v>OK</v>
          </cell>
          <cell r="K152" t="str">
            <v>73703</v>
          </cell>
          <cell r="L152">
            <v>0.26356734371968837</v>
          </cell>
          <cell r="M152" t="str">
            <v>I</v>
          </cell>
          <cell r="N152">
            <v>731</v>
          </cell>
          <cell r="O152">
            <v>731</v>
          </cell>
          <cell r="P152">
            <v>994000.17</v>
          </cell>
          <cell r="Q152">
            <v>212687.01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261985.98446381869</v>
          </cell>
          <cell r="AA152">
            <v>212687.01</v>
          </cell>
          <cell r="AB152">
            <v>49298.974463818682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261985.98446381869</v>
          </cell>
          <cell r="AP152">
            <v>212687.01</v>
          </cell>
          <cell r="AQ152">
            <v>49298.974463818682</v>
          </cell>
          <cell r="AR152">
            <v>49298.974463818682</v>
          </cell>
        </row>
        <row r="153">
          <cell r="B153" t="str">
            <v>100738360L</v>
          </cell>
          <cell r="C153">
            <v>0</v>
          </cell>
          <cell r="D153">
            <v>0</v>
          </cell>
          <cell r="E153">
            <v>0</v>
          </cell>
          <cell r="F153" t="str">
            <v>Private-PRTF</v>
          </cell>
          <cell r="G153" t="str">
            <v xml:space="preserve">PARKSIDE INC </v>
          </cell>
          <cell r="H153" t="str">
            <v xml:space="preserve">1620 E 12TH STREET  </v>
          </cell>
          <cell r="I153" t="str">
            <v xml:space="preserve">TULSA          </v>
          </cell>
          <cell r="J153" t="str">
            <v>OK</v>
          </cell>
          <cell r="K153" t="str">
            <v>74120</v>
          </cell>
          <cell r="L153">
            <v>0.57445543093270368</v>
          </cell>
          <cell r="M153" t="str">
            <v>I</v>
          </cell>
          <cell r="N153">
            <v>3231</v>
          </cell>
          <cell r="O153">
            <v>3209</v>
          </cell>
          <cell r="P153">
            <v>4231350</v>
          </cell>
          <cell r="Q153">
            <v>1772067.18</v>
          </cell>
          <cell r="R153">
            <v>115809.69</v>
          </cell>
          <cell r="S153">
            <v>0</v>
          </cell>
          <cell r="T153">
            <v>62299.936709999994</v>
          </cell>
          <cell r="U153">
            <v>0</v>
          </cell>
          <cell r="V153">
            <v>0</v>
          </cell>
          <cell r="W153">
            <v>4366395.997371993</v>
          </cell>
          <cell r="X153">
            <v>0</v>
          </cell>
          <cell r="Y153">
            <v>0</v>
          </cell>
          <cell r="Z153">
            <v>2493021.924387096</v>
          </cell>
          <cell r="AA153">
            <v>6254272.8673719931</v>
          </cell>
          <cell r="AB153">
            <v>-3761250.9429848972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2493021.924387096</v>
          </cell>
          <cell r="AP153">
            <v>6254272.8673719931</v>
          </cell>
          <cell r="AQ153">
            <v>-3761250.9429848972</v>
          </cell>
          <cell r="AR153">
            <v>605145.05438709585</v>
          </cell>
        </row>
        <row r="154">
          <cell r="B154" t="str">
            <v>100738360O</v>
          </cell>
          <cell r="C154">
            <v>0</v>
          </cell>
          <cell r="D154">
            <v>0</v>
          </cell>
          <cell r="E154">
            <v>0</v>
          </cell>
          <cell r="F154" t="str">
            <v>Private-PRTF</v>
          </cell>
          <cell r="G154" t="str">
            <v xml:space="preserve">PARKSIDE INC RTC </v>
          </cell>
          <cell r="H154" t="str">
            <v xml:space="preserve">1220 S TRENTON AVENUE  </v>
          </cell>
          <cell r="I154" t="str">
            <v xml:space="preserve">TULSA          </v>
          </cell>
          <cell r="J154" t="str">
            <v>OK</v>
          </cell>
          <cell r="K154" t="str">
            <v>74120</v>
          </cell>
          <cell r="L154">
            <v>0.57445543093270368</v>
          </cell>
          <cell r="M154" t="str">
            <v>I</v>
          </cell>
          <cell r="N154">
            <v>11835</v>
          </cell>
          <cell r="O154">
            <v>11823</v>
          </cell>
          <cell r="P154">
            <v>10404964</v>
          </cell>
          <cell r="Q154">
            <v>3339176.34</v>
          </cell>
          <cell r="R154">
            <v>97017.77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5977188.0784592684</v>
          </cell>
          <cell r="AA154">
            <v>3436194.11</v>
          </cell>
          <cell r="AB154">
            <v>2540993.9684592686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5977188.0784592684</v>
          </cell>
          <cell r="AP154">
            <v>3436194.11</v>
          </cell>
          <cell r="AQ154">
            <v>2540993.9684592686</v>
          </cell>
          <cell r="AR154">
            <v>2540993.9684592686</v>
          </cell>
        </row>
        <row r="155">
          <cell r="B155" t="str">
            <v>100699540P</v>
          </cell>
          <cell r="C155">
            <v>0</v>
          </cell>
          <cell r="D155">
            <v>0</v>
          </cell>
          <cell r="E155">
            <v>0</v>
          </cell>
          <cell r="F155" t="str">
            <v>Private-PRTF</v>
          </cell>
          <cell r="G155" t="str">
            <v xml:space="preserve">POSITIVE OUTCOMES RTC </v>
          </cell>
          <cell r="H155" t="str">
            <v xml:space="preserve">2129 SW 59TH ST  </v>
          </cell>
          <cell r="I155" t="str">
            <v xml:space="preserve">OKLAHOMA CITY  </v>
          </cell>
          <cell r="J155" t="str">
            <v>OK</v>
          </cell>
          <cell r="K155" t="str">
            <v>73119</v>
          </cell>
          <cell r="L155">
            <v>0.25280000000000002</v>
          </cell>
          <cell r="M155" t="str">
            <v>I</v>
          </cell>
          <cell r="N155">
            <v>9052</v>
          </cell>
          <cell r="O155">
            <v>9052</v>
          </cell>
          <cell r="P155">
            <v>10240153.01</v>
          </cell>
          <cell r="Q155">
            <v>2658449.84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2588710.6809280002</v>
          </cell>
          <cell r="AA155">
            <v>2658449.84</v>
          </cell>
          <cell r="AB155">
            <v>-69739.159071999602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2588710.6809280002</v>
          </cell>
          <cell r="AP155">
            <v>2658449.84</v>
          </cell>
          <cell r="AQ155">
            <v>-69739.159071999602</v>
          </cell>
          <cell r="AR155">
            <v>-69739.159071999602</v>
          </cell>
        </row>
        <row r="156">
          <cell r="B156" t="str">
            <v>100697950L</v>
          </cell>
          <cell r="C156">
            <v>0</v>
          </cell>
          <cell r="D156">
            <v>0</v>
          </cell>
          <cell r="E156">
            <v>0</v>
          </cell>
          <cell r="F156" t="str">
            <v>Private-PRTF</v>
          </cell>
          <cell r="G156" t="str">
            <v xml:space="preserve">SOUTHWESTERN MEDICAL CENTE </v>
          </cell>
          <cell r="H156" t="str">
            <v xml:space="preserve">1602 SW 82ND STREET  </v>
          </cell>
          <cell r="I156" t="str">
            <v xml:space="preserve">LAWTON         </v>
          </cell>
          <cell r="J156" t="str">
            <v>OK</v>
          </cell>
          <cell r="K156" t="str">
            <v>73505</v>
          </cell>
          <cell r="L156">
            <v>0.42935460387899443</v>
          </cell>
          <cell r="M156" t="str">
            <v>I</v>
          </cell>
          <cell r="N156">
            <v>11288</v>
          </cell>
          <cell r="O156">
            <v>11288</v>
          </cell>
          <cell r="P156">
            <v>17756802.059999999</v>
          </cell>
          <cell r="Q156">
            <v>3304069.13</v>
          </cell>
          <cell r="R156">
            <v>19247.97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7623964.7146290122</v>
          </cell>
          <cell r="AA156">
            <v>3323317.1</v>
          </cell>
          <cell r="AB156">
            <v>4300647.6146290116</v>
          </cell>
          <cell r="AC156">
            <v>0</v>
          </cell>
          <cell r="AD156">
            <v>1461</v>
          </cell>
          <cell r="AE156">
            <v>40.29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627.28707626721086</v>
          </cell>
          <cell r="AL156">
            <v>40.29</v>
          </cell>
          <cell r="AM156">
            <v>586.9970762672109</v>
          </cell>
          <cell r="AN156">
            <v>0</v>
          </cell>
          <cell r="AO156">
            <v>7624592.0017052796</v>
          </cell>
          <cell r="AP156">
            <v>3323357.39</v>
          </cell>
          <cell r="AQ156">
            <v>4301234.611705279</v>
          </cell>
          <cell r="AR156">
            <v>4301234.611705279</v>
          </cell>
        </row>
        <row r="157">
          <cell r="B157" t="str">
            <v>100699540I</v>
          </cell>
          <cell r="C157">
            <v>0</v>
          </cell>
          <cell r="D157">
            <v>0</v>
          </cell>
          <cell r="E157">
            <v>0</v>
          </cell>
          <cell r="F157" t="str">
            <v>Private-PRTF</v>
          </cell>
          <cell r="G157" t="str">
            <v xml:space="preserve">ST ANTHONY HOSPITAL </v>
          </cell>
          <cell r="H157" t="str">
            <v xml:space="preserve">1000 N LEE  </v>
          </cell>
          <cell r="I157" t="str">
            <v xml:space="preserve">OKLAHOMA CITY  </v>
          </cell>
          <cell r="J157" t="str">
            <v>OK</v>
          </cell>
          <cell r="K157" t="str">
            <v>73102</v>
          </cell>
          <cell r="L157">
            <v>0.42935460387899443</v>
          </cell>
          <cell r="M157" t="str">
            <v>I</v>
          </cell>
          <cell r="N157">
            <v>12113</v>
          </cell>
          <cell r="O157">
            <v>12113</v>
          </cell>
          <cell r="P157">
            <v>16803662.579999998</v>
          </cell>
          <cell r="Q157">
            <v>3555416.86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7214729.8907521805</v>
          </cell>
          <cell r="AA157">
            <v>3555416.86</v>
          </cell>
          <cell r="AB157">
            <v>3659313.0307521806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7214729.8907521805</v>
          </cell>
          <cell r="AP157">
            <v>3555416.86</v>
          </cell>
          <cell r="AQ157">
            <v>3659313.0307521806</v>
          </cell>
          <cell r="AR157">
            <v>3659313.0307521806</v>
          </cell>
        </row>
        <row r="158">
          <cell r="B158" t="str">
            <v>100699540H</v>
          </cell>
          <cell r="C158">
            <v>0</v>
          </cell>
          <cell r="D158">
            <v>0</v>
          </cell>
          <cell r="E158">
            <v>0</v>
          </cell>
          <cell r="F158" t="str">
            <v>Private-PRTF</v>
          </cell>
          <cell r="G158" t="str">
            <v xml:space="preserve">ST ANTHONY HOSPITAL RTC </v>
          </cell>
          <cell r="H158" t="str">
            <v xml:space="preserve">1000 N LEE  </v>
          </cell>
          <cell r="I158" t="str">
            <v xml:space="preserve">OKLAHOMA CITY  </v>
          </cell>
          <cell r="J158" t="str">
            <v>OK</v>
          </cell>
          <cell r="K158" t="str">
            <v>73102</v>
          </cell>
          <cell r="L158">
            <v>0.42935460387899443</v>
          </cell>
          <cell r="M158" t="str">
            <v>I</v>
          </cell>
          <cell r="N158">
            <v>24373</v>
          </cell>
          <cell r="O158">
            <v>24373</v>
          </cell>
          <cell r="P158">
            <v>31789979.280000001</v>
          </cell>
          <cell r="Q158">
            <v>7131214.3899999997</v>
          </cell>
          <cell r="R158">
            <v>47085.26</v>
          </cell>
          <cell r="S158">
            <v>14029.81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13663203.771085842</v>
          </cell>
          <cell r="AA158">
            <v>7192329.459999999</v>
          </cell>
          <cell r="AB158">
            <v>6470874.3110858425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13663203.771085842</v>
          </cell>
          <cell r="AP158">
            <v>7192329.459999999</v>
          </cell>
          <cell r="AQ158">
            <v>6470874.3110858425</v>
          </cell>
          <cell r="AR158">
            <v>6470874.3110858425</v>
          </cell>
        </row>
        <row r="159">
          <cell r="B159" t="str">
            <v>200673510E</v>
          </cell>
          <cell r="C159">
            <v>0</v>
          </cell>
          <cell r="D159">
            <v>0</v>
          </cell>
          <cell r="E159">
            <v>0</v>
          </cell>
          <cell r="F159" t="str">
            <v>Private-PRTF</v>
          </cell>
          <cell r="G159" t="str">
            <v xml:space="preserve">WILLOW CREST HOSPITAL-RTC </v>
          </cell>
          <cell r="H159" t="str">
            <v xml:space="preserve">130 A STREET SW  </v>
          </cell>
          <cell r="I159" t="str">
            <v xml:space="preserve">MIAMI          </v>
          </cell>
          <cell r="J159" t="str">
            <v>OK</v>
          </cell>
          <cell r="K159" t="str">
            <v>74354</v>
          </cell>
          <cell r="L159">
            <v>0.42935460387899443</v>
          </cell>
          <cell r="M159" t="str">
            <v>I</v>
          </cell>
          <cell r="N159">
            <v>13374</v>
          </cell>
          <cell r="O159">
            <v>13374</v>
          </cell>
          <cell r="P159">
            <v>9301010.5899999999</v>
          </cell>
          <cell r="Q159">
            <v>3775268.6900000004</v>
          </cell>
          <cell r="R159">
            <v>67383.649999999994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3993431.7175437822</v>
          </cell>
          <cell r="AA159">
            <v>3842652.3400000003</v>
          </cell>
          <cell r="AB159">
            <v>150779.37754378188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3993431.7175437822</v>
          </cell>
          <cell r="AP159">
            <v>3842652.3400000003</v>
          </cell>
          <cell r="AQ159">
            <v>150779.37754378188</v>
          </cell>
          <cell r="AR159">
            <v>150779.37754378188</v>
          </cell>
        </row>
        <row r="160">
          <cell r="B160" t="str">
            <v>100689250A</v>
          </cell>
          <cell r="C160">
            <v>0</v>
          </cell>
          <cell r="D160">
            <v>0</v>
          </cell>
          <cell r="E160">
            <v>0</v>
          </cell>
          <cell r="F160" t="str">
            <v>Private-PRTF</v>
          </cell>
          <cell r="G160" t="str">
            <v xml:space="preserve">WILLOW VIEW HOSP RTC </v>
          </cell>
          <cell r="H160" t="str">
            <v xml:space="preserve">2601 N SPENCER ROAD  </v>
          </cell>
          <cell r="I160" t="str">
            <v xml:space="preserve">SPENCER        </v>
          </cell>
          <cell r="J160" t="str">
            <v>OK</v>
          </cell>
          <cell r="K160" t="str">
            <v>73084</v>
          </cell>
          <cell r="L160">
            <v>0.42935460387899443</v>
          </cell>
          <cell r="M160" t="str">
            <v>I</v>
          </cell>
          <cell r="N160">
            <v>14058</v>
          </cell>
          <cell r="O160">
            <v>14058</v>
          </cell>
          <cell r="P160">
            <v>14003198.550000001</v>
          </cell>
          <cell r="Q160">
            <v>4108675.83</v>
          </cell>
          <cell r="R160">
            <v>8803.9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6012337.7664741594</v>
          </cell>
          <cell r="AA160">
            <v>4117479.73</v>
          </cell>
          <cell r="AB160">
            <v>1894858.0364741595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6012337.7664741594</v>
          </cell>
          <cell r="AP160">
            <v>4117479.73</v>
          </cell>
          <cell r="AQ160">
            <v>1894858.0364741595</v>
          </cell>
          <cell r="AR160">
            <v>1894858.0364741595</v>
          </cell>
        </row>
        <row r="161">
          <cell r="B161" t="str">
            <v>100689250B</v>
          </cell>
          <cell r="C161">
            <v>0</v>
          </cell>
          <cell r="D161">
            <v>0</v>
          </cell>
          <cell r="E161">
            <v>0</v>
          </cell>
          <cell r="F161" t="str">
            <v>Private-PRTF</v>
          </cell>
          <cell r="G161" t="str">
            <v xml:space="preserve">WILLOW VIEW HOSPITAL RTC </v>
          </cell>
          <cell r="H161" t="str">
            <v xml:space="preserve">2601 N SPENCER RD  </v>
          </cell>
          <cell r="I161" t="str">
            <v xml:space="preserve">SPENCER        </v>
          </cell>
          <cell r="J161" t="str">
            <v>OK</v>
          </cell>
          <cell r="K161" t="str">
            <v>73084</v>
          </cell>
          <cell r="L161">
            <v>0.42935460387899443</v>
          </cell>
          <cell r="M161" t="str">
            <v>I</v>
          </cell>
          <cell r="N161">
            <v>14177</v>
          </cell>
          <cell r="O161">
            <v>14177</v>
          </cell>
          <cell r="P161">
            <v>12489457.33</v>
          </cell>
          <cell r="Q161">
            <v>4151943.97</v>
          </cell>
          <cell r="R161">
            <v>162.56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5362406.0045857532</v>
          </cell>
          <cell r="AA161">
            <v>4152106.5300000003</v>
          </cell>
          <cell r="AB161">
            <v>1210299.4745857529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5362406.0045857532</v>
          </cell>
          <cell r="AP161">
            <v>4152106.5300000003</v>
          </cell>
          <cell r="AQ161">
            <v>1210299.4745857529</v>
          </cell>
          <cell r="AR161">
            <v>1210299.4745857529</v>
          </cell>
        </row>
        <row r="163">
          <cell r="G163">
            <v>0</v>
          </cell>
          <cell r="L163">
            <v>0</v>
          </cell>
          <cell r="N163">
            <v>703036</v>
          </cell>
          <cell r="O163">
            <v>680617</v>
          </cell>
          <cell r="P163">
            <v>3477670372.8599992</v>
          </cell>
          <cell r="Q163">
            <v>554778786.97000039</v>
          </cell>
          <cell r="R163">
            <v>44140955.319999993</v>
          </cell>
          <cell r="S163">
            <v>389146.86</v>
          </cell>
          <cell r="T163">
            <v>11838665.635366658</v>
          </cell>
          <cell r="U163">
            <v>2464614</v>
          </cell>
          <cell r="V163">
            <v>33086772</v>
          </cell>
          <cell r="W163">
            <v>377596445.19651747</v>
          </cell>
          <cell r="X163">
            <v>133580835.96000001</v>
          </cell>
          <cell r="Y163">
            <v>0</v>
          </cell>
          <cell r="Z163">
            <v>764722197.65962291</v>
          </cell>
          <cell r="AA163">
            <v>1135079916.716517</v>
          </cell>
          <cell r="AB163">
            <v>-370357719.05689442</v>
          </cell>
          <cell r="AC163">
            <v>0</v>
          </cell>
          <cell r="AD163">
            <v>2285092514.849999</v>
          </cell>
          <cell r="AE163">
            <v>223356557.5399999</v>
          </cell>
          <cell r="AF163">
            <v>24499206.926833805</v>
          </cell>
          <cell r="AG163">
            <v>0</v>
          </cell>
          <cell r="AH163">
            <v>6408336.233892886</v>
          </cell>
          <cell r="AI163">
            <v>105288582.58217157</v>
          </cell>
          <cell r="AJ163">
            <v>0</v>
          </cell>
          <cell r="AK163">
            <v>521245647.57609814</v>
          </cell>
          <cell r="AL163">
            <v>353143923.16900551</v>
          </cell>
          <cell r="AM163">
            <v>168101724.40709293</v>
          </cell>
          <cell r="AN163">
            <v>0</v>
          </cell>
          <cell r="AO163">
            <v>1285967845.2357211</v>
          </cell>
          <cell r="AP163">
            <v>1488223839.8855224</v>
          </cell>
          <cell r="AQ163">
            <v>-202255994.64980185</v>
          </cell>
          <cell r="AR163">
            <v>280629033.12888736</v>
          </cell>
        </row>
      </sheetData>
      <sheetData sheetId="8"/>
      <sheetData sheetId="9">
        <row r="1">
          <cell r="E1" t="str">
            <v>G200000_01700_00100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92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2" sqref="A2"/>
    </sheetView>
  </sheetViews>
  <sheetFormatPr defaultRowHeight="15" x14ac:dyDescent="0.25"/>
  <cols>
    <col min="1" max="1" width="4.7109375" style="1" bestFit="1" customWidth="1"/>
    <col min="2" max="2" width="11.7109375" bestFit="1" customWidth="1"/>
    <col min="3" max="3" width="47.7109375" bestFit="1" customWidth="1"/>
    <col min="4" max="4" width="7.28515625" bestFit="1" customWidth="1"/>
    <col min="5" max="5" width="2.7109375" style="23" customWidth="1"/>
    <col min="6" max="6" width="8" bestFit="1" customWidth="1"/>
    <col min="7" max="7" width="14.5703125" bestFit="1" customWidth="1"/>
    <col min="8" max="8" width="13.5703125" bestFit="1" customWidth="1"/>
    <col min="9" max="9" width="14.5703125" style="1" customWidth="1"/>
    <col min="10" max="11" width="13.5703125" style="1" bestFit="1" customWidth="1"/>
    <col min="12" max="12" width="12.7109375" style="1" bestFit="1" customWidth="1"/>
    <col min="13" max="13" width="15.28515625" bestFit="1" customWidth="1"/>
    <col min="14" max="14" width="2.7109375" style="23" customWidth="1"/>
    <col min="15" max="15" width="13.5703125" style="1" bestFit="1" customWidth="1"/>
    <col min="16" max="16" width="12.7109375" style="1" bestFit="1" customWidth="1"/>
    <col min="17" max="17" width="14.5703125" style="1" bestFit="1" customWidth="1"/>
    <col min="18" max="18" width="2.7109375" style="23" customWidth="1"/>
    <col min="19" max="19" width="13.5703125" style="1" bestFit="1" customWidth="1"/>
    <col min="20" max="20" width="12.5703125" style="1" bestFit="1" customWidth="1"/>
    <col min="21" max="21" width="15.28515625" style="1" bestFit="1" customWidth="1"/>
    <col min="22" max="22" width="2.7109375" style="23" customWidth="1"/>
    <col min="23" max="23" width="8.140625" bestFit="1" customWidth="1"/>
    <col min="24" max="24" width="14.5703125" bestFit="1" customWidth="1"/>
    <col min="25" max="25" width="13.5703125" bestFit="1" customWidth="1"/>
    <col min="26" max="26" width="13.5703125" style="1" bestFit="1" customWidth="1"/>
    <col min="27" max="27" width="12.7109375" style="1" bestFit="1" customWidth="1"/>
    <col min="28" max="28" width="14.5703125" style="1" bestFit="1" customWidth="1"/>
    <col min="29" max="29" width="2.7109375" style="23" customWidth="1"/>
    <col min="30" max="30" width="12.85546875" style="1" bestFit="1" customWidth="1"/>
    <col min="31" max="31" width="12.7109375" style="1" bestFit="1" customWidth="1"/>
    <col min="32" max="32" width="12.42578125" style="1" bestFit="1" customWidth="1"/>
  </cols>
  <sheetData>
    <row r="1" spans="1:32" ht="64.5" x14ac:dyDescent="0.25">
      <c r="A1" s="18" t="s">
        <v>114</v>
      </c>
      <c r="B1" s="2" t="s">
        <v>0</v>
      </c>
      <c r="C1" s="3" t="s">
        <v>1</v>
      </c>
      <c r="D1" s="3" t="s">
        <v>2</v>
      </c>
      <c r="E1" s="38"/>
      <c r="F1" s="8" t="s">
        <v>155</v>
      </c>
      <c r="G1" s="5" t="s">
        <v>3</v>
      </c>
      <c r="H1" s="5" t="s">
        <v>4</v>
      </c>
      <c r="I1" s="5" t="s">
        <v>172</v>
      </c>
      <c r="J1" s="5" t="s">
        <v>173</v>
      </c>
      <c r="K1" s="5" t="s">
        <v>157</v>
      </c>
      <c r="L1" s="5" t="s">
        <v>158</v>
      </c>
      <c r="M1" s="19" t="s">
        <v>159</v>
      </c>
      <c r="N1" s="38"/>
      <c r="O1" s="5" t="s">
        <v>156</v>
      </c>
      <c r="P1" s="5" t="s">
        <v>160</v>
      </c>
      <c r="Q1" s="19" t="s">
        <v>161</v>
      </c>
      <c r="R1" s="38"/>
      <c r="S1" s="5" t="s">
        <v>162</v>
      </c>
      <c r="T1" s="5" t="s">
        <v>163</v>
      </c>
      <c r="U1" s="19" t="s">
        <v>164</v>
      </c>
      <c r="W1" s="8" t="s">
        <v>165</v>
      </c>
      <c r="X1" s="5" t="s">
        <v>3</v>
      </c>
      <c r="Y1" s="5" t="s">
        <v>4</v>
      </c>
      <c r="Z1" s="5" t="s">
        <v>166</v>
      </c>
      <c r="AA1" s="5" t="s">
        <v>168</v>
      </c>
      <c r="AB1" s="19" t="s">
        <v>167</v>
      </c>
      <c r="AD1" s="5" t="s">
        <v>169</v>
      </c>
      <c r="AE1" s="5" t="s">
        <v>170</v>
      </c>
      <c r="AF1" s="19" t="s">
        <v>128</v>
      </c>
    </row>
    <row r="2" spans="1:32" x14ac:dyDescent="0.25">
      <c r="A2" s="21">
        <v>10</v>
      </c>
      <c r="B2" s="27" t="s">
        <v>7</v>
      </c>
      <c r="C2" s="12" t="s">
        <v>174</v>
      </c>
      <c r="D2" s="12">
        <v>1</v>
      </c>
      <c r="E2" s="12"/>
      <c r="F2" s="8"/>
      <c r="G2" s="10">
        <v>5991862</v>
      </c>
      <c r="H2" s="9">
        <v>1538083</v>
      </c>
      <c r="I2" s="10">
        <v>5991231</v>
      </c>
      <c r="J2" s="9">
        <v>1537921</v>
      </c>
      <c r="K2" s="7">
        <f t="shared" ref="K2:K33" si="0">ROUND(G2*23.6%,2)</f>
        <v>1414079.43</v>
      </c>
      <c r="L2" s="7">
        <f t="shared" ref="L2:L33" si="1">ROUND(H2*23.6%,2)</f>
        <v>362987.59</v>
      </c>
      <c r="M2" s="25">
        <f>K2+L2</f>
        <v>1777067.02</v>
      </c>
      <c r="N2" s="12"/>
      <c r="O2" s="7">
        <f>ROUND(G2*25%,2)</f>
        <v>1497965.5</v>
      </c>
      <c r="P2" s="7">
        <f t="shared" ref="P2:P33" si="2">ROUND(H2*25%,2)</f>
        <v>384520.75</v>
      </c>
      <c r="Q2" s="25">
        <f>O2+P2</f>
        <v>1882486.25</v>
      </c>
      <c r="R2" s="12"/>
      <c r="S2" s="7">
        <f>ROUND(G2*25%,2)</f>
        <v>1497965.5</v>
      </c>
      <c r="T2" s="7">
        <f>ROUND(H2*25%,2)</f>
        <v>384520.75</v>
      </c>
      <c r="U2" s="25">
        <f>S2+T2</f>
        <v>1882486.25</v>
      </c>
      <c r="W2" s="8"/>
      <c r="X2" s="10">
        <v>6626236</v>
      </c>
      <c r="Y2" s="9">
        <v>1700924</v>
      </c>
      <c r="Z2" s="7">
        <f>(ROUND(I2*23.6%,2)-K2)+(ROUND(I2*25%,2)-O2)+(ROUND(I2*25%,2)-S2)+ROUND(X2*25%,2)</f>
        <v>1656094.59</v>
      </c>
      <c r="AA2" s="7">
        <f>(ROUND(J2*23.6%,2)-L2)+(ROUND(J2*25%,2)-P2)+(ROUND(J2*25%,2)-T2)+ROUND(Y2*25%,2)</f>
        <v>425111.76999999996</v>
      </c>
      <c r="AB2" s="25">
        <f>Z2+AA2</f>
        <v>2081206.36</v>
      </c>
      <c r="AD2" s="7">
        <f t="shared" ref="AD2:AD33" si="3">ROUND(X2*1.4%,2)</f>
        <v>92767.3</v>
      </c>
      <c r="AE2" s="7">
        <f t="shared" ref="AE2:AE33" si="4">ROUND(Y2*1.4%,2)</f>
        <v>23812.94</v>
      </c>
      <c r="AF2" s="25">
        <f>AD2+AE2</f>
        <v>116580.24</v>
      </c>
    </row>
    <row r="3" spans="1:32" x14ac:dyDescent="0.25">
      <c r="A3" s="21">
        <v>10</v>
      </c>
      <c r="B3" s="4" t="s">
        <v>18</v>
      </c>
      <c r="C3" s="12" t="s">
        <v>175</v>
      </c>
      <c r="D3" s="12">
        <v>1</v>
      </c>
      <c r="E3" s="12"/>
      <c r="F3" s="6"/>
      <c r="G3" s="10">
        <v>5863765</v>
      </c>
      <c r="H3" s="9">
        <v>1971913</v>
      </c>
      <c r="I3" s="10">
        <v>5863148</v>
      </c>
      <c r="J3" s="9">
        <v>1971706</v>
      </c>
      <c r="K3" s="7">
        <f t="shared" si="0"/>
        <v>1383848.54</v>
      </c>
      <c r="L3" s="7">
        <f t="shared" si="1"/>
        <v>465371.47</v>
      </c>
      <c r="M3" s="25">
        <f t="shared" ref="M3:M66" si="5">K3+L3</f>
        <v>1849220.01</v>
      </c>
      <c r="N3" s="12"/>
      <c r="O3" s="7">
        <f t="shared" ref="O3:O33" si="6">ROUND(G3*25%,2)</f>
        <v>1465941.25</v>
      </c>
      <c r="P3" s="7">
        <f t="shared" si="2"/>
        <v>492978.25</v>
      </c>
      <c r="Q3" s="25">
        <f t="shared" ref="Q3:Q52" si="7">O3+P3</f>
        <v>1958919.5</v>
      </c>
      <c r="R3" s="12"/>
      <c r="S3" s="7">
        <f t="shared" ref="S3:S66" si="8">ROUND(G3*25%,2)</f>
        <v>1465941.25</v>
      </c>
      <c r="T3" s="7">
        <f t="shared" ref="T3:T66" si="9">ROUND(H3*25%,2)</f>
        <v>492978.25</v>
      </c>
      <c r="U3" s="25">
        <f t="shared" ref="U3:U66" si="10">S3+T3</f>
        <v>1958919.5</v>
      </c>
      <c r="W3" s="6"/>
      <c r="X3" s="10">
        <v>6484578</v>
      </c>
      <c r="Y3" s="9">
        <v>2180685</v>
      </c>
      <c r="Z3" s="7">
        <f t="shared" ref="Z3:Z66" si="11">(ROUND(I3*23.6%,2)-K3)+(ROUND(I3*25%,2)-O3)+(ROUND(I3*25%,2)-S3)+ROUND(X3*25%,2)</f>
        <v>1620690.39</v>
      </c>
      <c r="AA3" s="7">
        <f t="shared" ref="AA3:AA66" si="12">(ROUND(J3*23.6%,2)-L3)+(ROUND(J3*25%,2)-P3)+(ROUND(J3*25%,2)-T3)+ROUND(Y3*25%,2)</f>
        <v>545018.9</v>
      </c>
      <c r="AB3" s="25">
        <f t="shared" ref="AB3:AB66" si="13">Z3+AA3</f>
        <v>2165709.29</v>
      </c>
      <c r="AD3" s="7">
        <f t="shared" si="3"/>
        <v>90784.09</v>
      </c>
      <c r="AE3" s="7">
        <f t="shared" si="4"/>
        <v>30529.59</v>
      </c>
      <c r="AF3" s="25">
        <f t="shared" ref="AF3:AF66" si="14">AD3+AE3</f>
        <v>121313.68</v>
      </c>
    </row>
    <row r="4" spans="1:32" x14ac:dyDescent="0.25">
      <c r="A4" s="21">
        <v>10</v>
      </c>
      <c r="B4" s="4" t="s">
        <v>8</v>
      </c>
      <c r="C4" s="12" t="s">
        <v>176</v>
      </c>
      <c r="D4" s="12">
        <v>1</v>
      </c>
      <c r="E4" s="12"/>
      <c r="F4" s="6"/>
      <c r="G4" s="10">
        <v>4640618</v>
      </c>
      <c r="H4" s="9">
        <v>1431291</v>
      </c>
      <c r="I4" s="10">
        <v>4640130</v>
      </c>
      <c r="J4" s="9">
        <v>1431141</v>
      </c>
      <c r="K4" s="7">
        <f t="shared" si="0"/>
        <v>1095185.8500000001</v>
      </c>
      <c r="L4" s="7">
        <f t="shared" si="1"/>
        <v>337784.68</v>
      </c>
      <c r="M4" s="25">
        <f t="shared" si="5"/>
        <v>1432970.53</v>
      </c>
      <c r="N4" s="12"/>
      <c r="O4" s="7">
        <f t="shared" si="6"/>
        <v>1160154.5</v>
      </c>
      <c r="P4" s="7">
        <f t="shared" si="2"/>
        <v>357822.75</v>
      </c>
      <c r="Q4" s="25">
        <f t="shared" si="7"/>
        <v>1517977.25</v>
      </c>
      <c r="R4" s="12"/>
      <c r="S4" s="7">
        <f t="shared" si="8"/>
        <v>1160154.5</v>
      </c>
      <c r="T4" s="7">
        <f t="shared" si="9"/>
        <v>357822.75</v>
      </c>
      <c r="U4" s="25">
        <f t="shared" si="10"/>
        <v>1517977.25</v>
      </c>
      <c r="W4" s="6"/>
      <c r="X4" s="10">
        <v>5131933</v>
      </c>
      <c r="Y4" s="9">
        <v>1582826</v>
      </c>
      <c r="Z4" s="7">
        <f t="shared" si="11"/>
        <v>1282624.0799999998</v>
      </c>
      <c r="AA4" s="7">
        <f t="shared" si="12"/>
        <v>395596.10000000003</v>
      </c>
      <c r="AB4" s="25">
        <f t="shared" si="13"/>
        <v>1678220.18</v>
      </c>
      <c r="AD4" s="7">
        <f t="shared" si="3"/>
        <v>71847.06</v>
      </c>
      <c r="AE4" s="7">
        <f t="shared" si="4"/>
        <v>22159.56</v>
      </c>
      <c r="AF4" s="25">
        <f t="shared" si="14"/>
        <v>94006.62</v>
      </c>
    </row>
    <row r="5" spans="1:32" x14ac:dyDescent="0.25">
      <c r="A5" s="21">
        <v>10</v>
      </c>
      <c r="B5" s="4" t="s">
        <v>11</v>
      </c>
      <c r="C5" s="12" t="s">
        <v>12</v>
      </c>
      <c r="D5" s="12">
        <v>1</v>
      </c>
      <c r="E5" s="12"/>
      <c r="F5" s="6"/>
      <c r="G5" s="10">
        <v>572265</v>
      </c>
      <c r="H5" s="9">
        <v>631039</v>
      </c>
      <c r="I5" s="10">
        <v>572205</v>
      </c>
      <c r="J5" s="9">
        <v>630973</v>
      </c>
      <c r="K5" s="7">
        <f t="shared" si="0"/>
        <v>135054.54</v>
      </c>
      <c r="L5" s="7">
        <f t="shared" si="1"/>
        <v>148925.20000000001</v>
      </c>
      <c r="M5" s="25">
        <f t="shared" si="5"/>
        <v>283979.74</v>
      </c>
      <c r="N5" s="12"/>
      <c r="O5" s="7">
        <f t="shared" si="6"/>
        <v>143066.25</v>
      </c>
      <c r="P5" s="7">
        <f t="shared" si="2"/>
        <v>157759.75</v>
      </c>
      <c r="Q5" s="25">
        <f t="shared" si="7"/>
        <v>300826</v>
      </c>
      <c r="R5" s="12"/>
      <c r="S5" s="7">
        <f t="shared" si="8"/>
        <v>143066.25</v>
      </c>
      <c r="T5" s="7">
        <f t="shared" si="9"/>
        <v>157759.75</v>
      </c>
      <c r="U5" s="25">
        <f t="shared" si="10"/>
        <v>300826</v>
      </c>
      <c r="W5" s="6"/>
      <c r="X5" s="10">
        <v>632852</v>
      </c>
      <c r="Y5" s="9">
        <v>697849</v>
      </c>
      <c r="Z5" s="7">
        <f t="shared" si="11"/>
        <v>158168.84</v>
      </c>
      <c r="AA5" s="7">
        <f t="shared" si="12"/>
        <v>174413.68</v>
      </c>
      <c r="AB5" s="25">
        <f t="shared" si="13"/>
        <v>332582.52</v>
      </c>
      <c r="AD5" s="7">
        <f t="shared" si="3"/>
        <v>8859.93</v>
      </c>
      <c r="AE5" s="7">
        <f t="shared" si="4"/>
        <v>9769.89</v>
      </c>
      <c r="AF5" s="25">
        <f t="shared" si="14"/>
        <v>18629.82</v>
      </c>
    </row>
    <row r="6" spans="1:32" x14ac:dyDescent="0.25">
      <c r="A6" s="21">
        <v>10</v>
      </c>
      <c r="B6" s="28" t="s">
        <v>115</v>
      </c>
      <c r="C6" s="12" t="s">
        <v>119</v>
      </c>
      <c r="D6" s="12">
        <v>1</v>
      </c>
      <c r="E6" s="12"/>
      <c r="F6" s="6"/>
      <c r="G6" s="10">
        <v>1453016</v>
      </c>
      <c r="H6" s="9">
        <v>1005828</v>
      </c>
      <c r="I6" s="10">
        <v>1452863</v>
      </c>
      <c r="J6" s="9">
        <v>1005722</v>
      </c>
      <c r="K6" s="7">
        <f t="shared" si="0"/>
        <v>342911.78</v>
      </c>
      <c r="L6" s="7">
        <f t="shared" si="1"/>
        <v>237375.41</v>
      </c>
      <c r="M6" s="25">
        <f t="shared" si="5"/>
        <v>580287.19000000006</v>
      </c>
      <c r="N6" s="12"/>
      <c r="O6" s="7">
        <f t="shared" si="6"/>
        <v>363254</v>
      </c>
      <c r="P6" s="7">
        <f t="shared" si="2"/>
        <v>251457</v>
      </c>
      <c r="Q6" s="25">
        <f t="shared" si="7"/>
        <v>614711</v>
      </c>
      <c r="R6" s="12"/>
      <c r="S6" s="7">
        <f t="shared" si="8"/>
        <v>363254</v>
      </c>
      <c r="T6" s="7">
        <f t="shared" si="9"/>
        <v>251457</v>
      </c>
      <c r="U6" s="25">
        <f t="shared" si="10"/>
        <v>614711</v>
      </c>
      <c r="W6" s="6"/>
      <c r="X6" s="10">
        <v>1606850</v>
      </c>
      <c r="Y6" s="9">
        <v>1112318</v>
      </c>
      <c r="Z6" s="7">
        <f t="shared" si="11"/>
        <v>401599.88999999996</v>
      </c>
      <c r="AA6" s="7">
        <f t="shared" si="12"/>
        <v>278001.48</v>
      </c>
      <c r="AB6" s="25">
        <f t="shared" si="13"/>
        <v>679601.36999999988</v>
      </c>
      <c r="AD6" s="7">
        <f t="shared" si="3"/>
        <v>22495.9</v>
      </c>
      <c r="AE6" s="7">
        <f t="shared" si="4"/>
        <v>15572.45</v>
      </c>
      <c r="AF6" s="25">
        <f t="shared" si="14"/>
        <v>38068.350000000006</v>
      </c>
    </row>
    <row r="7" spans="1:32" x14ac:dyDescent="0.25">
      <c r="A7" s="21">
        <v>634</v>
      </c>
      <c r="B7" s="36" t="s">
        <v>132</v>
      </c>
      <c r="C7" s="12" t="s">
        <v>138</v>
      </c>
      <c r="D7" s="12">
        <v>1</v>
      </c>
      <c r="E7" s="12"/>
      <c r="F7" s="6"/>
      <c r="G7" s="10">
        <v>2029374</v>
      </c>
      <c r="H7" s="9">
        <v>0</v>
      </c>
      <c r="I7" s="10">
        <v>2029160</v>
      </c>
      <c r="J7" s="9">
        <v>0</v>
      </c>
      <c r="K7" s="7">
        <f t="shared" si="0"/>
        <v>478932.26</v>
      </c>
      <c r="L7" s="7">
        <f t="shared" si="1"/>
        <v>0</v>
      </c>
      <c r="M7" s="25">
        <f t="shared" si="5"/>
        <v>478932.26</v>
      </c>
      <c r="N7" s="12"/>
      <c r="O7" s="7">
        <f t="shared" si="6"/>
        <v>507343.5</v>
      </c>
      <c r="P7" s="7">
        <f t="shared" si="2"/>
        <v>0</v>
      </c>
      <c r="Q7" s="25">
        <f t="shared" si="7"/>
        <v>507343.5</v>
      </c>
      <c r="R7" s="12"/>
      <c r="S7" s="7">
        <f t="shared" si="8"/>
        <v>507343.5</v>
      </c>
      <c r="T7" s="7">
        <f t="shared" si="9"/>
        <v>0</v>
      </c>
      <c r="U7" s="25">
        <f t="shared" si="10"/>
        <v>507343.5</v>
      </c>
      <c r="W7" s="6"/>
      <c r="X7" s="10">
        <v>2244229</v>
      </c>
      <c r="Y7" s="9">
        <v>0</v>
      </c>
      <c r="Z7" s="7">
        <f t="shared" si="11"/>
        <v>560899.75</v>
      </c>
      <c r="AA7" s="7">
        <f t="shared" si="12"/>
        <v>0</v>
      </c>
      <c r="AB7" s="25">
        <f t="shared" si="13"/>
        <v>560899.75</v>
      </c>
      <c r="AD7" s="7">
        <f t="shared" si="3"/>
        <v>31419.21</v>
      </c>
      <c r="AE7" s="7">
        <f t="shared" si="4"/>
        <v>0</v>
      </c>
      <c r="AF7" s="25">
        <f t="shared" si="14"/>
        <v>31419.21</v>
      </c>
    </row>
    <row r="8" spans="1:32" x14ac:dyDescent="0.25">
      <c r="A8" s="21">
        <v>10</v>
      </c>
      <c r="B8" s="16" t="s">
        <v>13</v>
      </c>
      <c r="C8" s="12" t="s">
        <v>14</v>
      </c>
      <c r="D8" s="12">
        <v>1</v>
      </c>
      <c r="E8" s="12"/>
      <c r="F8" s="6"/>
      <c r="G8" s="10">
        <v>1034571</v>
      </c>
      <c r="H8" s="9">
        <v>402497</v>
      </c>
      <c r="I8" s="10">
        <v>1034462</v>
      </c>
      <c r="J8" s="9">
        <v>402455</v>
      </c>
      <c r="K8" s="7">
        <f t="shared" si="0"/>
        <v>244158.76</v>
      </c>
      <c r="L8" s="7">
        <f t="shared" si="1"/>
        <v>94989.29</v>
      </c>
      <c r="M8" s="25">
        <f t="shared" si="5"/>
        <v>339148.05</v>
      </c>
      <c r="N8" s="12"/>
      <c r="O8" s="7">
        <f t="shared" si="6"/>
        <v>258642.75</v>
      </c>
      <c r="P8" s="7">
        <f t="shared" si="2"/>
        <v>100624.25</v>
      </c>
      <c r="Q8" s="25">
        <f t="shared" si="7"/>
        <v>359267</v>
      </c>
      <c r="R8" s="12"/>
      <c r="S8" s="7">
        <f t="shared" si="8"/>
        <v>258642.75</v>
      </c>
      <c r="T8" s="7">
        <f t="shared" si="9"/>
        <v>100624.25</v>
      </c>
      <c r="U8" s="25">
        <f t="shared" si="10"/>
        <v>359267</v>
      </c>
      <c r="W8" s="6"/>
      <c r="X8" s="10">
        <v>1144103</v>
      </c>
      <c r="Y8" s="9">
        <v>445111</v>
      </c>
      <c r="Z8" s="7">
        <f t="shared" si="11"/>
        <v>285945.52</v>
      </c>
      <c r="AA8" s="7">
        <f t="shared" si="12"/>
        <v>111246.84000000001</v>
      </c>
      <c r="AB8" s="25">
        <f t="shared" si="13"/>
        <v>397192.36000000004</v>
      </c>
      <c r="AD8" s="7">
        <f t="shared" si="3"/>
        <v>16017.44</v>
      </c>
      <c r="AE8" s="7">
        <f t="shared" si="4"/>
        <v>6231.55</v>
      </c>
      <c r="AF8" s="25">
        <f t="shared" si="14"/>
        <v>22248.99</v>
      </c>
    </row>
    <row r="9" spans="1:32" x14ac:dyDescent="0.25">
      <c r="A9" s="21">
        <v>10</v>
      </c>
      <c r="B9" s="15" t="s">
        <v>16</v>
      </c>
      <c r="C9" s="12" t="s">
        <v>17</v>
      </c>
      <c r="D9" s="12">
        <v>1</v>
      </c>
      <c r="E9" s="12"/>
      <c r="F9" s="6"/>
      <c r="G9" s="10">
        <v>2946135</v>
      </c>
      <c r="H9" s="9">
        <v>1900427</v>
      </c>
      <c r="I9" s="10">
        <v>2945824</v>
      </c>
      <c r="J9" s="9">
        <v>1900227</v>
      </c>
      <c r="K9" s="7">
        <f t="shared" si="0"/>
        <v>695287.86</v>
      </c>
      <c r="L9" s="7">
        <f t="shared" si="1"/>
        <v>448500.77</v>
      </c>
      <c r="M9" s="25">
        <f t="shared" si="5"/>
        <v>1143788.6299999999</v>
      </c>
      <c r="N9" s="12"/>
      <c r="O9" s="7">
        <f t="shared" si="6"/>
        <v>736533.75</v>
      </c>
      <c r="P9" s="7">
        <f t="shared" si="2"/>
        <v>475106.75</v>
      </c>
      <c r="Q9" s="25">
        <f t="shared" si="7"/>
        <v>1211640.5</v>
      </c>
      <c r="R9" s="12"/>
      <c r="S9" s="7">
        <f t="shared" si="8"/>
        <v>736533.75</v>
      </c>
      <c r="T9" s="7">
        <f t="shared" si="9"/>
        <v>475106.75</v>
      </c>
      <c r="U9" s="25">
        <f t="shared" si="10"/>
        <v>1211640.5</v>
      </c>
      <c r="W9" s="6"/>
      <c r="X9" s="10">
        <v>3258050</v>
      </c>
      <c r="Y9" s="9">
        <v>2101631</v>
      </c>
      <c r="Z9" s="7">
        <f t="shared" si="11"/>
        <v>814283.6</v>
      </c>
      <c r="AA9" s="7">
        <f t="shared" si="12"/>
        <v>525260.55000000005</v>
      </c>
      <c r="AB9" s="25">
        <f t="shared" si="13"/>
        <v>1339544.1499999999</v>
      </c>
      <c r="AD9" s="7">
        <f t="shared" si="3"/>
        <v>45612.7</v>
      </c>
      <c r="AE9" s="7">
        <f t="shared" si="4"/>
        <v>29422.83</v>
      </c>
      <c r="AF9" s="25">
        <f t="shared" si="14"/>
        <v>75035.53</v>
      </c>
    </row>
    <row r="10" spans="1:32" x14ac:dyDescent="0.25">
      <c r="A10" s="21">
        <v>10</v>
      </c>
      <c r="B10" s="15" t="s">
        <v>19</v>
      </c>
      <c r="C10" s="12" t="s">
        <v>20</v>
      </c>
      <c r="D10" s="12">
        <v>1</v>
      </c>
      <c r="E10" s="12"/>
      <c r="F10" s="6"/>
      <c r="G10" s="10">
        <v>1081685</v>
      </c>
      <c r="H10" s="9">
        <v>760347</v>
      </c>
      <c r="I10" s="10">
        <v>1081571</v>
      </c>
      <c r="J10" s="9">
        <v>760267</v>
      </c>
      <c r="K10" s="7">
        <f t="shared" si="0"/>
        <v>255277.66</v>
      </c>
      <c r="L10" s="7">
        <f t="shared" si="1"/>
        <v>179441.89</v>
      </c>
      <c r="M10" s="25">
        <f t="shared" si="5"/>
        <v>434719.55000000005</v>
      </c>
      <c r="N10" s="12"/>
      <c r="O10" s="7">
        <f t="shared" si="6"/>
        <v>270421.25</v>
      </c>
      <c r="P10" s="7">
        <f t="shared" si="2"/>
        <v>190086.75</v>
      </c>
      <c r="Q10" s="25">
        <f t="shared" si="7"/>
        <v>460508</v>
      </c>
      <c r="R10" s="12"/>
      <c r="S10" s="7">
        <f t="shared" si="8"/>
        <v>270421.25</v>
      </c>
      <c r="T10" s="7">
        <f t="shared" si="9"/>
        <v>190086.75</v>
      </c>
      <c r="U10" s="25">
        <f t="shared" si="10"/>
        <v>460508</v>
      </c>
      <c r="W10" s="6"/>
      <c r="X10" s="10">
        <v>1196206</v>
      </c>
      <c r="Y10" s="9">
        <v>840847</v>
      </c>
      <c r="Z10" s="7">
        <f t="shared" si="11"/>
        <v>298967.59999999998</v>
      </c>
      <c r="AA10" s="7">
        <f t="shared" si="12"/>
        <v>210152.87</v>
      </c>
      <c r="AB10" s="25">
        <f t="shared" si="13"/>
        <v>509120.47</v>
      </c>
      <c r="AD10" s="7">
        <f t="shared" si="3"/>
        <v>16746.88</v>
      </c>
      <c r="AE10" s="7">
        <f t="shared" si="4"/>
        <v>11771.86</v>
      </c>
      <c r="AF10" s="25">
        <f t="shared" si="14"/>
        <v>28518.74</v>
      </c>
    </row>
    <row r="11" spans="1:32" x14ac:dyDescent="0.25">
      <c r="A11" s="21">
        <v>10</v>
      </c>
      <c r="B11" s="15" t="s">
        <v>21</v>
      </c>
      <c r="C11" s="12" t="s">
        <v>22</v>
      </c>
      <c r="D11" s="12">
        <v>1</v>
      </c>
      <c r="E11" s="12"/>
      <c r="F11" s="6"/>
      <c r="G11" s="10">
        <v>211912</v>
      </c>
      <c r="H11" s="9">
        <v>455002</v>
      </c>
      <c r="I11" s="10">
        <v>211889</v>
      </c>
      <c r="J11" s="9">
        <v>454954</v>
      </c>
      <c r="K11" s="7">
        <f t="shared" si="0"/>
        <v>50011.23</v>
      </c>
      <c r="L11" s="7">
        <f t="shared" si="1"/>
        <v>107380.47</v>
      </c>
      <c r="M11" s="25">
        <f t="shared" si="5"/>
        <v>157391.70000000001</v>
      </c>
      <c r="N11" s="12"/>
      <c r="O11" s="7">
        <f t="shared" si="6"/>
        <v>52978</v>
      </c>
      <c r="P11" s="7">
        <f t="shared" si="2"/>
        <v>113750.5</v>
      </c>
      <c r="Q11" s="25">
        <f t="shared" si="7"/>
        <v>166728.5</v>
      </c>
      <c r="R11" s="12"/>
      <c r="S11" s="7">
        <f t="shared" si="8"/>
        <v>52978</v>
      </c>
      <c r="T11" s="7">
        <f t="shared" si="9"/>
        <v>113750.5</v>
      </c>
      <c r="U11" s="25">
        <f t="shared" si="10"/>
        <v>166728.5</v>
      </c>
      <c r="W11" s="6"/>
      <c r="X11" s="10">
        <v>234347</v>
      </c>
      <c r="Y11" s="9">
        <v>503174</v>
      </c>
      <c r="Z11" s="7">
        <f t="shared" si="11"/>
        <v>58569.82</v>
      </c>
      <c r="AA11" s="7">
        <f t="shared" si="12"/>
        <v>125758.17</v>
      </c>
      <c r="AB11" s="25">
        <f t="shared" si="13"/>
        <v>184327.99</v>
      </c>
      <c r="AD11" s="7">
        <f t="shared" si="3"/>
        <v>3280.86</v>
      </c>
      <c r="AE11" s="7">
        <f t="shared" si="4"/>
        <v>7044.44</v>
      </c>
      <c r="AF11" s="25">
        <f t="shared" si="14"/>
        <v>10325.299999999999</v>
      </c>
    </row>
    <row r="12" spans="1:32" x14ac:dyDescent="0.25">
      <c r="A12" s="21">
        <v>10</v>
      </c>
      <c r="B12" s="16" t="s">
        <v>6</v>
      </c>
      <c r="C12" s="12" t="s">
        <v>177</v>
      </c>
      <c r="D12" s="12">
        <v>1</v>
      </c>
      <c r="E12" s="12"/>
      <c r="F12" s="6"/>
      <c r="G12" s="10">
        <v>2306265</v>
      </c>
      <c r="H12" s="9">
        <v>1103017</v>
      </c>
      <c r="I12" s="10">
        <v>2306022</v>
      </c>
      <c r="J12" s="9">
        <v>1102901</v>
      </c>
      <c r="K12" s="7">
        <f t="shared" si="0"/>
        <v>544278.54</v>
      </c>
      <c r="L12" s="7">
        <f t="shared" si="1"/>
        <v>260312.01</v>
      </c>
      <c r="M12" s="25">
        <f t="shared" si="5"/>
        <v>804590.55</v>
      </c>
      <c r="N12" s="12"/>
      <c r="O12" s="7">
        <f t="shared" si="6"/>
        <v>576566.25</v>
      </c>
      <c r="P12" s="7">
        <f t="shared" si="2"/>
        <v>275754.25</v>
      </c>
      <c r="Q12" s="25">
        <f t="shared" si="7"/>
        <v>852320.5</v>
      </c>
      <c r="R12" s="12"/>
      <c r="S12" s="7">
        <f t="shared" si="8"/>
        <v>576566.25</v>
      </c>
      <c r="T12" s="7">
        <f t="shared" si="9"/>
        <v>275754.25</v>
      </c>
      <c r="U12" s="25">
        <f t="shared" si="10"/>
        <v>852320.5</v>
      </c>
      <c r="W12" s="6"/>
      <c r="X12" s="10">
        <v>2550435</v>
      </c>
      <c r="Y12" s="9">
        <v>1219796</v>
      </c>
      <c r="Z12" s="7">
        <f t="shared" si="11"/>
        <v>637429.89999999991</v>
      </c>
      <c r="AA12" s="7">
        <f t="shared" si="12"/>
        <v>304863.63</v>
      </c>
      <c r="AB12" s="25">
        <f t="shared" si="13"/>
        <v>942293.52999999991</v>
      </c>
      <c r="AD12" s="7">
        <f t="shared" si="3"/>
        <v>35706.089999999997</v>
      </c>
      <c r="AE12" s="7">
        <f t="shared" si="4"/>
        <v>17077.14</v>
      </c>
      <c r="AF12" s="25">
        <f t="shared" si="14"/>
        <v>52783.229999999996</v>
      </c>
    </row>
    <row r="13" spans="1:32" x14ac:dyDescent="0.25">
      <c r="A13" s="21">
        <v>10</v>
      </c>
      <c r="B13" s="15" t="s">
        <v>15</v>
      </c>
      <c r="C13" s="12" t="s">
        <v>178</v>
      </c>
      <c r="D13" s="12">
        <v>1</v>
      </c>
      <c r="E13" s="12"/>
      <c r="F13" s="6"/>
      <c r="G13" s="10">
        <v>938876</v>
      </c>
      <c r="H13" s="9">
        <v>522142</v>
      </c>
      <c r="I13" s="10">
        <v>938777</v>
      </c>
      <c r="J13" s="9">
        <v>522087</v>
      </c>
      <c r="K13" s="7">
        <f t="shared" si="0"/>
        <v>221574.74</v>
      </c>
      <c r="L13" s="7">
        <f t="shared" si="1"/>
        <v>123225.51</v>
      </c>
      <c r="M13" s="25">
        <f t="shared" si="5"/>
        <v>344800.25</v>
      </c>
      <c r="N13" s="12"/>
      <c r="O13" s="7">
        <f t="shared" si="6"/>
        <v>234719</v>
      </c>
      <c r="P13" s="7">
        <f t="shared" si="2"/>
        <v>130535.5</v>
      </c>
      <c r="Q13" s="25">
        <f t="shared" si="7"/>
        <v>365254.5</v>
      </c>
      <c r="R13" s="12"/>
      <c r="S13" s="7">
        <f t="shared" si="8"/>
        <v>234719</v>
      </c>
      <c r="T13" s="7">
        <f t="shared" si="9"/>
        <v>130535.5</v>
      </c>
      <c r="U13" s="25">
        <f t="shared" si="10"/>
        <v>365254.5</v>
      </c>
      <c r="W13" s="6"/>
      <c r="X13" s="10">
        <v>1038278</v>
      </c>
      <c r="Y13" s="9">
        <v>577422</v>
      </c>
      <c r="Z13" s="7">
        <f t="shared" si="11"/>
        <v>259496.63</v>
      </c>
      <c r="AA13" s="7">
        <f t="shared" si="12"/>
        <v>144315.02000000002</v>
      </c>
      <c r="AB13" s="25">
        <f t="shared" si="13"/>
        <v>403811.65</v>
      </c>
      <c r="AD13" s="7">
        <f t="shared" si="3"/>
        <v>14535.89</v>
      </c>
      <c r="AE13" s="7">
        <f t="shared" si="4"/>
        <v>8083.91</v>
      </c>
      <c r="AF13" s="25">
        <f t="shared" si="14"/>
        <v>22619.8</v>
      </c>
    </row>
    <row r="14" spans="1:32" x14ac:dyDescent="0.25">
      <c r="A14" s="21">
        <v>10</v>
      </c>
      <c r="B14" s="15" t="s">
        <v>23</v>
      </c>
      <c r="C14" s="22" t="s">
        <v>24</v>
      </c>
      <c r="D14" s="12">
        <v>1</v>
      </c>
      <c r="E14" s="12"/>
      <c r="F14" s="6"/>
      <c r="G14" s="10">
        <v>31800855</v>
      </c>
      <c r="H14" s="9">
        <v>3593079</v>
      </c>
      <c r="I14" s="10">
        <v>31797506</v>
      </c>
      <c r="J14" s="9">
        <v>3592701</v>
      </c>
      <c r="K14" s="7">
        <f t="shared" si="0"/>
        <v>7505001.7800000003</v>
      </c>
      <c r="L14" s="7">
        <f t="shared" si="1"/>
        <v>847966.64</v>
      </c>
      <c r="M14" s="25">
        <f t="shared" si="5"/>
        <v>8352968.4199999999</v>
      </c>
      <c r="N14" s="12"/>
      <c r="O14" s="7">
        <f t="shared" si="6"/>
        <v>7950213.75</v>
      </c>
      <c r="P14" s="7">
        <f t="shared" si="2"/>
        <v>898269.75</v>
      </c>
      <c r="Q14" s="25">
        <f t="shared" si="7"/>
        <v>8848483.5</v>
      </c>
      <c r="R14" s="12"/>
      <c r="S14" s="7">
        <f t="shared" si="8"/>
        <v>7950213.75</v>
      </c>
      <c r="T14" s="7">
        <f t="shared" si="9"/>
        <v>898269.75</v>
      </c>
      <c r="U14" s="25">
        <f t="shared" si="10"/>
        <v>8848483.5</v>
      </c>
      <c r="W14" s="6"/>
      <c r="X14" s="10">
        <v>35167697</v>
      </c>
      <c r="Y14" s="9">
        <v>3973488</v>
      </c>
      <c r="Z14" s="7">
        <f t="shared" si="11"/>
        <v>8789459.3900000006</v>
      </c>
      <c r="AA14" s="7">
        <f t="shared" si="12"/>
        <v>993093.79999999993</v>
      </c>
      <c r="AB14" s="25">
        <f t="shared" si="13"/>
        <v>9782553.1900000013</v>
      </c>
      <c r="AD14" s="7">
        <f t="shared" si="3"/>
        <v>492347.76</v>
      </c>
      <c r="AE14" s="7">
        <f t="shared" si="4"/>
        <v>55628.83</v>
      </c>
      <c r="AF14" s="25">
        <f t="shared" si="14"/>
        <v>547976.59</v>
      </c>
    </row>
    <row r="15" spans="1:32" x14ac:dyDescent="0.25">
      <c r="A15" s="21">
        <v>10</v>
      </c>
      <c r="B15" s="15" t="s">
        <v>25</v>
      </c>
      <c r="C15" s="12" t="s">
        <v>139</v>
      </c>
      <c r="D15" s="12">
        <v>1</v>
      </c>
      <c r="E15" s="12"/>
      <c r="F15" s="6"/>
      <c r="G15" s="10">
        <f>24405206+G90+G91+G92</f>
        <v>31932246</v>
      </c>
      <c r="H15" s="9">
        <v>4377801</v>
      </c>
      <c r="I15" s="10">
        <v>31928881</v>
      </c>
      <c r="J15" s="9">
        <v>4377340</v>
      </c>
      <c r="K15" s="7">
        <f t="shared" si="0"/>
        <v>7536010.0599999996</v>
      </c>
      <c r="L15" s="7">
        <f t="shared" si="1"/>
        <v>1033161.04</v>
      </c>
      <c r="M15" s="25">
        <f t="shared" si="5"/>
        <v>8569171.0999999996</v>
      </c>
      <c r="N15" s="12"/>
      <c r="O15" s="7">
        <f t="shared" si="6"/>
        <v>7983061.5</v>
      </c>
      <c r="P15" s="7">
        <f t="shared" si="2"/>
        <v>1094450.25</v>
      </c>
      <c r="Q15" s="25">
        <f t="shared" si="7"/>
        <v>9077511.75</v>
      </c>
      <c r="R15" s="12"/>
      <c r="S15" s="7">
        <f t="shared" si="8"/>
        <v>7983061.5</v>
      </c>
      <c r="T15" s="7">
        <f t="shared" si="9"/>
        <v>1094450.25</v>
      </c>
      <c r="U15" s="25">
        <f t="shared" si="10"/>
        <v>9077511.75</v>
      </c>
      <c r="W15" s="6"/>
      <c r="X15" s="10">
        <v>35312996</v>
      </c>
      <c r="Y15" s="9">
        <v>4841290</v>
      </c>
      <c r="Z15" s="7">
        <f t="shared" si="11"/>
        <v>8825772.3599999994</v>
      </c>
      <c r="AA15" s="7">
        <f t="shared" si="12"/>
        <v>1209983.2</v>
      </c>
      <c r="AB15" s="25">
        <f t="shared" si="13"/>
        <v>10035755.559999999</v>
      </c>
      <c r="AD15" s="7">
        <f t="shared" si="3"/>
        <v>494381.94</v>
      </c>
      <c r="AE15" s="7">
        <f t="shared" si="4"/>
        <v>67778.06</v>
      </c>
      <c r="AF15" s="25">
        <f t="shared" si="14"/>
        <v>562160</v>
      </c>
    </row>
    <row r="16" spans="1:32" x14ac:dyDescent="0.25">
      <c r="A16" s="21">
        <v>10</v>
      </c>
      <c r="B16" s="15" t="s">
        <v>27</v>
      </c>
      <c r="C16" s="12" t="s">
        <v>28</v>
      </c>
      <c r="D16" s="12">
        <v>1</v>
      </c>
      <c r="E16" s="12"/>
      <c r="F16" s="6"/>
      <c r="G16" s="10">
        <f>3536588+G82+G83</f>
        <v>6096547</v>
      </c>
      <c r="H16" s="9">
        <v>980894</v>
      </c>
      <c r="I16" s="10">
        <v>6095905</v>
      </c>
      <c r="J16" s="9">
        <v>980790</v>
      </c>
      <c r="K16" s="7">
        <f t="shared" si="0"/>
        <v>1438785.09</v>
      </c>
      <c r="L16" s="7">
        <f t="shared" si="1"/>
        <v>231490.98</v>
      </c>
      <c r="M16" s="25">
        <f t="shared" si="5"/>
        <v>1670276.07</v>
      </c>
      <c r="N16" s="12"/>
      <c r="O16" s="7">
        <f t="shared" si="6"/>
        <v>1524136.75</v>
      </c>
      <c r="P16" s="7">
        <f t="shared" si="2"/>
        <v>245223.5</v>
      </c>
      <c r="Q16" s="25">
        <f t="shared" si="7"/>
        <v>1769360.25</v>
      </c>
      <c r="R16" s="12"/>
      <c r="S16" s="7">
        <f t="shared" si="8"/>
        <v>1524136.75</v>
      </c>
      <c r="T16" s="7">
        <f t="shared" si="9"/>
        <v>245223.5</v>
      </c>
      <c r="U16" s="25">
        <f t="shared" si="10"/>
        <v>1769360.25</v>
      </c>
      <c r="W16" s="6"/>
      <c r="X16" s="10">
        <v>6742005</v>
      </c>
      <c r="Y16" s="9">
        <v>1084744</v>
      </c>
      <c r="Z16" s="7">
        <f t="shared" si="11"/>
        <v>1685028.74</v>
      </c>
      <c r="AA16" s="7">
        <f t="shared" si="12"/>
        <v>271109.45999999996</v>
      </c>
      <c r="AB16" s="25">
        <f t="shared" si="13"/>
        <v>1956138.2</v>
      </c>
      <c r="AD16" s="7">
        <f t="shared" si="3"/>
        <v>94388.07</v>
      </c>
      <c r="AE16" s="7">
        <f t="shared" si="4"/>
        <v>15186.42</v>
      </c>
      <c r="AF16" s="25">
        <f t="shared" si="14"/>
        <v>109574.49</v>
      </c>
    </row>
    <row r="17" spans="1:32" x14ac:dyDescent="0.25">
      <c r="A17" s="21">
        <v>10</v>
      </c>
      <c r="B17" s="15" t="s">
        <v>29</v>
      </c>
      <c r="C17" s="12" t="s">
        <v>30</v>
      </c>
      <c r="D17" s="12">
        <v>1</v>
      </c>
      <c r="E17" s="12"/>
      <c r="F17" s="6"/>
      <c r="G17" s="10">
        <v>2448154</v>
      </c>
      <c r="H17" s="9">
        <v>1010880</v>
      </c>
      <c r="I17" s="10">
        <v>2447896</v>
      </c>
      <c r="J17" s="9">
        <v>1010773</v>
      </c>
      <c r="K17" s="7">
        <f t="shared" si="0"/>
        <v>577764.34</v>
      </c>
      <c r="L17" s="7">
        <f t="shared" si="1"/>
        <v>238567.67999999999</v>
      </c>
      <c r="M17" s="25">
        <f t="shared" si="5"/>
        <v>816332.02</v>
      </c>
      <c r="N17" s="12"/>
      <c r="O17" s="7">
        <f t="shared" si="6"/>
        <v>612038.5</v>
      </c>
      <c r="P17" s="7">
        <f t="shared" si="2"/>
        <v>252720</v>
      </c>
      <c r="Q17" s="25">
        <f t="shared" si="7"/>
        <v>864758.5</v>
      </c>
      <c r="R17" s="12"/>
      <c r="S17" s="7">
        <f t="shared" si="8"/>
        <v>612038.5</v>
      </c>
      <c r="T17" s="7">
        <f t="shared" si="9"/>
        <v>252720</v>
      </c>
      <c r="U17" s="25">
        <f t="shared" si="10"/>
        <v>864758.5</v>
      </c>
      <c r="W17" s="6"/>
      <c r="X17" s="10">
        <v>2707346</v>
      </c>
      <c r="Y17" s="9">
        <v>1117904</v>
      </c>
      <c r="Z17" s="7">
        <f t="shared" si="11"/>
        <v>676646.62</v>
      </c>
      <c r="AA17" s="7">
        <f t="shared" si="12"/>
        <v>279397.25</v>
      </c>
      <c r="AB17" s="25">
        <f t="shared" si="13"/>
        <v>956043.87</v>
      </c>
      <c r="AD17" s="7">
        <f t="shared" si="3"/>
        <v>37902.839999999997</v>
      </c>
      <c r="AE17" s="7">
        <f t="shared" si="4"/>
        <v>15650.66</v>
      </c>
      <c r="AF17" s="25">
        <f t="shared" si="14"/>
        <v>53553.5</v>
      </c>
    </row>
    <row r="18" spans="1:32" x14ac:dyDescent="0.25">
      <c r="A18" s="21">
        <v>10</v>
      </c>
      <c r="B18" s="15" t="s">
        <v>31</v>
      </c>
      <c r="C18" s="12" t="s">
        <v>32</v>
      </c>
      <c r="D18" s="22">
        <v>1</v>
      </c>
      <c r="E18" s="12"/>
      <c r="F18" s="6"/>
      <c r="G18" s="10">
        <v>1553086</v>
      </c>
      <c r="H18" s="9">
        <v>892962</v>
      </c>
      <c r="I18" s="10">
        <v>1552922</v>
      </c>
      <c r="J18" s="9">
        <v>892868</v>
      </c>
      <c r="K18" s="7">
        <f t="shared" si="0"/>
        <v>366528.3</v>
      </c>
      <c r="L18" s="7">
        <f t="shared" si="1"/>
        <v>210739.03</v>
      </c>
      <c r="M18" s="25">
        <f t="shared" si="5"/>
        <v>577267.32999999996</v>
      </c>
      <c r="N18" s="12"/>
      <c r="O18" s="7">
        <f t="shared" si="6"/>
        <v>388271.5</v>
      </c>
      <c r="P18" s="7">
        <f t="shared" si="2"/>
        <v>223240.5</v>
      </c>
      <c r="Q18" s="25">
        <f t="shared" si="7"/>
        <v>611512</v>
      </c>
      <c r="R18" s="12"/>
      <c r="S18" s="7">
        <f t="shared" si="8"/>
        <v>388271.5</v>
      </c>
      <c r="T18" s="7">
        <f t="shared" si="9"/>
        <v>223240.5</v>
      </c>
      <c r="U18" s="25">
        <f t="shared" si="10"/>
        <v>611512</v>
      </c>
      <c r="W18" s="6"/>
      <c r="X18" s="10">
        <v>1717515</v>
      </c>
      <c r="Y18" s="9">
        <v>987502</v>
      </c>
      <c r="Z18" s="7">
        <f t="shared" si="11"/>
        <v>429258.04000000004</v>
      </c>
      <c r="AA18" s="7">
        <f t="shared" si="12"/>
        <v>246806.32</v>
      </c>
      <c r="AB18" s="25">
        <f t="shared" si="13"/>
        <v>676064.3600000001</v>
      </c>
      <c r="AD18" s="7">
        <f t="shared" si="3"/>
        <v>24045.21</v>
      </c>
      <c r="AE18" s="7">
        <f t="shared" si="4"/>
        <v>13825.03</v>
      </c>
      <c r="AF18" s="25">
        <f t="shared" si="14"/>
        <v>37870.239999999998</v>
      </c>
    </row>
    <row r="19" spans="1:32" x14ac:dyDescent="0.25">
      <c r="A19" s="21">
        <v>10</v>
      </c>
      <c r="B19" s="15" t="s">
        <v>33</v>
      </c>
      <c r="C19" s="12" t="s">
        <v>34</v>
      </c>
      <c r="D19" s="12">
        <v>1</v>
      </c>
      <c r="E19" s="12"/>
      <c r="F19" s="6"/>
      <c r="G19" s="10">
        <v>1158355</v>
      </c>
      <c r="H19" s="9">
        <v>608965</v>
      </c>
      <c r="I19" s="10">
        <v>1158233</v>
      </c>
      <c r="J19" s="9">
        <v>608900</v>
      </c>
      <c r="K19" s="7">
        <f t="shared" si="0"/>
        <v>273371.78000000003</v>
      </c>
      <c r="L19" s="7">
        <f t="shared" si="1"/>
        <v>143715.74</v>
      </c>
      <c r="M19" s="25">
        <f t="shared" si="5"/>
        <v>417087.52</v>
      </c>
      <c r="N19" s="12"/>
      <c r="O19" s="7">
        <f t="shared" si="6"/>
        <v>289588.75</v>
      </c>
      <c r="P19" s="7">
        <f t="shared" si="2"/>
        <v>152241.25</v>
      </c>
      <c r="Q19" s="25">
        <f t="shared" si="7"/>
        <v>441830</v>
      </c>
      <c r="R19" s="12"/>
      <c r="S19" s="7">
        <f t="shared" si="8"/>
        <v>289588.75</v>
      </c>
      <c r="T19" s="7">
        <f t="shared" si="9"/>
        <v>152241.25</v>
      </c>
      <c r="U19" s="25">
        <f t="shared" si="10"/>
        <v>441830</v>
      </c>
      <c r="W19" s="6"/>
      <c r="X19" s="10">
        <v>1280993</v>
      </c>
      <c r="Y19" s="9">
        <v>673437</v>
      </c>
      <c r="Z19" s="7">
        <f t="shared" si="11"/>
        <v>320158.45999999996</v>
      </c>
      <c r="AA19" s="7">
        <f t="shared" si="12"/>
        <v>168311.41</v>
      </c>
      <c r="AB19" s="25">
        <f t="shared" si="13"/>
        <v>488469.87</v>
      </c>
      <c r="AD19" s="7">
        <f t="shared" si="3"/>
        <v>17933.900000000001</v>
      </c>
      <c r="AE19" s="7">
        <f t="shared" si="4"/>
        <v>9428.1200000000008</v>
      </c>
      <c r="AF19" s="25">
        <f t="shared" si="14"/>
        <v>27362.020000000004</v>
      </c>
    </row>
    <row r="20" spans="1:32" x14ac:dyDescent="0.25">
      <c r="A20" s="21">
        <v>10</v>
      </c>
      <c r="B20" s="15" t="s">
        <v>26</v>
      </c>
      <c r="C20" s="12" t="s">
        <v>179</v>
      </c>
      <c r="D20" s="12">
        <v>1</v>
      </c>
      <c r="E20" s="12"/>
      <c r="F20" s="6"/>
      <c r="G20" s="10">
        <v>1515049</v>
      </c>
      <c r="H20" s="9">
        <v>871288</v>
      </c>
      <c r="I20" s="10">
        <v>1514890</v>
      </c>
      <c r="J20" s="9">
        <v>871197</v>
      </c>
      <c r="K20" s="7">
        <f t="shared" si="0"/>
        <v>357551.56</v>
      </c>
      <c r="L20" s="7">
        <f t="shared" si="1"/>
        <v>205623.97</v>
      </c>
      <c r="M20" s="25">
        <f t="shared" si="5"/>
        <v>563175.53</v>
      </c>
      <c r="N20" s="12"/>
      <c r="O20" s="7">
        <f t="shared" si="6"/>
        <v>378762.25</v>
      </c>
      <c r="P20" s="7">
        <f t="shared" si="2"/>
        <v>217822</v>
      </c>
      <c r="Q20" s="25">
        <f t="shared" si="7"/>
        <v>596584.25</v>
      </c>
      <c r="R20" s="12"/>
      <c r="S20" s="7">
        <f t="shared" si="8"/>
        <v>378762.25</v>
      </c>
      <c r="T20" s="7">
        <f t="shared" si="9"/>
        <v>217822</v>
      </c>
      <c r="U20" s="25">
        <f t="shared" si="10"/>
        <v>596584.25</v>
      </c>
      <c r="W20" s="6"/>
      <c r="X20" s="10">
        <v>1675452</v>
      </c>
      <c r="Y20" s="9">
        <v>963534</v>
      </c>
      <c r="Z20" s="7">
        <f t="shared" si="11"/>
        <v>418745.98</v>
      </c>
      <c r="AA20" s="7">
        <f t="shared" si="12"/>
        <v>240816.52</v>
      </c>
      <c r="AB20" s="25">
        <f t="shared" si="13"/>
        <v>659562.5</v>
      </c>
      <c r="AD20" s="7">
        <f t="shared" si="3"/>
        <v>23456.33</v>
      </c>
      <c r="AE20" s="7">
        <f t="shared" si="4"/>
        <v>13489.48</v>
      </c>
      <c r="AF20" s="25">
        <f t="shared" si="14"/>
        <v>36945.81</v>
      </c>
    </row>
    <row r="21" spans="1:32" x14ac:dyDescent="0.25">
      <c r="A21" s="21">
        <v>10</v>
      </c>
      <c r="B21" s="15" t="s">
        <v>35</v>
      </c>
      <c r="C21" s="12" t="s">
        <v>36</v>
      </c>
      <c r="D21" s="12">
        <v>1</v>
      </c>
      <c r="E21" s="12"/>
      <c r="F21" s="6"/>
      <c r="G21" s="10">
        <v>11341493</v>
      </c>
      <c r="H21" s="9">
        <v>3352167</v>
      </c>
      <c r="I21" s="10">
        <v>11340299</v>
      </c>
      <c r="J21" s="9">
        <v>3351814</v>
      </c>
      <c r="K21" s="7">
        <f t="shared" si="0"/>
        <v>2676592.35</v>
      </c>
      <c r="L21" s="7">
        <f t="shared" si="1"/>
        <v>791111.41</v>
      </c>
      <c r="M21" s="25">
        <f t="shared" si="5"/>
        <v>3467703.7600000002</v>
      </c>
      <c r="N21" s="12"/>
      <c r="O21" s="7">
        <f t="shared" si="6"/>
        <v>2835373.25</v>
      </c>
      <c r="P21" s="7">
        <f t="shared" si="2"/>
        <v>838041.75</v>
      </c>
      <c r="Q21" s="25">
        <f t="shared" si="7"/>
        <v>3673415</v>
      </c>
      <c r="R21" s="12"/>
      <c r="S21" s="7">
        <f t="shared" si="8"/>
        <v>2835373.25</v>
      </c>
      <c r="T21" s="7">
        <f t="shared" si="9"/>
        <v>838041.75</v>
      </c>
      <c r="U21" s="25">
        <f t="shared" si="10"/>
        <v>3673415</v>
      </c>
      <c r="W21" s="6"/>
      <c r="X21" s="10">
        <v>12542248</v>
      </c>
      <c r="Y21" s="9">
        <v>3707070</v>
      </c>
      <c r="Z21" s="7">
        <f t="shared" si="11"/>
        <v>3134683.21</v>
      </c>
      <c r="AA21" s="7">
        <f t="shared" si="12"/>
        <v>926507.69</v>
      </c>
      <c r="AB21" s="25">
        <f t="shared" si="13"/>
        <v>4061190.9</v>
      </c>
      <c r="AD21" s="7">
        <f t="shared" si="3"/>
        <v>175591.47</v>
      </c>
      <c r="AE21" s="7">
        <f t="shared" si="4"/>
        <v>51898.98</v>
      </c>
      <c r="AF21" s="25">
        <f t="shared" si="14"/>
        <v>227490.45</v>
      </c>
    </row>
    <row r="22" spans="1:32" x14ac:dyDescent="0.25">
      <c r="A22" s="21">
        <v>10</v>
      </c>
      <c r="B22" s="15" t="s">
        <v>37</v>
      </c>
      <c r="C22" s="12" t="s">
        <v>38</v>
      </c>
      <c r="D22" s="12">
        <v>1</v>
      </c>
      <c r="E22" s="12"/>
      <c r="F22" s="6"/>
      <c r="G22" s="10">
        <v>2471976</v>
      </c>
      <c r="H22" s="9">
        <v>1423714</v>
      </c>
      <c r="I22" s="10">
        <v>2471716</v>
      </c>
      <c r="J22" s="9">
        <v>1423564</v>
      </c>
      <c r="K22" s="7">
        <f t="shared" si="0"/>
        <v>583386.34</v>
      </c>
      <c r="L22" s="7">
        <f t="shared" si="1"/>
        <v>335996.5</v>
      </c>
      <c r="M22" s="25">
        <f t="shared" si="5"/>
        <v>919382.84</v>
      </c>
      <c r="N22" s="12"/>
      <c r="O22" s="7">
        <f t="shared" si="6"/>
        <v>617994</v>
      </c>
      <c r="P22" s="7">
        <f t="shared" si="2"/>
        <v>355928.5</v>
      </c>
      <c r="Q22" s="25">
        <f t="shared" si="7"/>
        <v>973922.5</v>
      </c>
      <c r="R22" s="12"/>
      <c r="S22" s="7">
        <f t="shared" si="8"/>
        <v>617994</v>
      </c>
      <c r="T22" s="7">
        <f t="shared" si="9"/>
        <v>355928.5</v>
      </c>
      <c r="U22" s="25">
        <f t="shared" si="10"/>
        <v>973922.5</v>
      </c>
      <c r="W22" s="6"/>
      <c r="X22" s="10">
        <v>2733691</v>
      </c>
      <c r="Y22" s="9">
        <v>1574446</v>
      </c>
      <c r="Z22" s="7">
        <f t="shared" si="11"/>
        <v>683231.39</v>
      </c>
      <c r="AA22" s="7">
        <f t="shared" si="12"/>
        <v>393501.1</v>
      </c>
      <c r="AB22" s="25">
        <f t="shared" si="13"/>
        <v>1076732.49</v>
      </c>
      <c r="AD22" s="7">
        <f t="shared" si="3"/>
        <v>38271.67</v>
      </c>
      <c r="AE22" s="7">
        <f t="shared" si="4"/>
        <v>22042.240000000002</v>
      </c>
      <c r="AF22" s="25">
        <f t="shared" si="14"/>
        <v>60313.91</v>
      </c>
    </row>
    <row r="23" spans="1:32" x14ac:dyDescent="0.25">
      <c r="A23" s="21">
        <v>10</v>
      </c>
      <c r="B23" s="15" t="s">
        <v>10</v>
      </c>
      <c r="C23" s="12" t="s">
        <v>180</v>
      </c>
      <c r="D23" s="12">
        <v>1</v>
      </c>
      <c r="E23" s="12"/>
      <c r="F23" s="6"/>
      <c r="G23" s="10">
        <v>2594138</v>
      </c>
      <c r="H23" s="9">
        <v>1256475</v>
      </c>
      <c r="I23" s="10">
        <v>2593865</v>
      </c>
      <c r="J23" s="9">
        <v>1256343</v>
      </c>
      <c r="K23" s="7">
        <f t="shared" si="0"/>
        <v>612216.56999999995</v>
      </c>
      <c r="L23" s="7">
        <f t="shared" si="1"/>
        <v>296528.09999999998</v>
      </c>
      <c r="M23" s="25">
        <f t="shared" si="5"/>
        <v>908744.66999999993</v>
      </c>
      <c r="N23" s="12"/>
      <c r="O23" s="7">
        <f t="shared" si="6"/>
        <v>648534.5</v>
      </c>
      <c r="P23" s="7">
        <f t="shared" si="2"/>
        <v>314118.75</v>
      </c>
      <c r="Q23" s="25">
        <f t="shared" si="7"/>
        <v>962653.25</v>
      </c>
      <c r="R23" s="12"/>
      <c r="S23" s="7">
        <f t="shared" si="8"/>
        <v>648534.5</v>
      </c>
      <c r="T23" s="7">
        <f t="shared" si="9"/>
        <v>314118.75</v>
      </c>
      <c r="U23" s="25">
        <f t="shared" si="10"/>
        <v>962653.25</v>
      </c>
      <c r="W23" s="6"/>
      <c r="X23" s="10">
        <v>2868787</v>
      </c>
      <c r="Y23" s="9">
        <v>1389502</v>
      </c>
      <c r="Z23" s="7">
        <f t="shared" si="11"/>
        <v>716995.82000000007</v>
      </c>
      <c r="AA23" s="7">
        <f t="shared" si="12"/>
        <v>347278.35000000003</v>
      </c>
      <c r="AB23" s="25">
        <f t="shared" si="13"/>
        <v>1064274.1700000002</v>
      </c>
      <c r="AD23" s="7">
        <f t="shared" si="3"/>
        <v>40163.019999999997</v>
      </c>
      <c r="AE23" s="7">
        <f t="shared" si="4"/>
        <v>19453.03</v>
      </c>
      <c r="AF23" s="25">
        <f t="shared" si="14"/>
        <v>59616.049999999996</v>
      </c>
    </row>
    <row r="24" spans="1:32" x14ac:dyDescent="0.25">
      <c r="A24" s="21">
        <v>634</v>
      </c>
      <c r="B24" s="15" t="s">
        <v>137</v>
      </c>
      <c r="C24" s="12" t="s">
        <v>39</v>
      </c>
      <c r="D24" s="12">
        <v>1</v>
      </c>
      <c r="E24" s="12"/>
      <c r="F24" s="6"/>
      <c r="G24" s="10">
        <v>70786</v>
      </c>
      <c r="H24" s="9">
        <v>0</v>
      </c>
      <c r="I24" s="10">
        <v>70778</v>
      </c>
      <c r="J24" s="9">
        <v>0</v>
      </c>
      <c r="K24" s="7">
        <f t="shared" si="0"/>
        <v>16705.5</v>
      </c>
      <c r="L24" s="7">
        <f t="shared" si="1"/>
        <v>0</v>
      </c>
      <c r="M24" s="25">
        <f t="shared" si="5"/>
        <v>16705.5</v>
      </c>
      <c r="N24" s="12"/>
      <c r="O24" s="7">
        <f t="shared" si="6"/>
        <v>17696.5</v>
      </c>
      <c r="P24" s="7">
        <f t="shared" si="2"/>
        <v>0</v>
      </c>
      <c r="Q24" s="25">
        <f t="shared" si="7"/>
        <v>17696.5</v>
      </c>
      <c r="R24" s="12"/>
      <c r="S24" s="7">
        <f t="shared" si="8"/>
        <v>17696.5</v>
      </c>
      <c r="T24" s="7">
        <f t="shared" si="9"/>
        <v>0</v>
      </c>
      <c r="U24" s="25">
        <f t="shared" si="10"/>
        <v>17696.5</v>
      </c>
      <c r="W24" s="6"/>
      <c r="X24" s="10">
        <v>78280</v>
      </c>
      <c r="Y24" s="9">
        <v>0</v>
      </c>
      <c r="Z24" s="7">
        <f t="shared" si="11"/>
        <v>19564.11</v>
      </c>
      <c r="AA24" s="7">
        <f t="shared" si="12"/>
        <v>0</v>
      </c>
      <c r="AB24" s="25">
        <f t="shared" si="13"/>
        <v>19564.11</v>
      </c>
      <c r="AD24" s="7">
        <f t="shared" si="3"/>
        <v>1095.92</v>
      </c>
      <c r="AE24" s="7">
        <f t="shared" si="4"/>
        <v>0</v>
      </c>
      <c r="AF24" s="25">
        <f t="shared" si="14"/>
        <v>1095.92</v>
      </c>
    </row>
    <row r="25" spans="1:32" x14ac:dyDescent="0.25">
      <c r="A25" s="21">
        <v>10</v>
      </c>
      <c r="B25" s="15" t="s">
        <v>133</v>
      </c>
      <c r="C25" s="12" t="s">
        <v>181</v>
      </c>
      <c r="D25" s="12">
        <v>1</v>
      </c>
      <c r="E25" s="12"/>
      <c r="F25" s="6"/>
      <c r="G25" s="10">
        <v>135320</v>
      </c>
      <c r="H25" s="9">
        <v>458522</v>
      </c>
      <c r="I25" s="10">
        <v>135306</v>
      </c>
      <c r="J25" s="9">
        <v>458474</v>
      </c>
      <c r="K25" s="7">
        <f t="shared" si="0"/>
        <v>31935.52</v>
      </c>
      <c r="L25" s="7">
        <f t="shared" si="1"/>
        <v>108211.19</v>
      </c>
      <c r="M25" s="25">
        <f t="shared" si="5"/>
        <v>140146.71</v>
      </c>
      <c r="N25" s="12"/>
      <c r="O25" s="7">
        <f t="shared" si="6"/>
        <v>33830</v>
      </c>
      <c r="P25" s="7">
        <f t="shared" si="2"/>
        <v>114630.5</v>
      </c>
      <c r="Q25" s="25">
        <f t="shared" si="7"/>
        <v>148460.5</v>
      </c>
      <c r="R25" s="12"/>
      <c r="S25" s="7">
        <f t="shared" si="8"/>
        <v>33830</v>
      </c>
      <c r="T25" s="7">
        <f t="shared" si="9"/>
        <v>114630.5</v>
      </c>
      <c r="U25" s="25">
        <f t="shared" si="10"/>
        <v>148460.5</v>
      </c>
      <c r="W25" s="6"/>
      <c r="X25" s="10">
        <v>149647</v>
      </c>
      <c r="Y25" s="9">
        <v>507067</v>
      </c>
      <c r="Z25" s="7">
        <f t="shared" si="11"/>
        <v>37401.449999999997</v>
      </c>
      <c r="AA25" s="7">
        <f t="shared" si="12"/>
        <v>126731.42</v>
      </c>
      <c r="AB25" s="25">
        <f t="shared" si="13"/>
        <v>164132.87</v>
      </c>
      <c r="AD25" s="7">
        <f t="shared" si="3"/>
        <v>2095.06</v>
      </c>
      <c r="AE25" s="7">
        <f t="shared" si="4"/>
        <v>7098.94</v>
      </c>
      <c r="AF25" s="25">
        <f t="shared" si="14"/>
        <v>9194</v>
      </c>
    </row>
    <row r="26" spans="1:32" x14ac:dyDescent="0.25">
      <c r="A26" s="21">
        <v>10</v>
      </c>
      <c r="B26" s="15" t="s">
        <v>40</v>
      </c>
      <c r="C26" s="12" t="s">
        <v>140</v>
      </c>
      <c r="D26" s="12">
        <v>1</v>
      </c>
      <c r="E26" s="12"/>
      <c r="F26" s="6"/>
      <c r="G26" s="10">
        <v>904175</v>
      </c>
      <c r="H26" s="9">
        <v>547225</v>
      </c>
      <c r="I26" s="10">
        <v>904079</v>
      </c>
      <c r="J26" s="9">
        <v>547167</v>
      </c>
      <c r="K26" s="7">
        <f t="shared" si="0"/>
        <v>213385.3</v>
      </c>
      <c r="L26" s="7">
        <f t="shared" si="1"/>
        <v>129145.1</v>
      </c>
      <c r="M26" s="25">
        <f t="shared" si="5"/>
        <v>342530.4</v>
      </c>
      <c r="N26" s="12"/>
      <c r="O26" s="7">
        <f t="shared" si="6"/>
        <v>226043.75</v>
      </c>
      <c r="P26" s="7">
        <f t="shared" si="2"/>
        <v>136806.25</v>
      </c>
      <c r="Q26" s="25">
        <f t="shared" si="7"/>
        <v>362850</v>
      </c>
      <c r="R26" s="12"/>
      <c r="S26" s="7">
        <f t="shared" si="8"/>
        <v>226043.75</v>
      </c>
      <c r="T26" s="7">
        <f t="shared" si="9"/>
        <v>136806.25</v>
      </c>
      <c r="U26" s="25">
        <f t="shared" si="10"/>
        <v>362850</v>
      </c>
      <c r="W26" s="6"/>
      <c r="X26" s="10">
        <v>999902</v>
      </c>
      <c r="Y26" s="9">
        <v>605161</v>
      </c>
      <c r="Z26" s="7">
        <f t="shared" si="11"/>
        <v>249904.84000000003</v>
      </c>
      <c r="AA26" s="7">
        <f t="shared" si="12"/>
        <v>151247.56</v>
      </c>
      <c r="AB26" s="25">
        <f t="shared" si="13"/>
        <v>401152.4</v>
      </c>
      <c r="AD26" s="7">
        <f t="shared" si="3"/>
        <v>13998.63</v>
      </c>
      <c r="AE26" s="7">
        <f t="shared" si="4"/>
        <v>8472.25</v>
      </c>
      <c r="AF26" s="25">
        <f t="shared" si="14"/>
        <v>22470.879999999997</v>
      </c>
    </row>
    <row r="27" spans="1:32" x14ac:dyDescent="0.25">
      <c r="A27" s="21">
        <v>10</v>
      </c>
      <c r="B27" s="15" t="s">
        <v>5</v>
      </c>
      <c r="C27" s="12" t="s">
        <v>182</v>
      </c>
      <c r="D27" s="12">
        <v>1</v>
      </c>
      <c r="E27" s="12"/>
      <c r="F27" s="6"/>
      <c r="G27" s="10">
        <v>1106140</v>
      </c>
      <c r="H27" s="9">
        <v>358779</v>
      </c>
      <c r="I27" s="10">
        <v>1106024</v>
      </c>
      <c r="J27" s="9">
        <v>358741</v>
      </c>
      <c r="K27" s="7">
        <f t="shared" si="0"/>
        <v>261049.04</v>
      </c>
      <c r="L27" s="7">
        <f t="shared" si="1"/>
        <v>84671.84</v>
      </c>
      <c r="M27" s="25">
        <f t="shared" si="5"/>
        <v>345720.88</v>
      </c>
      <c r="N27" s="12"/>
      <c r="O27" s="7">
        <f t="shared" si="6"/>
        <v>276535</v>
      </c>
      <c r="P27" s="7">
        <f t="shared" si="2"/>
        <v>89694.75</v>
      </c>
      <c r="Q27" s="25">
        <f t="shared" si="7"/>
        <v>366229.75</v>
      </c>
      <c r="R27" s="12"/>
      <c r="S27" s="7">
        <f t="shared" si="8"/>
        <v>276535</v>
      </c>
      <c r="T27" s="7">
        <f t="shared" si="9"/>
        <v>89694.75</v>
      </c>
      <c r="U27" s="25">
        <f t="shared" si="10"/>
        <v>366229.75</v>
      </c>
      <c r="W27" s="6"/>
      <c r="X27" s="10">
        <v>1223250</v>
      </c>
      <c r="Y27" s="9">
        <v>396764</v>
      </c>
      <c r="Z27" s="7">
        <f t="shared" si="11"/>
        <v>305727.12</v>
      </c>
      <c r="AA27" s="7">
        <f t="shared" si="12"/>
        <v>99163.040000000008</v>
      </c>
      <c r="AB27" s="25">
        <f t="shared" si="13"/>
        <v>404890.16000000003</v>
      </c>
      <c r="AD27" s="7">
        <f t="shared" si="3"/>
        <v>17125.5</v>
      </c>
      <c r="AE27" s="7">
        <f t="shared" si="4"/>
        <v>5554.7</v>
      </c>
      <c r="AF27" s="25">
        <f t="shared" si="14"/>
        <v>22680.2</v>
      </c>
    </row>
    <row r="28" spans="1:32" x14ac:dyDescent="0.25">
      <c r="A28" s="21">
        <v>10</v>
      </c>
      <c r="B28" s="15" t="s">
        <v>41</v>
      </c>
      <c r="C28" s="12" t="s">
        <v>42</v>
      </c>
      <c r="D28" s="12">
        <v>1</v>
      </c>
      <c r="E28" s="12"/>
      <c r="F28" s="6"/>
      <c r="G28" s="10">
        <v>14932921</v>
      </c>
      <c r="H28" s="9">
        <v>3141015</v>
      </c>
      <c r="I28" s="10">
        <v>14931348</v>
      </c>
      <c r="J28" s="9">
        <v>3140684</v>
      </c>
      <c r="K28" s="7">
        <f t="shared" si="0"/>
        <v>3524169.36</v>
      </c>
      <c r="L28" s="7">
        <f t="shared" si="1"/>
        <v>741279.54</v>
      </c>
      <c r="M28" s="25">
        <f t="shared" si="5"/>
        <v>4265448.9000000004</v>
      </c>
      <c r="N28" s="12"/>
      <c r="O28" s="7">
        <f t="shared" si="6"/>
        <v>3733230.25</v>
      </c>
      <c r="P28" s="7">
        <f t="shared" si="2"/>
        <v>785253.75</v>
      </c>
      <c r="Q28" s="25">
        <f t="shared" si="7"/>
        <v>4518484</v>
      </c>
      <c r="R28" s="12"/>
      <c r="S28" s="7">
        <f t="shared" si="8"/>
        <v>3733230.25</v>
      </c>
      <c r="T28" s="7">
        <f t="shared" si="9"/>
        <v>785253.75</v>
      </c>
      <c r="U28" s="25">
        <f t="shared" si="10"/>
        <v>4518484</v>
      </c>
      <c r="W28" s="6"/>
      <c r="X28" s="10">
        <v>16513909</v>
      </c>
      <c r="Y28" s="9">
        <v>3473563</v>
      </c>
      <c r="Z28" s="7">
        <f t="shared" si="11"/>
        <v>4127319.52</v>
      </c>
      <c r="AA28" s="7">
        <f t="shared" si="12"/>
        <v>868147.13</v>
      </c>
      <c r="AB28" s="25">
        <f t="shared" si="13"/>
        <v>4995466.6500000004</v>
      </c>
      <c r="AD28" s="7">
        <f t="shared" si="3"/>
        <v>231194.73</v>
      </c>
      <c r="AE28" s="7">
        <f t="shared" si="4"/>
        <v>48629.88</v>
      </c>
      <c r="AF28" s="25">
        <f t="shared" si="14"/>
        <v>279824.61</v>
      </c>
    </row>
    <row r="29" spans="1:32" x14ac:dyDescent="0.25">
      <c r="A29" s="21">
        <v>10</v>
      </c>
      <c r="B29" s="15" t="s">
        <v>43</v>
      </c>
      <c r="C29" s="12" t="s">
        <v>44</v>
      </c>
      <c r="D29" s="12">
        <v>1</v>
      </c>
      <c r="E29" s="12"/>
      <c r="F29" s="6"/>
      <c r="G29" s="10">
        <v>3378982</v>
      </c>
      <c r="H29" s="9">
        <v>1773406</v>
      </c>
      <c r="I29" s="10">
        <v>3378626</v>
      </c>
      <c r="J29" s="9">
        <v>1773219</v>
      </c>
      <c r="K29" s="7">
        <f t="shared" si="0"/>
        <v>797439.75</v>
      </c>
      <c r="L29" s="7">
        <f t="shared" si="1"/>
        <v>418523.82</v>
      </c>
      <c r="M29" s="25">
        <f t="shared" si="5"/>
        <v>1215963.57</v>
      </c>
      <c r="N29" s="12"/>
      <c r="O29" s="7">
        <f t="shared" si="6"/>
        <v>844745.5</v>
      </c>
      <c r="P29" s="7">
        <f t="shared" si="2"/>
        <v>443351.5</v>
      </c>
      <c r="Q29" s="25">
        <f t="shared" si="7"/>
        <v>1288097</v>
      </c>
      <c r="R29" s="12"/>
      <c r="S29" s="7">
        <f t="shared" si="8"/>
        <v>844745.5</v>
      </c>
      <c r="T29" s="7">
        <f t="shared" si="9"/>
        <v>443351.5</v>
      </c>
      <c r="U29" s="25">
        <f t="shared" si="10"/>
        <v>1288097</v>
      </c>
      <c r="W29" s="6"/>
      <c r="X29" s="10">
        <v>3736724</v>
      </c>
      <c r="Y29" s="9">
        <v>1961161</v>
      </c>
      <c r="Z29" s="7">
        <f t="shared" si="11"/>
        <v>933918.99</v>
      </c>
      <c r="AA29" s="7">
        <f t="shared" si="12"/>
        <v>490152.61</v>
      </c>
      <c r="AB29" s="25">
        <f t="shared" si="13"/>
        <v>1424071.6</v>
      </c>
      <c r="AD29" s="7">
        <f t="shared" si="3"/>
        <v>52314.14</v>
      </c>
      <c r="AE29" s="7">
        <f t="shared" si="4"/>
        <v>27456.25</v>
      </c>
      <c r="AF29" s="25">
        <f t="shared" si="14"/>
        <v>79770.39</v>
      </c>
    </row>
    <row r="30" spans="1:32" x14ac:dyDescent="0.25">
      <c r="A30" s="21">
        <v>10</v>
      </c>
      <c r="B30" s="15" t="s">
        <v>45</v>
      </c>
      <c r="C30" s="12" t="s">
        <v>183</v>
      </c>
      <c r="D30" s="12">
        <v>1</v>
      </c>
      <c r="E30" s="12"/>
      <c r="F30" s="6"/>
      <c r="G30" s="10">
        <v>6163596</v>
      </c>
      <c r="H30" s="9">
        <v>2239088</v>
      </c>
      <c r="I30" s="10">
        <v>6162947</v>
      </c>
      <c r="J30" s="9">
        <v>2238852</v>
      </c>
      <c r="K30" s="7">
        <f t="shared" si="0"/>
        <v>1454608.66</v>
      </c>
      <c r="L30" s="7">
        <f t="shared" si="1"/>
        <v>528424.77</v>
      </c>
      <c r="M30" s="25">
        <f t="shared" si="5"/>
        <v>1983033.43</v>
      </c>
      <c r="N30" s="12"/>
      <c r="O30" s="7">
        <f t="shared" si="6"/>
        <v>1540899</v>
      </c>
      <c r="P30" s="7">
        <f t="shared" si="2"/>
        <v>559772</v>
      </c>
      <c r="Q30" s="25">
        <f t="shared" si="7"/>
        <v>2100671</v>
      </c>
      <c r="R30" s="12"/>
      <c r="S30" s="7">
        <f t="shared" si="8"/>
        <v>1540899</v>
      </c>
      <c r="T30" s="7">
        <f t="shared" si="9"/>
        <v>559772</v>
      </c>
      <c r="U30" s="25">
        <f t="shared" si="10"/>
        <v>2100671</v>
      </c>
      <c r="W30" s="6"/>
      <c r="X30" s="10">
        <v>6816153</v>
      </c>
      <c r="Y30" s="9">
        <v>2476146</v>
      </c>
      <c r="Z30" s="7">
        <f t="shared" si="11"/>
        <v>1703560.58</v>
      </c>
      <c r="AA30" s="7">
        <f t="shared" si="12"/>
        <v>618862.79999999993</v>
      </c>
      <c r="AB30" s="25">
        <f t="shared" si="13"/>
        <v>2322423.38</v>
      </c>
      <c r="AD30" s="7">
        <f t="shared" si="3"/>
        <v>95426.14</v>
      </c>
      <c r="AE30" s="7">
        <f t="shared" si="4"/>
        <v>34666.04</v>
      </c>
      <c r="AF30" s="25">
        <f t="shared" si="14"/>
        <v>130092.18</v>
      </c>
    </row>
    <row r="31" spans="1:32" x14ac:dyDescent="0.25">
      <c r="A31" s="21">
        <v>10</v>
      </c>
      <c r="B31" s="15" t="s">
        <v>46</v>
      </c>
      <c r="C31" s="12" t="s">
        <v>47</v>
      </c>
      <c r="D31" s="12">
        <v>1</v>
      </c>
      <c r="E31" s="12"/>
      <c r="F31" s="6"/>
      <c r="G31" s="10">
        <v>222153</v>
      </c>
      <c r="H31" s="9">
        <v>288225</v>
      </c>
      <c r="I31" s="10">
        <v>222129</v>
      </c>
      <c r="J31" s="9">
        <v>288194</v>
      </c>
      <c r="K31" s="7">
        <f t="shared" si="0"/>
        <v>52428.11</v>
      </c>
      <c r="L31" s="7">
        <f t="shared" si="1"/>
        <v>68021.100000000006</v>
      </c>
      <c r="M31" s="25">
        <f t="shared" si="5"/>
        <v>120449.21</v>
      </c>
      <c r="N31" s="12"/>
      <c r="O31" s="7">
        <f t="shared" si="6"/>
        <v>55538.25</v>
      </c>
      <c r="P31" s="7">
        <f t="shared" si="2"/>
        <v>72056.25</v>
      </c>
      <c r="Q31" s="25">
        <f t="shared" si="7"/>
        <v>127594.5</v>
      </c>
      <c r="R31" s="12"/>
      <c r="S31" s="7">
        <f t="shared" si="8"/>
        <v>55538.25</v>
      </c>
      <c r="T31" s="7">
        <f t="shared" si="9"/>
        <v>72056.25</v>
      </c>
      <c r="U31" s="25">
        <f t="shared" si="10"/>
        <v>127594.5</v>
      </c>
      <c r="W31" s="6"/>
      <c r="X31" s="10">
        <v>245673</v>
      </c>
      <c r="Y31" s="9">
        <v>318740</v>
      </c>
      <c r="Z31" s="7">
        <f t="shared" si="11"/>
        <v>61400.58</v>
      </c>
      <c r="AA31" s="7">
        <f t="shared" si="12"/>
        <v>79662.179999999993</v>
      </c>
      <c r="AB31" s="25">
        <f t="shared" si="13"/>
        <v>141062.76</v>
      </c>
      <c r="AD31" s="7">
        <f t="shared" si="3"/>
        <v>3439.42</v>
      </c>
      <c r="AE31" s="7">
        <f t="shared" si="4"/>
        <v>4462.3599999999997</v>
      </c>
      <c r="AF31" s="25">
        <f t="shared" si="14"/>
        <v>7901.78</v>
      </c>
    </row>
    <row r="32" spans="1:32" x14ac:dyDescent="0.25">
      <c r="A32" s="21">
        <v>12</v>
      </c>
      <c r="B32" s="15" t="s">
        <v>48</v>
      </c>
      <c r="C32" s="12" t="s">
        <v>49</v>
      </c>
      <c r="D32" s="12">
        <v>1</v>
      </c>
      <c r="E32" s="12"/>
      <c r="F32" s="6"/>
      <c r="G32" s="10">
        <v>264133</v>
      </c>
      <c r="H32" s="9">
        <v>0</v>
      </c>
      <c r="I32" s="10">
        <v>264105</v>
      </c>
      <c r="J32" s="9">
        <v>0</v>
      </c>
      <c r="K32" s="7">
        <f t="shared" si="0"/>
        <v>62335.39</v>
      </c>
      <c r="L32" s="7">
        <f t="shared" si="1"/>
        <v>0</v>
      </c>
      <c r="M32" s="25">
        <f t="shared" si="5"/>
        <v>62335.39</v>
      </c>
      <c r="N32" s="12"/>
      <c r="O32" s="7">
        <f t="shared" si="6"/>
        <v>66033.25</v>
      </c>
      <c r="P32" s="7">
        <f t="shared" si="2"/>
        <v>0</v>
      </c>
      <c r="Q32" s="25">
        <f t="shared" si="7"/>
        <v>66033.25</v>
      </c>
      <c r="R32" s="12"/>
      <c r="S32" s="7">
        <f t="shared" si="8"/>
        <v>66033.25</v>
      </c>
      <c r="T32" s="7">
        <f t="shared" si="9"/>
        <v>0</v>
      </c>
      <c r="U32" s="25">
        <f t="shared" si="10"/>
        <v>66033.25</v>
      </c>
      <c r="W32" s="6"/>
      <c r="X32" s="10">
        <v>292097</v>
      </c>
      <c r="Y32" s="9">
        <v>0</v>
      </c>
      <c r="Z32" s="7">
        <f t="shared" si="11"/>
        <v>73003.64</v>
      </c>
      <c r="AA32" s="7">
        <f t="shared" si="12"/>
        <v>0</v>
      </c>
      <c r="AB32" s="25">
        <f t="shared" si="13"/>
        <v>73003.64</v>
      </c>
      <c r="AD32" s="7">
        <f t="shared" si="3"/>
        <v>4089.36</v>
      </c>
      <c r="AE32" s="7">
        <f t="shared" si="4"/>
        <v>0</v>
      </c>
      <c r="AF32" s="25">
        <f t="shared" si="14"/>
        <v>4089.36</v>
      </c>
    </row>
    <row r="33" spans="1:32" x14ac:dyDescent="0.25">
      <c r="A33" s="21">
        <v>10</v>
      </c>
      <c r="B33" s="15" t="s">
        <v>9</v>
      </c>
      <c r="C33" s="12" t="s">
        <v>141</v>
      </c>
      <c r="D33" s="12">
        <v>1</v>
      </c>
      <c r="E33" s="12"/>
      <c r="F33" s="6"/>
      <c r="G33" s="10">
        <v>6058189</v>
      </c>
      <c r="H33" s="9">
        <v>1679383</v>
      </c>
      <c r="I33" s="10">
        <v>6057551</v>
      </c>
      <c r="J33" s="9">
        <v>1679206</v>
      </c>
      <c r="K33" s="7">
        <f t="shared" si="0"/>
        <v>1429732.6</v>
      </c>
      <c r="L33" s="7">
        <f t="shared" si="1"/>
        <v>396334.39</v>
      </c>
      <c r="M33" s="25">
        <f t="shared" si="5"/>
        <v>1826066.9900000002</v>
      </c>
      <c r="N33" s="12"/>
      <c r="O33" s="7">
        <f t="shared" si="6"/>
        <v>1514547.25</v>
      </c>
      <c r="P33" s="7">
        <f t="shared" si="2"/>
        <v>419845.75</v>
      </c>
      <c r="Q33" s="25">
        <f t="shared" si="7"/>
        <v>1934393</v>
      </c>
      <c r="R33" s="12"/>
      <c r="S33" s="7">
        <f t="shared" si="8"/>
        <v>1514547.25</v>
      </c>
      <c r="T33" s="7">
        <f t="shared" si="9"/>
        <v>419845.75</v>
      </c>
      <c r="U33" s="25">
        <f t="shared" si="10"/>
        <v>1934393</v>
      </c>
      <c r="W33" s="6"/>
      <c r="X33" s="10">
        <v>6699585</v>
      </c>
      <c r="Y33" s="9">
        <v>1857183</v>
      </c>
      <c r="Z33" s="7">
        <f t="shared" si="11"/>
        <v>1674426.69</v>
      </c>
      <c r="AA33" s="7">
        <f t="shared" si="12"/>
        <v>464165.48</v>
      </c>
      <c r="AB33" s="25">
        <f t="shared" si="13"/>
        <v>2138592.17</v>
      </c>
      <c r="AD33" s="7">
        <f t="shared" si="3"/>
        <v>93794.19</v>
      </c>
      <c r="AE33" s="7">
        <f t="shared" si="4"/>
        <v>26000.560000000001</v>
      </c>
      <c r="AF33" s="25">
        <f t="shared" si="14"/>
        <v>119794.75</v>
      </c>
    </row>
    <row r="34" spans="1:32" x14ac:dyDescent="0.25">
      <c r="A34" s="21">
        <v>10</v>
      </c>
      <c r="B34" s="15" t="s">
        <v>50</v>
      </c>
      <c r="C34" s="12" t="s">
        <v>51</v>
      </c>
      <c r="D34" s="12">
        <v>1</v>
      </c>
      <c r="E34" s="12"/>
      <c r="F34" s="6"/>
      <c r="G34" s="10">
        <v>9282361</v>
      </c>
      <c r="H34" s="9">
        <v>2392308</v>
      </c>
      <c r="I34" s="10">
        <v>9281384</v>
      </c>
      <c r="J34" s="9">
        <v>2392056</v>
      </c>
      <c r="K34" s="7">
        <f t="shared" ref="K34:K65" si="15">ROUND(G34*23.6%,2)</f>
        <v>2190637.2000000002</v>
      </c>
      <c r="L34" s="7">
        <f t="shared" ref="L34:L65" si="16">ROUND(H34*23.6%,2)</f>
        <v>564584.68999999994</v>
      </c>
      <c r="M34" s="25">
        <f t="shared" si="5"/>
        <v>2755221.89</v>
      </c>
      <c r="N34" s="12"/>
      <c r="O34" s="7">
        <f t="shared" ref="O34:O65" si="17">ROUND(G34*25%,2)</f>
        <v>2320590.25</v>
      </c>
      <c r="P34" s="7">
        <f t="shared" ref="P34:P65" si="18">ROUND(H34*25%,2)</f>
        <v>598077</v>
      </c>
      <c r="Q34" s="25">
        <f t="shared" si="7"/>
        <v>2918667.25</v>
      </c>
      <c r="R34" s="12"/>
      <c r="S34" s="7">
        <f t="shared" si="8"/>
        <v>2320590.25</v>
      </c>
      <c r="T34" s="7">
        <f t="shared" si="9"/>
        <v>598077</v>
      </c>
      <c r="U34" s="25">
        <f t="shared" si="10"/>
        <v>2918667.25</v>
      </c>
      <c r="W34" s="6"/>
      <c r="X34" s="10">
        <v>10265110</v>
      </c>
      <c r="Y34" s="9">
        <v>2645588</v>
      </c>
      <c r="Z34" s="7">
        <f t="shared" si="11"/>
        <v>2565558.42</v>
      </c>
      <c r="AA34" s="7">
        <f t="shared" si="12"/>
        <v>661211.53</v>
      </c>
      <c r="AB34" s="25">
        <f t="shared" si="13"/>
        <v>3226769.95</v>
      </c>
      <c r="AD34" s="7">
        <f t="shared" ref="AD34:AD65" si="19">ROUND(X34*1.4%,2)</f>
        <v>143711.54</v>
      </c>
      <c r="AE34" s="7">
        <f t="shared" ref="AE34:AE65" si="20">ROUND(Y34*1.4%,2)</f>
        <v>37038.230000000003</v>
      </c>
      <c r="AF34" s="25">
        <f t="shared" si="14"/>
        <v>180749.77000000002</v>
      </c>
    </row>
    <row r="35" spans="1:32" x14ac:dyDescent="0.25">
      <c r="A35" s="21">
        <v>634</v>
      </c>
      <c r="B35" s="15" t="s">
        <v>134</v>
      </c>
      <c r="C35" s="12" t="s">
        <v>142</v>
      </c>
      <c r="D35" s="12">
        <v>1</v>
      </c>
      <c r="E35" s="12"/>
      <c r="F35" s="6"/>
      <c r="G35" s="10">
        <f>1603510+G85</f>
        <v>3062814</v>
      </c>
      <c r="H35" s="9">
        <v>0</v>
      </c>
      <c r="I35" s="10">
        <v>3062493</v>
      </c>
      <c r="J35" s="9">
        <v>0</v>
      </c>
      <c r="K35" s="7">
        <f t="shared" si="15"/>
        <v>722824.1</v>
      </c>
      <c r="L35" s="7">
        <f t="shared" si="16"/>
        <v>0</v>
      </c>
      <c r="M35" s="25">
        <f t="shared" si="5"/>
        <v>722824.1</v>
      </c>
      <c r="N35" s="12"/>
      <c r="O35" s="7">
        <f t="shared" si="17"/>
        <v>765703.5</v>
      </c>
      <c r="P35" s="7">
        <f t="shared" si="18"/>
        <v>0</v>
      </c>
      <c r="Q35" s="25">
        <f t="shared" si="7"/>
        <v>765703.5</v>
      </c>
      <c r="R35" s="12"/>
      <c r="S35" s="7">
        <f t="shared" si="8"/>
        <v>765703.5</v>
      </c>
      <c r="T35" s="7">
        <f t="shared" si="9"/>
        <v>0</v>
      </c>
      <c r="U35" s="25">
        <f t="shared" si="10"/>
        <v>765703.5</v>
      </c>
      <c r="W35" s="6"/>
      <c r="X35" s="10">
        <v>3387083</v>
      </c>
      <c r="Y35" s="9">
        <v>0</v>
      </c>
      <c r="Z35" s="7">
        <f t="shared" si="11"/>
        <v>846534.5</v>
      </c>
      <c r="AA35" s="7">
        <f t="shared" si="12"/>
        <v>0</v>
      </c>
      <c r="AB35" s="25">
        <f t="shared" si="13"/>
        <v>846534.5</v>
      </c>
      <c r="AD35" s="7">
        <f t="shared" si="19"/>
        <v>47419.16</v>
      </c>
      <c r="AE35" s="7">
        <f t="shared" si="20"/>
        <v>0</v>
      </c>
      <c r="AF35" s="25">
        <f t="shared" si="14"/>
        <v>47419.16</v>
      </c>
    </row>
    <row r="36" spans="1:32" x14ac:dyDescent="0.25">
      <c r="A36" s="21">
        <v>634</v>
      </c>
      <c r="B36" s="37" t="s">
        <v>135</v>
      </c>
      <c r="C36" s="12" t="s">
        <v>52</v>
      </c>
      <c r="D36" s="12">
        <v>1</v>
      </c>
      <c r="E36" s="12"/>
      <c r="F36" s="6"/>
      <c r="G36" s="10">
        <v>717275</v>
      </c>
      <c r="H36" s="9">
        <v>0</v>
      </c>
      <c r="I36" s="10">
        <v>717199</v>
      </c>
      <c r="J36" s="9">
        <v>0</v>
      </c>
      <c r="K36" s="7">
        <f t="shared" si="15"/>
        <v>169276.9</v>
      </c>
      <c r="L36" s="7">
        <f t="shared" si="16"/>
        <v>0</v>
      </c>
      <c r="M36" s="25">
        <f t="shared" si="5"/>
        <v>169276.9</v>
      </c>
      <c r="N36" s="12"/>
      <c r="O36" s="7">
        <f t="shared" si="17"/>
        <v>179318.75</v>
      </c>
      <c r="P36" s="7">
        <f t="shared" si="18"/>
        <v>0</v>
      </c>
      <c r="Q36" s="25">
        <f t="shared" si="7"/>
        <v>179318.75</v>
      </c>
      <c r="R36" s="12"/>
      <c r="S36" s="7">
        <f t="shared" si="8"/>
        <v>179318.75</v>
      </c>
      <c r="T36" s="7">
        <f t="shared" si="9"/>
        <v>0</v>
      </c>
      <c r="U36" s="25">
        <f t="shared" si="10"/>
        <v>179318.75</v>
      </c>
      <c r="W36" s="6"/>
      <c r="X36" s="10">
        <v>793214</v>
      </c>
      <c r="Y36" s="9">
        <v>0</v>
      </c>
      <c r="Z36" s="7">
        <f t="shared" si="11"/>
        <v>198247.56</v>
      </c>
      <c r="AA36" s="7">
        <f t="shared" si="12"/>
        <v>0</v>
      </c>
      <c r="AB36" s="25">
        <f t="shared" si="13"/>
        <v>198247.56</v>
      </c>
      <c r="AD36" s="7">
        <f t="shared" si="19"/>
        <v>11105</v>
      </c>
      <c r="AE36" s="7">
        <f t="shared" si="20"/>
        <v>0</v>
      </c>
      <c r="AF36" s="25">
        <f t="shared" si="14"/>
        <v>11105</v>
      </c>
    </row>
    <row r="37" spans="1:32" x14ac:dyDescent="0.25">
      <c r="A37" s="21">
        <v>10</v>
      </c>
      <c r="B37" s="15" t="s">
        <v>53</v>
      </c>
      <c r="C37" s="12" t="s">
        <v>54</v>
      </c>
      <c r="D37" s="12">
        <v>1</v>
      </c>
      <c r="E37" s="12"/>
      <c r="F37" s="6"/>
      <c r="G37" s="10">
        <v>51747693</v>
      </c>
      <c r="H37" s="9">
        <v>9457545</v>
      </c>
      <c r="I37" s="10">
        <v>51742243</v>
      </c>
      <c r="J37" s="9">
        <v>9456549</v>
      </c>
      <c r="K37" s="7">
        <f t="shared" si="15"/>
        <v>12212455.550000001</v>
      </c>
      <c r="L37" s="7">
        <f t="shared" si="16"/>
        <v>2231980.62</v>
      </c>
      <c r="M37" s="25">
        <f t="shared" si="5"/>
        <v>14444436.170000002</v>
      </c>
      <c r="N37" s="12"/>
      <c r="O37" s="7">
        <f t="shared" si="17"/>
        <v>12936923.25</v>
      </c>
      <c r="P37" s="7">
        <f t="shared" si="18"/>
        <v>2364386.25</v>
      </c>
      <c r="Q37" s="25">
        <f t="shared" si="7"/>
        <v>15301309.5</v>
      </c>
      <c r="R37" s="12"/>
      <c r="S37" s="7">
        <f t="shared" si="8"/>
        <v>12936923.25</v>
      </c>
      <c r="T37" s="7">
        <f t="shared" si="9"/>
        <v>2364386.25</v>
      </c>
      <c r="U37" s="25">
        <f t="shared" si="10"/>
        <v>15301309.5</v>
      </c>
      <c r="W37" s="6"/>
      <c r="X37" s="10">
        <v>57226359</v>
      </c>
      <c r="Y37" s="9">
        <v>10458840</v>
      </c>
      <c r="Z37" s="7">
        <f t="shared" si="11"/>
        <v>14302578.549999999</v>
      </c>
      <c r="AA37" s="7">
        <f t="shared" si="12"/>
        <v>2613976.94</v>
      </c>
      <c r="AB37" s="25">
        <f t="shared" si="13"/>
        <v>16916555.489999998</v>
      </c>
      <c r="AD37" s="7">
        <f t="shared" si="19"/>
        <v>801169.03</v>
      </c>
      <c r="AE37" s="7">
        <f t="shared" si="20"/>
        <v>146423.76</v>
      </c>
      <c r="AF37" s="25">
        <f t="shared" si="14"/>
        <v>947592.79</v>
      </c>
    </row>
    <row r="38" spans="1:32" x14ac:dyDescent="0.25">
      <c r="A38" s="21">
        <v>10</v>
      </c>
      <c r="B38" s="15" t="s">
        <v>55</v>
      </c>
      <c r="C38" s="12" t="s">
        <v>56</v>
      </c>
      <c r="D38" s="12">
        <v>1</v>
      </c>
      <c r="E38" s="12"/>
      <c r="F38" s="6"/>
      <c r="G38" s="10">
        <v>3000969</v>
      </c>
      <c r="H38" s="9">
        <v>898702</v>
      </c>
      <c r="I38" s="10">
        <v>3000653</v>
      </c>
      <c r="J38" s="9">
        <v>898607</v>
      </c>
      <c r="K38" s="7">
        <f t="shared" si="15"/>
        <v>708228.68</v>
      </c>
      <c r="L38" s="7">
        <f t="shared" si="16"/>
        <v>212093.67</v>
      </c>
      <c r="M38" s="25">
        <f t="shared" si="5"/>
        <v>920322.35000000009</v>
      </c>
      <c r="N38" s="12"/>
      <c r="O38" s="7">
        <f t="shared" si="17"/>
        <v>750242.25</v>
      </c>
      <c r="P38" s="7">
        <f t="shared" si="18"/>
        <v>224675.5</v>
      </c>
      <c r="Q38" s="25">
        <f t="shared" si="7"/>
        <v>974917.75</v>
      </c>
      <c r="R38" s="12"/>
      <c r="S38" s="7">
        <f t="shared" si="8"/>
        <v>750242.25</v>
      </c>
      <c r="T38" s="7">
        <f t="shared" si="9"/>
        <v>224675.5</v>
      </c>
      <c r="U38" s="25">
        <f t="shared" si="10"/>
        <v>974917.75</v>
      </c>
      <c r="W38" s="6"/>
      <c r="X38" s="10">
        <v>3318689</v>
      </c>
      <c r="Y38" s="9">
        <v>993850</v>
      </c>
      <c r="Z38" s="7">
        <f t="shared" si="11"/>
        <v>829439.67999999993</v>
      </c>
      <c r="AA38" s="7">
        <f t="shared" si="12"/>
        <v>248392.58</v>
      </c>
      <c r="AB38" s="25">
        <f t="shared" si="13"/>
        <v>1077832.26</v>
      </c>
      <c r="AD38" s="7">
        <f t="shared" si="19"/>
        <v>46461.65</v>
      </c>
      <c r="AE38" s="7">
        <f t="shared" si="20"/>
        <v>13913.9</v>
      </c>
      <c r="AF38" s="25">
        <f t="shared" si="14"/>
        <v>60375.55</v>
      </c>
    </row>
    <row r="39" spans="1:32" x14ac:dyDescent="0.25">
      <c r="A39" s="21">
        <v>10</v>
      </c>
      <c r="B39" s="15" t="s">
        <v>130</v>
      </c>
      <c r="C39" s="12" t="s">
        <v>184</v>
      </c>
      <c r="D39" s="12">
        <v>1</v>
      </c>
      <c r="E39" s="12"/>
      <c r="F39" s="6"/>
      <c r="G39" s="10">
        <v>216300</v>
      </c>
      <c r="H39" s="9">
        <v>258471</v>
      </c>
      <c r="I39" s="10">
        <v>216277</v>
      </c>
      <c r="J39" s="9">
        <v>258444</v>
      </c>
      <c r="K39" s="7">
        <f t="shared" si="15"/>
        <v>51046.8</v>
      </c>
      <c r="L39" s="7">
        <f t="shared" si="16"/>
        <v>60999.16</v>
      </c>
      <c r="M39" s="25">
        <f t="shared" si="5"/>
        <v>112045.96</v>
      </c>
      <c r="N39" s="12"/>
      <c r="O39" s="7">
        <f t="shared" si="17"/>
        <v>54075</v>
      </c>
      <c r="P39" s="7">
        <f t="shared" si="18"/>
        <v>64617.75</v>
      </c>
      <c r="Q39" s="25">
        <f t="shared" si="7"/>
        <v>118692.75</v>
      </c>
      <c r="R39" s="12"/>
      <c r="S39" s="7">
        <f t="shared" si="8"/>
        <v>54075</v>
      </c>
      <c r="T39" s="7">
        <f t="shared" si="9"/>
        <v>64617.75</v>
      </c>
      <c r="U39" s="25">
        <f t="shared" si="10"/>
        <v>118692.75</v>
      </c>
      <c r="W39" s="6"/>
      <c r="X39" s="10">
        <v>239200</v>
      </c>
      <c r="Y39" s="9">
        <v>285837</v>
      </c>
      <c r="Z39" s="7">
        <f t="shared" si="11"/>
        <v>59783.07</v>
      </c>
      <c r="AA39" s="7">
        <f t="shared" si="12"/>
        <v>71439.37</v>
      </c>
      <c r="AB39" s="25">
        <f t="shared" si="13"/>
        <v>131222.44</v>
      </c>
      <c r="AD39" s="7">
        <f t="shared" si="19"/>
        <v>3348.8</v>
      </c>
      <c r="AE39" s="7">
        <f t="shared" si="20"/>
        <v>4001.72</v>
      </c>
      <c r="AF39" s="25">
        <f t="shared" si="14"/>
        <v>7350.52</v>
      </c>
    </row>
    <row r="40" spans="1:32" x14ac:dyDescent="0.25">
      <c r="A40" s="21">
        <v>10</v>
      </c>
      <c r="B40" s="15" t="s">
        <v>131</v>
      </c>
      <c r="C40" s="12" t="s">
        <v>185</v>
      </c>
      <c r="D40" s="12">
        <v>1</v>
      </c>
      <c r="E40" s="12"/>
      <c r="F40" s="6"/>
      <c r="G40" s="10">
        <v>6649990</v>
      </c>
      <c r="H40" s="9">
        <v>2236819</v>
      </c>
      <c r="I40" s="10">
        <v>6649290</v>
      </c>
      <c r="J40" s="9">
        <v>2236583</v>
      </c>
      <c r="K40" s="7">
        <f t="shared" si="15"/>
        <v>1569397.64</v>
      </c>
      <c r="L40" s="7">
        <f t="shared" si="16"/>
        <v>527889.28</v>
      </c>
      <c r="M40" s="25">
        <f t="shared" si="5"/>
        <v>2097286.92</v>
      </c>
      <c r="N40" s="12"/>
      <c r="O40" s="7">
        <f t="shared" si="17"/>
        <v>1662497.5</v>
      </c>
      <c r="P40" s="7">
        <f t="shared" si="18"/>
        <v>559204.75</v>
      </c>
      <c r="Q40" s="25">
        <f t="shared" si="7"/>
        <v>2221702.25</v>
      </c>
      <c r="R40" s="12"/>
      <c r="S40" s="7">
        <f t="shared" si="8"/>
        <v>1662497.5</v>
      </c>
      <c r="T40" s="7">
        <f t="shared" si="9"/>
        <v>559204.75</v>
      </c>
      <c r="U40" s="25">
        <f t="shared" si="10"/>
        <v>2221702.25</v>
      </c>
      <c r="W40" s="6"/>
      <c r="X40" s="10">
        <v>7354042</v>
      </c>
      <c r="Y40" s="9">
        <v>2473637</v>
      </c>
      <c r="Z40" s="7">
        <f t="shared" si="11"/>
        <v>1837995.3</v>
      </c>
      <c r="AA40" s="7">
        <f t="shared" si="12"/>
        <v>618235.55999999994</v>
      </c>
      <c r="AB40" s="25">
        <f t="shared" si="13"/>
        <v>2456230.86</v>
      </c>
      <c r="AD40" s="7">
        <f t="shared" si="19"/>
        <v>102956.59</v>
      </c>
      <c r="AE40" s="7">
        <f t="shared" si="20"/>
        <v>34630.92</v>
      </c>
      <c r="AF40" s="25">
        <f t="shared" si="14"/>
        <v>137587.51</v>
      </c>
    </row>
    <row r="41" spans="1:32" x14ac:dyDescent="0.25">
      <c r="A41" s="21">
        <v>10</v>
      </c>
      <c r="B41" s="16" t="s">
        <v>57</v>
      </c>
      <c r="C41" s="12" t="s">
        <v>58</v>
      </c>
      <c r="D41" s="12">
        <v>1</v>
      </c>
      <c r="E41" s="12"/>
      <c r="F41" s="6"/>
      <c r="G41" s="10">
        <v>208869</v>
      </c>
      <c r="H41" s="9">
        <v>613635</v>
      </c>
      <c r="I41" s="10">
        <v>208847</v>
      </c>
      <c r="J41" s="9">
        <v>613570</v>
      </c>
      <c r="K41" s="7">
        <f t="shared" si="15"/>
        <v>49293.08</v>
      </c>
      <c r="L41" s="7">
        <f t="shared" si="16"/>
        <v>144817.85999999999</v>
      </c>
      <c r="M41" s="25">
        <f t="shared" si="5"/>
        <v>194110.94</v>
      </c>
      <c r="N41" s="12"/>
      <c r="O41" s="7">
        <f t="shared" si="17"/>
        <v>52217.25</v>
      </c>
      <c r="P41" s="7">
        <f t="shared" si="18"/>
        <v>153408.75</v>
      </c>
      <c r="Q41" s="25">
        <f t="shared" si="7"/>
        <v>205626</v>
      </c>
      <c r="R41" s="12"/>
      <c r="S41" s="7">
        <f t="shared" si="8"/>
        <v>52217.25</v>
      </c>
      <c r="T41" s="7">
        <f t="shared" si="9"/>
        <v>153408.75</v>
      </c>
      <c r="U41" s="25">
        <f t="shared" si="10"/>
        <v>205626</v>
      </c>
      <c r="W41" s="6"/>
      <c r="X41" s="10">
        <v>230982</v>
      </c>
      <c r="Y41" s="9">
        <v>678602</v>
      </c>
      <c r="Z41" s="7">
        <f t="shared" si="11"/>
        <v>57729.31</v>
      </c>
      <c r="AA41" s="7">
        <f t="shared" si="12"/>
        <v>169602.66</v>
      </c>
      <c r="AB41" s="25">
        <f t="shared" si="13"/>
        <v>227331.97</v>
      </c>
      <c r="AD41" s="7">
        <f t="shared" si="19"/>
        <v>3233.75</v>
      </c>
      <c r="AE41" s="7">
        <f t="shared" si="20"/>
        <v>9500.43</v>
      </c>
      <c r="AF41" s="25">
        <f t="shared" si="14"/>
        <v>12734.18</v>
      </c>
    </row>
    <row r="42" spans="1:32" x14ac:dyDescent="0.25">
      <c r="A42" s="21">
        <v>634</v>
      </c>
      <c r="B42" s="16" t="s">
        <v>171</v>
      </c>
      <c r="C42" s="12" t="s">
        <v>143</v>
      </c>
      <c r="D42" s="12">
        <v>1</v>
      </c>
      <c r="E42" s="12"/>
      <c r="F42" s="6"/>
      <c r="G42" s="10">
        <v>3630694</v>
      </c>
      <c r="H42" s="9">
        <v>0</v>
      </c>
      <c r="I42" s="10">
        <v>3630312</v>
      </c>
      <c r="J42" s="9">
        <v>0</v>
      </c>
      <c r="K42" s="7">
        <f t="shared" si="15"/>
        <v>856843.78</v>
      </c>
      <c r="L42" s="7">
        <f t="shared" si="16"/>
        <v>0</v>
      </c>
      <c r="M42" s="25">
        <f t="shared" si="5"/>
        <v>856843.78</v>
      </c>
      <c r="N42" s="12"/>
      <c r="O42" s="7">
        <f t="shared" si="17"/>
        <v>907673.5</v>
      </c>
      <c r="P42" s="7">
        <f t="shared" si="18"/>
        <v>0</v>
      </c>
      <c r="Q42" s="25">
        <f t="shared" si="7"/>
        <v>907673.5</v>
      </c>
      <c r="R42" s="12"/>
      <c r="S42" s="7">
        <f t="shared" si="8"/>
        <v>907673.5</v>
      </c>
      <c r="T42" s="7">
        <f t="shared" si="9"/>
        <v>0</v>
      </c>
      <c r="U42" s="25">
        <f t="shared" si="10"/>
        <v>907673.5</v>
      </c>
      <c r="W42" s="6"/>
      <c r="X42" s="10">
        <v>4015085</v>
      </c>
      <c r="Y42" s="9">
        <v>0</v>
      </c>
      <c r="Z42" s="7">
        <f t="shared" si="11"/>
        <v>1003490.1</v>
      </c>
      <c r="AA42" s="7">
        <f t="shared" si="12"/>
        <v>0</v>
      </c>
      <c r="AB42" s="25">
        <f t="shared" si="13"/>
        <v>1003490.1</v>
      </c>
      <c r="AD42" s="7">
        <f t="shared" si="19"/>
        <v>56211.19</v>
      </c>
      <c r="AE42" s="7">
        <f t="shared" si="20"/>
        <v>0</v>
      </c>
      <c r="AF42" s="25">
        <f t="shared" si="14"/>
        <v>56211.19</v>
      </c>
    </row>
    <row r="43" spans="1:32" x14ac:dyDescent="0.25">
      <c r="A43" s="21">
        <v>10</v>
      </c>
      <c r="B43" s="15" t="s">
        <v>59</v>
      </c>
      <c r="C43" s="12" t="s">
        <v>60</v>
      </c>
      <c r="D43" s="12">
        <v>1</v>
      </c>
      <c r="E43" s="12"/>
      <c r="F43" s="6"/>
      <c r="G43" s="10">
        <f>3361572+G84</f>
        <v>6184306</v>
      </c>
      <c r="H43" s="9">
        <v>1229547</v>
      </c>
      <c r="I43" s="10">
        <v>6183654</v>
      </c>
      <c r="J43" s="9">
        <v>1229418</v>
      </c>
      <c r="K43" s="7">
        <f t="shared" si="15"/>
        <v>1459496.22</v>
      </c>
      <c r="L43" s="7">
        <f t="shared" si="16"/>
        <v>290173.09000000003</v>
      </c>
      <c r="M43" s="25">
        <f t="shared" si="5"/>
        <v>1749669.31</v>
      </c>
      <c r="N43" s="12"/>
      <c r="O43" s="7">
        <f t="shared" si="17"/>
        <v>1546076.5</v>
      </c>
      <c r="P43" s="7">
        <f t="shared" si="18"/>
        <v>307386.75</v>
      </c>
      <c r="Q43" s="25">
        <f t="shared" si="7"/>
        <v>1853463.25</v>
      </c>
      <c r="R43" s="12"/>
      <c r="S43" s="7">
        <f t="shared" si="8"/>
        <v>1546076.5</v>
      </c>
      <c r="T43" s="7">
        <f t="shared" si="9"/>
        <v>307386.75</v>
      </c>
      <c r="U43" s="25">
        <f t="shared" si="10"/>
        <v>1853463.25</v>
      </c>
      <c r="W43" s="6"/>
      <c r="X43" s="10">
        <v>6839055</v>
      </c>
      <c r="Y43" s="9">
        <v>1359723</v>
      </c>
      <c r="Z43" s="7">
        <f t="shared" si="11"/>
        <v>1709283.87</v>
      </c>
      <c r="AA43" s="7">
        <f t="shared" si="12"/>
        <v>339835.81</v>
      </c>
      <c r="AB43" s="25">
        <f t="shared" si="13"/>
        <v>2049119.6800000002</v>
      </c>
      <c r="AD43" s="7">
        <f t="shared" si="19"/>
        <v>95746.77</v>
      </c>
      <c r="AE43" s="7">
        <f t="shared" si="20"/>
        <v>19036.12</v>
      </c>
      <c r="AF43" s="25">
        <f t="shared" si="14"/>
        <v>114782.89</v>
      </c>
    </row>
    <row r="44" spans="1:32" x14ac:dyDescent="0.25">
      <c r="A44" s="21">
        <v>10</v>
      </c>
      <c r="B44" s="15" t="s">
        <v>61</v>
      </c>
      <c r="C44" s="12" t="s">
        <v>62</v>
      </c>
      <c r="D44" s="12">
        <v>1</v>
      </c>
      <c r="E44" s="12"/>
      <c r="F44" s="6"/>
      <c r="G44" s="10">
        <f>16260527+G86+G87+G88</f>
        <v>27647380</v>
      </c>
      <c r="H44" s="9">
        <v>5113982</v>
      </c>
      <c r="I44" s="10">
        <v>27644468</v>
      </c>
      <c r="J44" s="9">
        <v>5113444</v>
      </c>
      <c r="K44" s="7">
        <f t="shared" si="15"/>
        <v>6524781.6799999997</v>
      </c>
      <c r="L44" s="7">
        <f t="shared" si="16"/>
        <v>1206899.75</v>
      </c>
      <c r="M44" s="25">
        <f t="shared" si="5"/>
        <v>7731681.4299999997</v>
      </c>
      <c r="N44" s="12"/>
      <c r="O44" s="7">
        <f t="shared" si="17"/>
        <v>6911845</v>
      </c>
      <c r="P44" s="7">
        <f t="shared" si="18"/>
        <v>1278495.5</v>
      </c>
      <c r="Q44" s="25">
        <f t="shared" si="7"/>
        <v>8190340.5</v>
      </c>
      <c r="R44" s="12"/>
      <c r="S44" s="7">
        <f t="shared" si="8"/>
        <v>6911845</v>
      </c>
      <c r="T44" s="7">
        <f t="shared" si="9"/>
        <v>1278495.5</v>
      </c>
      <c r="U44" s="25">
        <f t="shared" si="10"/>
        <v>8190340.5</v>
      </c>
      <c r="W44" s="6"/>
      <c r="X44" s="10">
        <v>30574482</v>
      </c>
      <c r="Y44" s="9">
        <v>5655413</v>
      </c>
      <c r="Z44" s="7">
        <f t="shared" si="11"/>
        <v>7641477.2700000005</v>
      </c>
      <c r="AA44" s="7">
        <f t="shared" si="12"/>
        <v>1413457.28</v>
      </c>
      <c r="AB44" s="25">
        <f t="shared" si="13"/>
        <v>9054934.5500000007</v>
      </c>
      <c r="AD44" s="7">
        <f t="shared" si="19"/>
        <v>428042.75</v>
      </c>
      <c r="AE44" s="7">
        <f t="shared" si="20"/>
        <v>79175.78</v>
      </c>
      <c r="AF44" s="25">
        <f t="shared" si="14"/>
        <v>507218.53</v>
      </c>
    </row>
    <row r="45" spans="1:32" x14ac:dyDescent="0.25">
      <c r="A45" s="21">
        <v>10</v>
      </c>
      <c r="B45" s="15" t="s">
        <v>63</v>
      </c>
      <c r="C45" s="12" t="s">
        <v>64</v>
      </c>
      <c r="D45" s="12">
        <v>1</v>
      </c>
      <c r="E45" s="12"/>
      <c r="F45" s="6"/>
      <c r="G45" s="10">
        <v>418325</v>
      </c>
      <c r="H45" s="9">
        <v>904759</v>
      </c>
      <c r="I45" s="10">
        <v>418281</v>
      </c>
      <c r="J45" s="9">
        <v>904664</v>
      </c>
      <c r="K45" s="7">
        <f t="shared" si="15"/>
        <v>98724.7</v>
      </c>
      <c r="L45" s="7">
        <f t="shared" si="16"/>
        <v>213523.12</v>
      </c>
      <c r="M45" s="25">
        <f t="shared" si="5"/>
        <v>312247.82</v>
      </c>
      <c r="N45" s="12"/>
      <c r="O45" s="7">
        <f t="shared" si="17"/>
        <v>104581.25</v>
      </c>
      <c r="P45" s="7">
        <f t="shared" si="18"/>
        <v>226189.75</v>
      </c>
      <c r="Q45" s="25">
        <f t="shared" si="7"/>
        <v>330771</v>
      </c>
      <c r="R45" s="12"/>
      <c r="S45" s="7">
        <f t="shared" si="8"/>
        <v>104581.25</v>
      </c>
      <c r="T45" s="7">
        <f t="shared" si="9"/>
        <v>226189.75</v>
      </c>
      <c r="U45" s="25">
        <f t="shared" si="10"/>
        <v>330771</v>
      </c>
      <c r="W45" s="6"/>
      <c r="X45" s="10">
        <v>462615</v>
      </c>
      <c r="Y45" s="9">
        <v>1000548</v>
      </c>
      <c r="Z45" s="7">
        <f t="shared" si="11"/>
        <v>115621.37000000001</v>
      </c>
      <c r="AA45" s="7">
        <f t="shared" si="12"/>
        <v>250067.08000000002</v>
      </c>
      <c r="AB45" s="25">
        <f t="shared" si="13"/>
        <v>365688.45</v>
      </c>
      <c r="AD45" s="7">
        <f t="shared" si="19"/>
        <v>6476.61</v>
      </c>
      <c r="AE45" s="7">
        <f t="shared" si="20"/>
        <v>14007.67</v>
      </c>
      <c r="AF45" s="25">
        <f t="shared" si="14"/>
        <v>20484.28</v>
      </c>
    </row>
    <row r="46" spans="1:32" x14ac:dyDescent="0.25">
      <c r="A46" s="21">
        <v>10</v>
      </c>
      <c r="B46" s="15" t="s">
        <v>65</v>
      </c>
      <c r="C46" s="12" t="s">
        <v>66</v>
      </c>
      <c r="D46" s="12">
        <v>1</v>
      </c>
      <c r="E46" s="12"/>
      <c r="F46" s="6"/>
      <c r="G46" s="10">
        <v>25091132</v>
      </c>
      <c r="H46" s="9">
        <v>2837255</v>
      </c>
      <c r="I46" s="10">
        <v>25088490</v>
      </c>
      <c r="J46" s="9">
        <v>2836956</v>
      </c>
      <c r="K46" s="7">
        <f t="shared" si="15"/>
        <v>5921507.1500000004</v>
      </c>
      <c r="L46" s="7">
        <f t="shared" si="16"/>
        <v>669592.18000000005</v>
      </c>
      <c r="M46" s="25">
        <f t="shared" si="5"/>
        <v>6591099.3300000001</v>
      </c>
      <c r="N46" s="12"/>
      <c r="O46" s="7">
        <f t="shared" si="17"/>
        <v>6272783</v>
      </c>
      <c r="P46" s="7">
        <f t="shared" si="18"/>
        <v>709313.75</v>
      </c>
      <c r="Q46" s="25">
        <f t="shared" si="7"/>
        <v>6982096.75</v>
      </c>
      <c r="R46" s="12"/>
      <c r="S46" s="7">
        <f t="shared" si="8"/>
        <v>6272783</v>
      </c>
      <c r="T46" s="7">
        <f t="shared" si="9"/>
        <v>709313.75</v>
      </c>
      <c r="U46" s="25">
        <f t="shared" si="10"/>
        <v>6982096.75</v>
      </c>
      <c r="W46" s="6"/>
      <c r="X46" s="10">
        <v>27747598</v>
      </c>
      <c r="Y46" s="9">
        <v>3137642</v>
      </c>
      <c r="Z46" s="7">
        <f t="shared" si="11"/>
        <v>6934954.9899999993</v>
      </c>
      <c r="AA46" s="7">
        <f t="shared" si="12"/>
        <v>784190.44</v>
      </c>
      <c r="AB46" s="25">
        <f t="shared" si="13"/>
        <v>7719145.4299999997</v>
      </c>
      <c r="AD46" s="7">
        <f t="shared" si="19"/>
        <v>388466.37</v>
      </c>
      <c r="AE46" s="7">
        <f t="shared" si="20"/>
        <v>43926.99</v>
      </c>
      <c r="AF46" s="25">
        <f t="shared" si="14"/>
        <v>432393.36</v>
      </c>
    </row>
    <row r="47" spans="1:32" x14ac:dyDescent="0.25">
      <c r="A47" s="21">
        <v>10</v>
      </c>
      <c r="B47" s="15" t="s">
        <v>67</v>
      </c>
      <c r="C47" s="12" t="s">
        <v>68</v>
      </c>
      <c r="D47" s="12">
        <v>1</v>
      </c>
      <c r="E47" s="12"/>
      <c r="F47" s="6"/>
      <c r="G47" s="10">
        <v>966487</v>
      </c>
      <c r="H47" s="9">
        <v>681721</v>
      </c>
      <c r="I47" s="10">
        <v>966385</v>
      </c>
      <c r="J47" s="9">
        <v>681649</v>
      </c>
      <c r="K47" s="7">
        <f t="shared" si="15"/>
        <v>228090.93</v>
      </c>
      <c r="L47" s="7">
        <f t="shared" si="16"/>
        <v>160886.16</v>
      </c>
      <c r="M47" s="25">
        <f t="shared" si="5"/>
        <v>388977.08999999997</v>
      </c>
      <c r="N47" s="12"/>
      <c r="O47" s="7">
        <f t="shared" si="17"/>
        <v>241621.75</v>
      </c>
      <c r="P47" s="7">
        <f t="shared" si="18"/>
        <v>170430.25</v>
      </c>
      <c r="Q47" s="25">
        <f t="shared" si="7"/>
        <v>412052</v>
      </c>
      <c r="R47" s="12"/>
      <c r="S47" s="7">
        <f t="shared" si="8"/>
        <v>241621.75</v>
      </c>
      <c r="T47" s="7">
        <f t="shared" si="9"/>
        <v>170430.25</v>
      </c>
      <c r="U47" s="25">
        <f t="shared" si="10"/>
        <v>412052</v>
      </c>
      <c r="W47" s="6"/>
      <c r="X47" s="10">
        <v>1068811</v>
      </c>
      <c r="Y47" s="9">
        <v>753897</v>
      </c>
      <c r="Z47" s="7">
        <f t="shared" si="11"/>
        <v>267127.67999999999</v>
      </c>
      <c r="AA47" s="7">
        <f t="shared" si="12"/>
        <v>188421.25</v>
      </c>
      <c r="AB47" s="25">
        <f t="shared" si="13"/>
        <v>455548.93</v>
      </c>
      <c r="AD47" s="7">
        <f t="shared" si="19"/>
        <v>14963.35</v>
      </c>
      <c r="AE47" s="7">
        <f t="shared" si="20"/>
        <v>10554.56</v>
      </c>
      <c r="AF47" s="25">
        <f t="shared" si="14"/>
        <v>25517.91</v>
      </c>
    </row>
    <row r="48" spans="1:32" x14ac:dyDescent="0.25">
      <c r="A48" s="21">
        <v>10</v>
      </c>
      <c r="B48" s="15" t="s">
        <v>69</v>
      </c>
      <c r="C48" s="12" t="s">
        <v>70</v>
      </c>
      <c r="D48" s="12">
        <v>1</v>
      </c>
      <c r="E48" s="12"/>
      <c r="F48" s="6"/>
      <c r="G48" s="10">
        <v>1779145</v>
      </c>
      <c r="H48" s="9">
        <v>611449</v>
      </c>
      <c r="I48" s="10">
        <v>1778958</v>
      </c>
      <c r="J48" s="9">
        <v>611385</v>
      </c>
      <c r="K48" s="7">
        <f t="shared" si="15"/>
        <v>419878.22</v>
      </c>
      <c r="L48" s="7">
        <f t="shared" si="16"/>
        <v>144301.96</v>
      </c>
      <c r="M48" s="25">
        <f t="shared" si="5"/>
        <v>564180.17999999993</v>
      </c>
      <c r="N48" s="12"/>
      <c r="O48" s="7">
        <f t="shared" si="17"/>
        <v>444786.25</v>
      </c>
      <c r="P48" s="7">
        <f t="shared" si="18"/>
        <v>152862.25</v>
      </c>
      <c r="Q48" s="25">
        <f t="shared" si="7"/>
        <v>597648.5</v>
      </c>
      <c r="R48" s="12"/>
      <c r="S48" s="7">
        <f t="shared" si="8"/>
        <v>444786.25</v>
      </c>
      <c r="T48" s="7">
        <f t="shared" si="9"/>
        <v>152862.25</v>
      </c>
      <c r="U48" s="25">
        <f t="shared" si="10"/>
        <v>597648.5</v>
      </c>
      <c r="W48" s="6"/>
      <c r="X48" s="10">
        <v>1967508</v>
      </c>
      <c r="Y48" s="9">
        <v>676185</v>
      </c>
      <c r="Z48" s="7">
        <f t="shared" si="11"/>
        <v>491739.37000000005</v>
      </c>
      <c r="AA48" s="7">
        <f t="shared" si="12"/>
        <v>168999.15</v>
      </c>
      <c r="AB48" s="25">
        <f t="shared" si="13"/>
        <v>660738.52</v>
      </c>
      <c r="AD48" s="7">
        <f t="shared" si="19"/>
        <v>27545.11</v>
      </c>
      <c r="AE48" s="7">
        <f t="shared" si="20"/>
        <v>9466.59</v>
      </c>
      <c r="AF48" s="25">
        <f t="shared" si="14"/>
        <v>37011.699999999997</v>
      </c>
    </row>
    <row r="49" spans="1:32" x14ac:dyDescent="0.25">
      <c r="A49" s="21">
        <v>10</v>
      </c>
      <c r="B49" s="15" t="s">
        <v>71</v>
      </c>
      <c r="C49" s="12" t="s">
        <v>72</v>
      </c>
      <c r="D49" s="12">
        <v>1</v>
      </c>
      <c r="E49" s="12"/>
      <c r="F49" s="6"/>
      <c r="G49" s="10">
        <v>2931579</v>
      </c>
      <c r="H49" s="9">
        <v>1969569</v>
      </c>
      <c r="I49" s="10">
        <v>2931270</v>
      </c>
      <c r="J49" s="9">
        <v>1969362</v>
      </c>
      <c r="K49" s="7">
        <f t="shared" si="15"/>
        <v>691852.64</v>
      </c>
      <c r="L49" s="7">
        <f t="shared" si="16"/>
        <v>464818.28</v>
      </c>
      <c r="M49" s="25">
        <f t="shared" si="5"/>
        <v>1156670.92</v>
      </c>
      <c r="N49" s="12"/>
      <c r="O49" s="7">
        <f t="shared" si="17"/>
        <v>732894.75</v>
      </c>
      <c r="P49" s="7">
        <f t="shared" si="18"/>
        <v>492392.25</v>
      </c>
      <c r="Q49" s="25">
        <f t="shared" si="7"/>
        <v>1225287</v>
      </c>
      <c r="R49" s="12"/>
      <c r="S49" s="7">
        <f t="shared" si="8"/>
        <v>732894.75</v>
      </c>
      <c r="T49" s="7">
        <f t="shared" si="9"/>
        <v>492392.25</v>
      </c>
      <c r="U49" s="25">
        <f t="shared" si="10"/>
        <v>1225287</v>
      </c>
      <c r="W49" s="6"/>
      <c r="X49" s="10">
        <v>3241953</v>
      </c>
      <c r="Y49" s="9">
        <v>2178093</v>
      </c>
      <c r="Z49" s="7">
        <f t="shared" si="11"/>
        <v>810260.83</v>
      </c>
      <c r="AA49" s="7">
        <f t="shared" si="12"/>
        <v>544370.89999999991</v>
      </c>
      <c r="AB49" s="25">
        <f t="shared" si="13"/>
        <v>1354631.73</v>
      </c>
      <c r="AD49" s="7">
        <f t="shared" si="19"/>
        <v>45387.34</v>
      </c>
      <c r="AE49" s="7">
        <f t="shared" si="20"/>
        <v>30493.3</v>
      </c>
      <c r="AF49" s="25">
        <f t="shared" si="14"/>
        <v>75880.639999999999</v>
      </c>
    </row>
    <row r="50" spans="1:32" x14ac:dyDescent="0.25">
      <c r="A50" s="21">
        <v>10</v>
      </c>
      <c r="B50" s="15" t="s">
        <v>73</v>
      </c>
      <c r="C50" s="12" t="s">
        <v>74</v>
      </c>
      <c r="D50" s="12">
        <v>1</v>
      </c>
      <c r="E50" s="12"/>
      <c r="F50" s="6"/>
      <c r="G50" s="10">
        <v>359448</v>
      </c>
      <c r="H50" s="9">
        <v>1715043</v>
      </c>
      <c r="I50" s="10">
        <v>359410</v>
      </c>
      <c r="J50" s="9">
        <v>1714862</v>
      </c>
      <c r="K50" s="7">
        <f t="shared" si="15"/>
        <v>84829.73</v>
      </c>
      <c r="L50" s="7">
        <f t="shared" si="16"/>
        <v>404750.15</v>
      </c>
      <c r="M50" s="25">
        <f t="shared" si="5"/>
        <v>489579.88</v>
      </c>
      <c r="N50" s="12"/>
      <c r="O50" s="7">
        <f t="shared" si="17"/>
        <v>89862</v>
      </c>
      <c r="P50" s="7">
        <f t="shared" si="18"/>
        <v>428760.75</v>
      </c>
      <c r="Q50" s="25">
        <f t="shared" si="7"/>
        <v>518622.75</v>
      </c>
      <c r="R50" s="12"/>
      <c r="S50" s="7">
        <f t="shared" si="8"/>
        <v>89862</v>
      </c>
      <c r="T50" s="7">
        <f t="shared" si="9"/>
        <v>428760.75</v>
      </c>
      <c r="U50" s="25">
        <f t="shared" si="10"/>
        <v>518622.75</v>
      </c>
      <c r="W50" s="6"/>
      <c r="X50" s="10">
        <v>397504</v>
      </c>
      <c r="Y50" s="9">
        <v>1896619</v>
      </c>
      <c r="Z50" s="7">
        <f t="shared" si="11"/>
        <v>99348.03</v>
      </c>
      <c r="AA50" s="7">
        <f t="shared" si="12"/>
        <v>474021.52999999997</v>
      </c>
      <c r="AB50" s="25">
        <f t="shared" si="13"/>
        <v>573369.55999999994</v>
      </c>
      <c r="AD50" s="7">
        <f t="shared" si="19"/>
        <v>5565.06</v>
      </c>
      <c r="AE50" s="7">
        <f t="shared" si="20"/>
        <v>26552.67</v>
      </c>
      <c r="AF50" s="25">
        <f t="shared" si="14"/>
        <v>32117.73</v>
      </c>
    </row>
    <row r="51" spans="1:32" x14ac:dyDescent="0.25">
      <c r="A51" s="21">
        <v>12</v>
      </c>
      <c r="B51" s="15" t="s">
        <v>75</v>
      </c>
      <c r="C51" s="12" t="s">
        <v>76</v>
      </c>
      <c r="D51" s="12">
        <v>1</v>
      </c>
      <c r="E51" s="12"/>
      <c r="F51" s="6"/>
      <c r="G51" s="10">
        <v>1397708</v>
      </c>
      <c r="H51" s="9">
        <v>3318</v>
      </c>
      <c r="I51" s="10">
        <v>1397561</v>
      </c>
      <c r="J51" s="9">
        <v>3318</v>
      </c>
      <c r="K51" s="7">
        <f t="shared" si="15"/>
        <v>329859.09000000003</v>
      </c>
      <c r="L51" s="7">
        <f t="shared" si="16"/>
        <v>783.05</v>
      </c>
      <c r="M51" s="25">
        <f t="shared" si="5"/>
        <v>330642.14</v>
      </c>
      <c r="N51" s="12"/>
      <c r="O51" s="7">
        <f t="shared" si="17"/>
        <v>349427</v>
      </c>
      <c r="P51" s="7">
        <f t="shared" si="18"/>
        <v>829.5</v>
      </c>
      <c r="Q51" s="25">
        <f t="shared" si="7"/>
        <v>350256.5</v>
      </c>
      <c r="R51" s="12"/>
      <c r="S51" s="7">
        <f t="shared" si="8"/>
        <v>349427</v>
      </c>
      <c r="T51" s="7">
        <f t="shared" si="9"/>
        <v>829.5</v>
      </c>
      <c r="U51" s="25">
        <f t="shared" si="10"/>
        <v>350256.5</v>
      </c>
      <c r="W51" s="6"/>
      <c r="X51" s="10">
        <v>1545687</v>
      </c>
      <c r="Y51" s="9">
        <v>3669</v>
      </c>
      <c r="Z51" s="7">
        <f t="shared" si="11"/>
        <v>386313.56</v>
      </c>
      <c r="AA51" s="7">
        <f t="shared" si="12"/>
        <v>917.25</v>
      </c>
      <c r="AB51" s="25">
        <f t="shared" si="13"/>
        <v>387230.81</v>
      </c>
      <c r="AD51" s="7">
        <f t="shared" si="19"/>
        <v>21639.62</v>
      </c>
      <c r="AE51" s="7">
        <f t="shared" si="20"/>
        <v>51.37</v>
      </c>
      <c r="AF51" s="25">
        <f t="shared" si="14"/>
        <v>21690.989999999998</v>
      </c>
    </row>
    <row r="52" spans="1:32" x14ac:dyDescent="0.25">
      <c r="A52" s="21">
        <v>634</v>
      </c>
      <c r="B52" s="15" t="s">
        <v>136</v>
      </c>
      <c r="C52" s="12" t="s">
        <v>77</v>
      </c>
      <c r="D52" s="12">
        <v>1</v>
      </c>
      <c r="E52" s="12"/>
      <c r="F52" s="6"/>
      <c r="G52" s="10">
        <f>636637+G89</f>
        <v>3900480</v>
      </c>
      <c r="H52" s="9">
        <v>0</v>
      </c>
      <c r="I52" s="10">
        <v>3900069</v>
      </c>
      <c r="J52" s="9">
        <v>0</v>
      </c>
      <c r="K52" s="7">
        <f t="shared" si="15"/>
        <v>920513.28</v>
      </c>
      <c r="L52" s="7">
        <f t="shared" si="16"/>
        <v>0</v>
      </c>
      <c r="M52" s="25">
        <f t="shared" si="5"/>
        <v>920513.28</v>
      </c>
      <c r="N52" s="12"/>
      <c r="O52" s="7">
        <f t="shared" si="17"/>
        <v>975120</v>
      </c>
      <c r="P52" s="7">
        <f t="shared" si="18"/>
        <v>0</v>
      </c>
      <c r="Q52" s="25">
        <f t="shared" si="7"/>
        <v>975120</v>
      </c>
      <c r="R52" s="12"/>
      <c r="S52" s="7">
        <f t="shared" si="8"/>
        <v>975120</v>
      </c>
      <c r="T52" s="7">
        <f t="shared" si="9"/>
        <v>0</v>
      </c>
      <c r="U52" s="25">
        <f t="shared" si="10"/>
        <v>975120</v>
      </c>
      <c r="W52" s="6"/>
      <c r="X52" s="10">
        <v>4313434</v>
      </c>
      <c r="Y52" s="9">
        <v>0</v>
      </c>
      <c r="Z52" s="7">
        <f t="shared" si="11"/>
        <v>1078056</v>
      </c>
      <c r="AA52" s="7">
        <f t="shared" si="12"/>
        <v>0</v>
      </c>
      <c r="AB52" s="25">
        <f t="shared" si="13"/>
        <v>1078056</v>
      </c>
      <c r="AD52" s="7">
        <f t="shared" si="19"/>
        <v>60388.08</v>
      </c>
      <c r="AE52" s="7">
        <f t="shared" si="20"/>
        <v>0</v>
      </c>
      <c r="AF52" s="25">
        <f t="shared" si="14"/>
        <v>60388.08</v>
      </c>
    </row>
    <row r="53" spans="1:32" x14ac:dyDescent="0.25">
      <c r="A53" s="21">
        <v>10</v>
      </c>
      <c r="B53" s="15" t="s">
        <v>78</v>
      </c>
      <c r="C53" s="12" t="s">
        <v>79</v>
      </c>
      <c r="D53" s="12">
        <v>1</v>
      </c>
      <c r="E53" s="12"/>
      <c r="F53" s="6"/>
      <c r="G53" s="10">
        <v>1033286</v>
      </c>
      <c r="H53" s="9">
        <v>665877</v>
      </c>
      <c r="I53" s="10">
        <v>1033177</v>
      </c>
      <c r="J53" s="9">
        <v>665807</v>
      </c>
      <c r="K53" s="7">
        <f t="shared" si="15"/>
        <v>243855.5</v>
      </c>
      <c r="L53" s="7">
        <f t="shared" si="16"/>
        <v>157146.97</v>
      </c>
      <c r="M53" s="25">
        <f t="shared" si="5"/>
        <v>401002.47</v>
      </c>
      <c r="N53" s="12"/>
      <c r="O53" s="7">
        <f t="shared" si="17"/>
        <v>258321.5</v>
      </c>
      <c r="P53" s="7">
        <f t="shared" si="18"/>
        <v>166469.25</v>
      </c>
      <c r="Q53" s="25">
        <f t="shared" ref="Q53:Q71" si="21">O53+P53</f>
        <v>424790.75</v>
      </c>
      <c r="R53" s="12"/>
      <c r="S53" s="7">
        <f t="shared" si="8"/>
        <v>258321.5</v>
      </c>
      <c r="T53" s="7">
        <f t="shared" si="9"/>
        <v>166469.25</v>
      </c>
      <c r="U53" s="25">
        <f t="shared" si="10"/>
        <v>424790.75</v>
      </c>
      <c r="W53" s="6"/>
      <c r="X53" s="10">
        <v>1142682</v>
      </c>
      <c r="Y53" s="9">
        <v>736375</v>
      </c>
      <c r="Z53" s="7">
        <f t="shared" si="11"/>
        <v>285590.27</v>
      </c>
      <c r="AA53" s="7">
        <f t="shared" si="12"/>
        <v>184042.23</v>
      </c>
      <c r="AB53" s="25">
        <f t="shared" si="13"/>
        <v>469632.5</v>
      </c>
      <c r="AD53" s="7">
        <f t="shared" si="19"/>
        <v>15997.55</v>
      </c>
      <c r="AE53" s="7">
        <f t="shared" si="20"/>
        <v>10309.25</v>
      </c>
      <c r="AF53" s="25">
        <f t="shared" si="14"/>
        <v>26306.799999999999</v>
      </c>
    </row>
    <row r="54" spans="1:32" x14ac:dyDescent="0.25">
      <c r="A54" s="21">
        <v>10</v>
      </c>
      <c r="B54" s="15" t="s">
        <v>129</v>
      </c>
      <c r="C54" s="12" t="s">
        <v>144</v>
      </c>
      <c r="D54" s="12">
        <v>2</v>
      </c>
      <c r="E54" s="12"/>
      <c r="F54" s="6"/>
      <c r="G54" s="10">
        <v>154918</v>
      </c>
      <c r="H54" s="9">
        <v>154147</v>
      </c>
      <c r="I54" s="10">
        <v>154901</v>
      </c>
      <c r="J54" s="9">
        <v>154131</v>
      </c>
      <c r="K54" s="7">
        <f t="shared" si="15"/>
        <v>36560.65</v>
      </c>
      <c r="L54" s="7">
        <f t="shared" si="16"/>
        <v>36378.69</v>
      </c>
      <c r="M54" s="25">
        <f t="shared" si="5"/>
        <v>72939.34</v>
      </c>
      <c r="N54" s="12"/>
      <c r="O54" s="7">
        <f t="shared" si="17"/>
        <v>38729.5</v>
      </c>
      <c r="P54" s="7">
        <f t="shared" si="18"/>
        <v>38536.75</v>
      </c>
      <c r="Q54" s="25">
        <f t="shared" si="21"/>
        <v>77266.25</v>
      </c>
      <c r="R54" s="12"/>
      <c r="S54" s="7">
        <f t="shared" si="8"/>
        <v>38729.5</v>
      </c>
      <c r="T54" s="7">
        <f t="shared" si="9"/>
        <v>38536.75</v>
      </c>
      <c r="U54" s="25">
        <f t="shared" si="10"/>
        <v>77266.25</v>
      </c>
      <c r="W54" s="6"/>
      <c r="X54" s="10">
        <v>171319</v>
      </c>
      <c r="Y54" s="9">
        <v>170467</v>
      </c>
      <c r="Z54" s="7">
        <f t="shared" si="11"/>
        <v>42817.24</v>
      </c>
      <c r="AA54" s="7">
        <f t="shared" si="12"/>
        <v>42604.979999999996</v>
      </c>
      <c r="AB54" s="25">
        <f t="shared" si="13"/>
        <v>85422.22</v>
      </c>
      <c r="AD54" s="7">
        <f t="shared" si="19"/>
        <v>2398.4699999999998</v>
      </c>
      <c r="AE54" s="7">
        <f t="shared" si="20"/>
        <v>2386.54</v>
      </c>
      <c r="AF54" s="25">
        <f t="shared" si="14"/>
        <v>4785.01</v>
      </c>
    </row>
    <row r="55" spans="1:32" x14ac:dyDescent="0.25">
      <c r="A55" s="21">
        <v>10</v>
      </c>
      <c r="B55" s="15" t="s">
        <v>80</v>
      </c>
      <c r="C55" s="12" t="s">
        <v>81</v>
      </c>
      <c r="D55" s="12">
        <v>2</v>
      </c>
      <c r="E55" s="12"/>
      <c r="F55" s="6"/>
      <c r="G55" s="10">
        <v>547178</v>
      </c>
      <c r="H55" s="9">
        <v>245082</v>
      </c>
      <c r="I55" s="10">
        <v>547120</v>
      </c>
      <c r="J55" s="9">
        <v>245056</v>
      </c>
      <c r="K55" s="7">
        <f t="shared" si="15"/>
        <v>129134.01</v>
      </c>
      <c r="L55" s="7">
        <f t="shared" si="16"/>
        <v>57839.35</v>
      </c>
      <c r="M55" s="25">
        <f t="shared" si="5"/>
        <v>186973.36</v>
      </c>
      <c r="N55" s="12"/>
      <c r="O55" s="7">
        <f t="shared" si="17"/>
        <v>136794.5</v>
      </c>
      <c r="P55" s="7">
        <f t="shared" si="18"/>
        <v>61270.5</v>
      </c>
      <c r="Q55" s="25">
        <f t="shared" si="21"/>
        <v>198065</v>
      </c>
      <c r="R55" s="12"/>
      <c r="S55" s="7">
        <f t="shared" si="8"/>
        <v>136794.5</v>
      </c>
      <c r="T55" s="7">
        <f t="shared" si="9"/>
        <v>61270.5</v>
      </c>
      <c r="U55" s="25">
        <f t="shared" si="10"/>
        <v>198065</v>
      </c>
      <c r="W55" s="6"/>
      <c r="X55" s="10">
        <v>605109</v>
      </c>
      <c r="Y55" s="9">
        <v>271030</v>
      </c>
      <c r="Z55" s="7">
        <f t="shared" si="11"/>
        <v>151234.56</v>
      </c>
      <c r="AA55" s="7">
        <f t="shared" si="12"/>
        <v>67738.37</v>
      </c>
      <c r="AB55" s="25">
        <f t="shared" si="13"/>
        <v>218972.93</v>
      </c>
      <c r="AD55" s="7">
        <f t="shared" si="19"/>
        <v>8471.5300000000007</v>
      </c>
      <c r="AE55" s="7">
        <f t="shared" si="20"/>
        <v>3794.42</v>
      </c>
      <c r="AF55" s="25">
        <f t="shared" si="14"/>
        <v>12265.95</v>
      </c>
    </row>
    <row r="56" spans="1:32" x14ac:dyDescent="0.25">
      <c r="A56" s="21">
        <v>10</v>
      </c>
      <c r="B56" s="15" t="s">
        <v>82</v>
      </c>
      <c r="C56" s="12" t="s">
        <v>83</v>
      </c>
      <c r="D56" s="12">
        <v>2</v>
      </c>
      <c r="E56" s="12"/>
      <c r="F56" s="6"/>
      <c r="G56" s="10">
        <v>11530499</v>
      </c>
      <c r="H56" s="9">
        <v>1881096</v>
      </c>
      <c r="I56" s="10">
        <v>11529284</v>
      </c>
      <c r="J56" s="9">
        <v>1880898</v>
      </c>
      <c r="K56" s="7">
        <f t="shared" si="15"/>
        <v>2721197.76</v>
      </c>
      <c r="L56" s="7">
        <f t="shared" si="16"/>
        <v>443938.66</v>
      </c>
      <c r="M56" s="25">
        <f t="shared" si="5"/>
        <v>3165136.42</v>
      </c>
      <c r="N56" s="12"/>
      <c r="O56" s="7">
        <f t="shared" si="17"/>
        <v>2882624.75</v>
      </c>
      <c r="P56" s="7">
        <f t="shared" si="18"/>
        <v>470274</v>
      </c>
      <c r="Q56" s="25">
        <f t="shared" si="21"/>
        <v>3352898.75</v>
      </c>
      <c r="R56" s="12"/>
      <c r="S56" s="7">
        <f t="shared" si="8"/>
        <v>2882624.75</v>
      </c>
      <c r="T56" s="7">
        <f t="shared" si="9"/>
        <v>470274</v>
      </c>
      <c r="U56" s="25">
        <f t="shared" si="10"/>
        <v>3352898.75</v>
      </c>
      <c r="W56" s="6"/>
      <c r="X56" s="10">
        <v>12751263</v>
      </c>
      <c r="Y56" s="9">
        <v>2080253</v>
      </c>
      <c r="Z56" s="7">
        <f t="shared" si="11"/>
        <v>3186921.5100000002</v>
      </c>
      <c r="AA56" s="7">
        <f t="shared" si="12"/>
        <v>519917.52</v>
      </c>
      <c r="AB56" s="25">
        <f t="shared" si="13"/>
        <v>3706839.0300000003</v>
      </c>
      <c r="AD56" s="7">
        <f t="shared" si="19"/>
        <v>178517.68</v>
      </c>
      <c r="AE56" s="7">
        <f t="shared" si="20"/>
        <v>29123.54</v>
      </c>
      <c r="AF56" s="25">
        <f t="shared" si="14"/>
        <v>207641.22</v>
      </c>
    </row>
    <row r="57" spans="1:32" x14ac:dyDescent="0.25">
      <c r="A57" s="21">
        <v>10</v>
      </c>
      <c r="B57" s="15" t="s">
        <v>84</v>
      </c>
      <c r="C57" s="12" t="s">
        <v>85</v>
      </c>
      <c r="D57" s="12">
        <v>2</v>
      </c>
      <c r="E57" s="12"/>
      <c r="F57" s="6"/>
      <c r="G57" s="10">
        <v>549896</v>
      </c>
      <c r="H57" s="9">
        <v>157241</v>
      </c>
      <c r="I57" s="10">
        <v>549838</v>
      </c>
      <c r="J57" s="9">
        <v>157225</v>
      </c>
      <c r="K57" s="7">
        <f t="shared" si="15"/>
        <v>129775.46</v>
      </c>
      <c r="L57" s="7">
        <f t="shared" si="16"/>
        <v>37108.879999999997</v>
      </c>
      <c r="M57" s="25">
        <f t="shared" si="5"/>
        <v>166884.34</v>
      </c>
      <c r="N57" s="12"/>
      <c r="O57" s="7">
        <f t="shared" si="17"/>
        <v>137474</v>
      </c>
      <c r="P57" s="7">
        <f t="shared" si="18"/>
        <v>39310.25</v>
      </c>
      <c r="Q57" s="25">
        <f t="shared" si="21"/>
        <v>176784.25</v>
      </c>
      <c r="R57" s="12"/>
      <c r="S57" s="7">
        <f t="shared" si="8"/>
        <v>137474</v>
      </c>
      <c r="T57" s="7">
        <f t="shared" si="9"/>
        <v>39310.25</v>
      </c>
      <c r="U57" s="25">
        <f t="shared" si="10"/>
        <v>176784.25</v>
      </c>
      <c r="W57" s="6"/>
      <c r="X57" s="10">
        <v>608115</v>
      </c>
      <c r="Y57" s="9">
        <v>173889</v>
      </c>
      <c r="Z57" s="7">
        <f t="shared" si="11"/>
        <v>151986.06</v>
      </c>
      <c r="AA57" s="7">
        <f t="shared" si="12"/>
        <v>43460.47</v>
      </c>
      <c r="AB57" s="25">
        <f t="shared" si="13"/>
        <v>195446.53</v>
      </c>
      <c r="AD57" s="7">
        <f t="shared" si="19"/>
        <v>8513.61</v>
      </c>
      <c r="AE57" s="7">
        <f t="shared" si="20"/>
        <v>2434.4499999999998</v>
      </c>
      <c r="AF57" s="25">
        <f t="shared" si="14"/>
        <v>10948.060000000001</v>
      </c>
    </row>
    <row r="58" spans="1:32" x14ac:dyDescent="0.25">
      <c r="A58" s="21">
        <v>10</v>
      </c>
      <c r="B58" s="15" t="s">
        <v>86</v>
      </c>
      <c r="C58" s="12" t="s">
        <v>87</v>
      </c>
      <c r="D58" s="12">
        <v>2</v>
      </c>
      <c r="E58" s="12"/>
      <c r="F58" s="6"/>
      <c r="G58" s="10">
        <v>739287</v>
      </c>
      <c r="H58" s="9">
        <v>379378</v>
      </c>
      <c r="I58" s="10">
        <v>739209</v>
      </c>
      <c r="J58" s="9">
        <v>379338</v>
      </c>
      <c r="K58" s="7">
        <f t="shared" si="15"/>
        <v>174471.73</v>
      </c>
      <c r="L58" s="7">
        <f t="shared" si="16"/>
        <v>89533.21</v>
      </c>
      <c r="M58" s="25">
        <f t="shared" si="5"/>
        <v>264004.94</v>
      </c>
      <c r="N58" s="12"/>
      <c r="O58" s="7">
        <f t="shared" si="17"/>
        <v>184821.75</v>
      </c>
      <c r="P58" s="7">
        <f t="shared" si="18"/>
        <v>94844.5</v>
      </c>
      <c r="Q58" s="25">
        <f t="shared" si="21"/>
        <v>279666.25</v>
      </c>
      <c r="R58" s="12"/>
      <c r="S58" s="7">
        <f t="shared" si="8"/>
        <v>184821.75</v>
      </c>
      <c r="T58" s="7">
        <f t="shared" si="9"/>
        <v>94844.5</v>
      </c>
      <c r="U58" s="25">
        <f t="shared" si="10"/>
        <v>279666.25</v>
      </c>
      <c r="W58" s="6"/>
      <c r="X58" s="10">
        <v>817557</v>
      </c>
      <c r="Y58" s="9">
        <v>419544</v>
      </c>
      <c r="Z58" s="7">
        <f t="shared" si="11"/>
        <v>204331.84</v>
      </c>
      <c r="AA58" s="7">
        <f t="shared" si="12"/>
        <v>104856.56</v>
      </c>
      <c r="AB58" s="25">
        <f t="shared" si="13"/>
        <v>309188.40000000002</v>
      </c>
      <c r="AD58" s="7">
        <f t="shared" si="19"/>
        <v>11445.8</v>
      </c>
      <c r="AE58" s="7">
        <f t="shared" si="20"/>
        <v>5873.62</v>
      </c>
      <c r="AF58" s="25">
        <f t="shared" si="14"/>
        <v>17319.419999999998</v>
      </c>
    </row>
    <row r="59" spans="1:32" x14ac:dyDescent="0.25">
      <c r="A59" s="21">
        <v>10</v>
      </c>
      <c r="B59" s="15" t="s">
        <v>88</v>
      </c>
      <c r="C59" s="12" t="s">
        <v>89</v>
      </c>
      <c r="D59" s="12">
        <v>2</v>
      </c>
      <c r="E59" s="12"/>
      <c r="F59" s="6"/>
      <c r="G59" s="10">
        <v>2302971</v>
      </c>
      <c r="H59" s="9">
        <v>606134</v>
      </c>
      <c r="I59" s="10">
        <v>2302729</v>
      </c>
      <c r="J59" s="9">
        <v>606070</v>
      </c>
      <c r="K59" s="7">
        <f t="shared" si="15"/>
        <v>543501.16</v>
      </c>
      <c r="L59" s="7">
        <f t="shared" si="16"/>
        <v>143047.62</v>
      </c>
      <c r="M59" s="25">
        <f t="shared" si="5"/>
        <v>686548.78</v>
      </c>
      <c r="N59" s="12"/>
      <c r="O59" s="7">
        <f t="shared" si="17"/>
        <v>575742.75</v>
      </c>
      <c r="P59" s="7">
        <f t="shared" si="18"/>
        <v>151533.5</v>
      </c>
      <c r="Q59" s="25">
        <f t="shared" si="21"/>
        <v>727276.25</v>
      </c>
      <c r="R59" s="12"/>
      <c r="S59" s="7">
        <f t="shared" si="8"/>
        <v>575742.75</v>
      </c>
      <c r="T59" s="7">
        <f t="shared" si="9"/>
        <v>151533.5</v>
      </c>
      <c r="U59" s="25">
        <f t="shared" si="10"/>
        <v>727276.25</v>
      </c>
      <c r="W59" s="6"/>
      <c r="X59" s="10">
        <v>2546793</v>
      </c>
      <c r="Y59" s="9">
        <v>670307</v>
      </c>
      <c r="Z59" s="7">
        <f t="shared" si="11"/>
        <v>636520.13</v>
      </c>
      <c r="AA59" s="7">
        <f t="shared" si="12"/>
        <v>167529.65</v>
      </c>
      <c r="AB59" s="25">
        <f t="shared" si="13"/>
        <v>804049.78</v>
      </c>
      <c r="AD59" s="7">
        <f t="shared" si="19"/>
        <v>35655.1</v>
      </c>
      <c r="AE59" s="7">
        <f t="shared" si="20"/>
        <v>9384.2999999999993</v>
      </c>
      <c r="AF59" s="25">
        <f t="shared" si="14"/>
        <v>45039.399999999994</v>
      </c>
    </row>
    <row r="60" spans="1:32" s="1" customFormat="1" x14ac:dyDescent="0.25">
      <c r="A60" s="21">
        <v>10</v>
      </c>
      <c r="B60" s="15" t="s">
        <v>90</v>
      </c>
      <c r="C60" s="12" t="s">
        <v>91</v>
      </c>
      <c r="D60" s="12">
        <v>2</v>
      </c>
      <c r="E60" s="12"/>
      <c r="F60" s="6"/>
      <c r="G60" s="10">
        <v>19481</v>
      </c>
      <c r="H60" s="9">
        <v>53360</v>
      </c>
      <c r="I60" s="10">
        <v>19479</v>
      </c>
      <c r="J60" s="9">
        <v>53354</v>
      </c>
      <c r="K60" s="7">
        <f t="shared" si="15"/>
        <v>4597.5200000000004</v>
      </c>
      <c r="L60" s="7">
        <f t="shared" si="16"/>
        <v>12592.96</v>
      </c>
      <c r="M60" s="25">
        <f t="shared" si="5"/>
        <v>17190.48</v>
      </c>
      <c r="N60" s="12"/>
      <c r="O60" s="7">
        <f t="shared" si="17"/>
        <v>4870.25</v>
      </c>
      <c r="P60" s="7">
        <f t="shared" si="18"/>
        <v>13340</v>
      </c>
      <c r="Q60" s="25">
        <f t="shared" si="21"/>
        <v>18210.25</v>
      </c>
      <c r="R60" s="12"/>
      <c r="S60" s="7">
        <f t="shared" si="8"/>
        <v>4870.25</v>
      </c>
      <c r="T60" s="7">
        <f t="shared" si="9"/>
        <v>13340</v>
      </c>
      <c r="U60" s="25">
        <f t="shared" si="10"/>
        <v>18210.25</v>
      </c>
      <c r="V60" s="23"/>
      <c r="W60" s="6"/>
      <c r="X60" s="10">
        <v>21544</v>
      </c>
      <c r="Y60" s="9">
        <v>59009</v>
      </c>
      <c r="Z60" s="7">
        <f t="shared" si="11"/>
        <v>5384.5199999999995</v>
      </c>
      <c r="AA60" s="7">
        <f t="shared" si="12"/>
        <v>14747.830000000002</v>
      </c>
      <c r="AB60" s="25">
        <f t="shared" si="13"/>
        <v>20132.350000000002</v>
      </c>
      <c r="AC60" s="23"/>
      <c r="AD60" s="7">
        <f t="shared" si="19"/>
        <v>301.62</v>
      </c>
      <c r="AE60" s="7">
        <f t="shared" si="20"/>
        <v>826.13</v>
      </c>
      <c r="AF60" s="25">
        <f t="shared" si="14"/>
        <v>1127.75</v>
      </c>
    </row>
    <row r="61" spans="1:32" s="1" customFormat="1" x14ac:dyDescent="0.25">
      <c r="A61" s="21">
        <v>10</v>
      </c>
      <c r="B61" s="15" t="s">
        <v>92</v>
      </c>
      <c r="C61" s="12" t="s">
        <v>93</v>
      </c>
      <c r="D61" s="12">
        <v>2</v>
      </c>
      <c r="E61" s="12"/>
      <c r="F61" s="6"/>
      <c r="G61" s="10">
        <v>5205125</v>
      </c>
      <c r="H61" s="9">
        <v>1138143</v>
      </c>
      <c r="I61" s="10">
        <v>5204577</v>
      </c>
      <c r="J61" s="9">
        <v>1138023</v>
      </c>
      <c r="K61" s="7">
        <f t="shared" si="15"/>
        <v>1228409.5</v>
      </c>
      <c r="L61" s="7">
        <f t="shared" si="16"/>
        <v>268601.75</v>
      </c>
      <c r="M61" s="25">
        <f t="shared" si="5"/>
        <v>1497011.25</v>
      </c>
      <c r="N61" s="12"/>
      <c r="O61" s="7">
        <f t="shared" si="17"/>
        <v>1301281.25</v>
      </c>
      <c r="P61" s="7">
        <f t="shared" si="18"/>
        <v>284535.75</v>
      </c>
      <c r="Q61" s="25">
        <f t="shared" si="21"/>
        <v>1585817</v>
      </c>
      <c r="R61" s="12"/>
      <c r="S61" s="7">
        <f t="shared" si="8"/>
        <v>1301281.25</v>
      </c>
      <c r="T61" s="7">
        <f t="shared" si="9"/>
        <v>284535.75</v>
      </c>
      <c r="U61" s="25">
        <f t="shared" si="10"/>
        <v>1585817</v>
      </c>
      <c r="V61" s="23"/>
      <c r="W61" s="6"/>
      <c r="X61" s="10">
        <v>5756205</v>
      </c>
      <c r="Y61" s="9">
        <v>1258641</v>
      </c>
      <c r="Z61" s="7">
        <f t="shared" si="11"/>
        <v>1438647.92</v>
      </c>
      <c r="AA61" s="7">
        <f t="shared" si="12"/>
        <v>314571.93</v>
      </c>
      <c r="AB61" s="25">
        <f t="shared" si="13"/>
        <v>1753219.8499999999</v>
      </c>
      <c r="AC61" s="23"/>
      <c r="AD61" s="7">
        <f t="shared" si="19"/>
        <v>80586.87</v>
      </c>
      <c r="AE61" s="7">
        <f t="shared" si="20"/>
        <v>17620.97</v>
      </c>
      <c r="AF61" s="25">
        <f t="shared" si="14"/>
        <v>98207.84</v>
      </c>
    </row>
    <row r="62" spans="1:32" s="1" customFormat="1" x14ac:dyDescent="0.25">
      <c r="A62" s="21">
        <v>10</v>
      </c>
      <c r="B62" s="15" t="s">
        <v>94</v>
      </c>
      <c r="C62" s="12" t="s">
        <v>95</v>
      </c>
      <c r="D62" s="12">
        <v>2</v>
      </c>
      <c r="E62" s="12"/>
      <c r="F62" s="6"/>
      <c r="G62" s="10">
        <v>16026096</v>
      </c>
      <c r="H62" s="9">
        <v>3060749</v>
      </c>
      <c r="I62" s="10">
        <v>16024409</v>
      </c>
      <c r="J62" s="9">
        <v>3060426</v>
      </c>
      <c r="K62" s="7">
        <f t="shared" si="15"/>
        <v>3782158.66</v>
      </c>
      <c r="L62" s="7">
        <f t="shared" si="16"/>
        <v>722336.76</v>
      </c>
      <c r="M62" s="25">
        <f t="shared" si="5"/>
        <v>4504495.42</v>
      </c>
      <c r="N62" s="12"/>
      <c r="O62" s="7">
        <f t="shared" si="17"/>
        <v>4006524</v>
      </c>
      <c r="P62" s="7">
        <f t="shared" si="18"/>
        <v>765187.25</v>
      </c>
      <c r="Q62" s="25">
        <f t="shared" si="21"/>
        <v>4771711.25</v>
      </c>
      <c r="R62" s="12"/>
      <c r="S62" s="7">
        <f t="shared" si="8"/>
        <v>4006524</v>
      </c>
      <c r="T62" s="7">
        <f t="shared" si="9"/>
        <v>765187.25</v>
      </c>
      <c r="U62" s="25">
        <f t="shared" si="10"/>
        <v>4771711.25</v>
      </c>
      <c r="V62" s="23"/>
      <c r="W62" s="6"/>
      <c r="X62" s="10">
        <v>17722822</v>
      </c>
      <c r="Y62" s="9">
        <v>3384798</v>
      </c>
      <c r="Z62" s="7">
        <f t="shared" si="11"/>
        <v>4429463.8599999994</v>
      </c>
      <c r="AA62" s="7">
        <f t="shared" si="12"/>
        <v>845961.78</v>
      </c>
      <c r="AB62" s="25">
        <f t="shared" si="13"/>
        <v>5275425.6399999997</v>
      </c>
      <c r="AC62" s="23"/>
      <c r="AD62" s="7">
        <f t="shared" si="19"/>
        <v>248119.51</v>
      </c>
      <c r="AE62" s="7">
        <f t="shared" si="20"/>
        <v>47387.17</v>
      </c>
      <c r="AF62" s="25">
        <f t="shared" si="14"/>
        <v>295506.68</v>
      </c>
    </row>
    <row r="63" spans="1:32" s="1" customFormat="1" x14ac:dyDescent="0.25">
      <c r="A63" s="21">
        <v>10</v>
      </c>
      <c r="B63" s="15" t="s">
        <v>96</v>
      </c>
      <c r="C63" s="12" t="s">
        <v>97</v>
      </c>
      <c r="D63" s="12">
        <v>2</v>
      </c>
      <c r="E63" s="12"/>
      <c r="F63" s="6"/>
      <c r="G63" s="10">
        <v>4241422</v>
      </c>
      <c r="H63" s="9">
        <v>1240732</v>
      </c>
      <c r="I63" s="10">
        <v>4240976</v>
      </c>
      <c r="J63" s="9">
        <v>1240601</v>
      </c>
      <c r="K63" s="7">
        <f t="shared" si="15"/>
        <v>1000975.59</v>
      </c>
      <c r="L63" s="7">
        <f t="shared" si="16"/>
        <v>292812.75</v>
      </c>
      <c r="M63" s="25">
        <f t="shared" si="5"/>
        <v>1293788.3399999999</v>
      </c>
      <c r="N63" s="12"/>
      <c r="O63" s="7">
        <f t="shared" si="17"/>
        <v>1060355.5</v>
      </c>
      <c r="P63" s="7">
        <f t="shared" si="18"/>
        <v>310183</v>
      </c>
      <c r="Q63" s="25">
        <f t="shared" si="21"/>
        <v>1370538.5</v>
      </c>
      <c r="R63" s="12"/>
      <c r="S63" s="7">
        <f t="shared" si="8"/>
        <v>1060355.5</v>
      </c>
      <c r="T63" s="7">
        <f t="shared" si="9"/>
        <v>310183</v>
      </c>
      <c r="U63" s="25">
        <f t="shared" si="10"/>
        <v>1370538.5</v>
      </c>
      <c r="V63" s="23"/>
      <c r="W63" s="6"/>
      <c r="X63" s="10">
        <v>4690473</v>
      </c>
      <c r="Y63" s="9">
        <v>1372092</v>
      </c>
      <c r="Z63" s="7">
        <f t="shared" si="11"/>
        <v>1172290</v>
      </c>
      <c r="AA63" s="7">
        <f t="shared" si="12"/>
        <v>342926.59</v>
      </c>
      <c r="AB63" s="25">
        <f t="shared" si="13"/>
        <v>1515216.59</v>
      </c>
      <c r="AC63" s="23"/>
      <c r="AD63" s="7">
        <f t="shared" si="19"/>
        <v>65666.62</v>
      </c>
      <c r="AE63" s="7">
        <f t="shared" si="20"/>
        <v>19209.29</v>
      </c>
      <c r="AF63" s="25">
        <f t="shared" si="14"/>
        <v>84875.91</v>
      </c>
    </row>
    <row r="64" spans="1:32" s="1" customFormat="1" x14ac:dyDescent="0.25">
      <c r="A64" s="21">
        <v>10</v>
      </c>
      <c r="B64" s="15" t="s">
        <v>98</v>
      </c>
      <c r="C64" s="12" t="s">
        <v>99</v>
      </c>
      <c r="D64" s="12">
        <v>2</v>
      </c>
      <c r="E64" s="12"/>
      <c r="F64" s="6"/>
      <c r="G64" s="10">
        <v>109285</v>
      </c>
      <c r="H64" s="9">
        <v>206965</v>
      </c>
      <c r="I64" s="10">
        <v>109274</v>
      </c>
      <c r="J64" s="9">
        <v>206943</v>
      </c>
      <c r="K64" s="7">
        <f t="shared" si="15"/>
        <v>25791.26</v>
      </c>
      <c r="L64" s="7">
        <f t="shared" si="16"/>
        <v>48843.74</v>
      </c>
      <c r="M64" s="25">
        <f t="shared" si="5"/>
        <v>74635</v>
      </c>
      <c r="N64" s="12"/>
      <c r="O64" s="7">
        <f t="shared" si="17"/>
        <v>27321.25</v>
      </c>
      <c r="P64" s="7">
        <f t="shared" si="18"/>
        <v>51741.25</v>
      </c>
      <c r="Q64" s="25">
        <f t="shared" si="21"/>
        <v>79062.5</v>
      </c>
      <c r="R64" s="12"/>
      <c r="S64" s="7">
        <f t="shared" si="8"/>
        <v>27321.25</v>
      </c>
      <c r="T64" s="7">
        <f t="shared" si="9"/>
        <v>51741.25</v>
      </c>
      <c r="U64" s="25">
        <f t="shared" si="10"/>
        <v>79062.5</v>
      </c>
      <c r="V64" s="23"/>
      <c r="W64" s="6"/>
      <c r="X64" s="10">
        <v>120856</v>
      </c>
      <c r="Y64" s="9">
        <v>228877</v>
      </c>
      <c r="Z64" s="7">
        <f t="shared" si="11"/>
        <v>30205.9</v>
      </c>
      <c r="AA64" s="7">
        <f t="shared" si="12"/>
        <v>57203.060000000005</v>
      </c>
      <c r="AB64" s="25">
        <f t="shared" si="13"/>
        <v>87408.960000000006</v>
      </c>
      <c r="AC64" s="23"/>
      <c r="AD64" s="7">
        <f t="shared" si="19"/>
        <v>1691.98</v>
      </c>
      <c r="AE64" s="7">
        <f t="shared" si="20"/>
        <v>3204.28</v>
      </c>
      <c r="AF64" s="25">
        <f t="shared" si="14"/>
        <v>4896.26</v>
      </c>
    </row>
    <row r="65" spans="1:32" s="1" customFormat="1" x14ac:dyDescent="0.25">
      <c r="A65" s="21">
        <v>10</v>
      </c>
      <c r="B65" s="15" t="s">
        <v>100</v>
      </c>
      <c r="C65" s="12" t="s">
        <v>101</v>
      </c>
      <c r="D65" s="12">
        <v>2</v>
      </c>
      <c r="E65" s="12"/>
      <c r="F65" s="6"/>
      <c r="G65" s="10">
        <v>79582</v>
      </c>
      <c r="H65" s="9">
        <v>52745</v>
      </c>
      <c r="I65" s="10">
        <v>79573</v>
      </c>
      <c r="J65" s="9">
        <v>52739</v>
      </c>
      <c r="K65" s="7">
        <f t="shared" si="15"/>
        <v>18781.349999999999</v>
      </c>
      <c r="L65" s="7">
        <f t="shared" si="16"/>
        <v>12447.82</v>
      </c>
      <c r="M65" s="25">
        <f t="shared" si="5"/>
        <v>31229.17</v>
      </c>
      <c r="N65" s="12"/>
      <c r="O65" s="7">
        <f t="shared" si="17"/>
        <v>19895.5</v>
      </c>
      <c r="P65" s="7">
        <f t="shared" si="18"/>
        <v>13186.25</v>
      </c>
      <c r="Q65" s="25">
        <f t="shared" si="21"/>
        <v>33081.75</v>
      </c>
      <c r="R65" s="12"/>
      <c r="S65" s="7">
        <f t="shared" si="8"/>
        <v>19895.5</v>
      </c>
      <c r="T65" s="7">
        <f t="shared" si="9"/>
        <v>13186.25</v>
      </c>
      <c r="U65" s="25">
        <f t="shared" si="10"/>
        <v>33081.75</v>
      </c>
      <c r="V65" s="23"/>
      <c r="W65" s="6"/>
      <c r="X65" s="10">
        <v>88007</v>
      </c>
      <c r="Y65" s="9">
        <v>58329</v>
      </c>
      <c r="Z65" s="7">
        <f t="shared" si="11"/>
        <v>21995.13</v>
      </c>
      <c r="AA65" s="7">
        <f t="shared" si="12"/>
        <v>14577.83</v>
      </c>
      <c r="AB65" s="25">
        <f t="shared" si="13"/>
        <v>36572.959999999999</v>
      </c>
      <c r="AC65" s="23"/>
      <c r="AD65" s="7">
        <f t="shared" si="19"/>
        <v>1232.0999999999999</v>
      </c>
      <c r="AE65" s="7">
        <f t="shared" si="20"/>
        <v>816.61</v>
      </c>
      <c r="AF65" s="25">
        <f t="shared" si="14"/>
        <v>2048.71</v>
      </c>
    </row>
    <row r="66" spans="1:32" s="1" customFormat="1" x14ac:dyDescent="0.25">
      <c r="A66" s="21">
        <v>10</v>
      </c>
      <c r="B66" s="15" t="s">
        <v>102</v>
      </c>
      <c r="C66" s="12" t="s">
        <v>103</v>
      </c>
      <c r="D66" s="12">
        <v>2</v>
      </c>
      <c r="E66" s="12"/>
      <c r="F66" s="6"/>
      <c r="G66" s="10">
        <v>143269</v>
      </c>
      <c r="H66" s="9">
        <v>245047</v>
      </c>
      <c r="I66" s="10">
        <v>143253</v>
      </c>
      <c r="J66" s="9">
        <v>245021</v>
      </c>
      <c r="K66" s="7">
        <f t="shared" ref="K66:K71" si="22">ROUND(G66*23.6%,2)</f>
        <v>33811.480000000003</v>
      </c>
      <c r="L66" s="7">
        <f t="shared" ref="L66:L71" si="23">ROUND(H66*23.6%,2)</f>
        <v>57831.09</v>
      </c>
      <c r="M66" s="25">
        <f t="shared" si="5"/>
        <v>91642.57</v>
      </c>
      <c r="N66" s="12"/>
      <c r="O66" s="7">
        <f t="shared" ref="O66:O71" si="24">ROUND(G66*25%,2)</f>
        <v>35817.25</v>
      </c>
      <c r="P66" s="7">
        <f t="shared" ref="P66:P71" si="25">ROUND(H66*25%,2)</f>
        <v>61261.75</v>
      </c>
      <c r="Q66" s="25">
        <f t="shared" si="21"/>
        <v>97079</v>
      </c>
      <c r="R66" s="12"/>
      <c r="S66" s="7">
        <f t="shared" si="8"/>
        <v>35817.25</v>
      </c>
      <c r="T66" s="7">
        <f t="shared" si="9"/>
        <v>61261.75</v>
      </c>
      <c r="U66" s="25">
        <f t="shared" si="10"/>
        <v>97079</v>
      </c>
      <c r="V66" s="23"/>
      <c r="W66" s="6"/>
      <c r="X66" s="10">
        <v>158437</v>
      </c>
      <c r="Y66" s="9">
        <v>270990</v>
      </c>
      <c r="Z66" s="7">
        <f t="shared" si="11"/>
        <v>39597.479999999996</v>
      </c>
      <c r="AA66" s="7">
        <f t="shared" si="12"/>
        <v>67728.37</v>
      </c>
      <c r="AB66" s="25">
        <f t="shared" si="13"/>
        <v>107325.84999999999</v>
      </c>
      <c r="AC66" s="23"/>
      <c r="AD66" s="7">
        <f t="shared" ref="AD66:AD71" si="26">ROUND(X66*1.4%,2)</f>
        <v>2218.12</v>
      </c>
      <c r="AE66" s="7">
        <f t="shared" ref="AE66:AE71" si="27">ROUND(Y66*1.4%,2)</f>
        <v>3793.86</v>
      </c>
      <c r="AF66" s="25">
        <f t="shared" si="14"/>
        <v>6011.98</v>
      </c>
    </row>
    <row r="67" spans="1:32" s="1" customFormat="1" x14ac:dyDescent="0.25">
      <c r="A67" s="21">
        <v>10</v>
      </c>
      <c r="B67" s="15" t="s">
        <v>104</v>
      </c>
      <c r="C67" s="12" t="s">
        <v>105</v>
      </c>
      <c r="D67" s="12">
        <v>2</v>
      </c>
      <c r="E67" s="12"/>
      <c r="F67" s="6"/>
      <c r="G67" s="10">
        <v>255087</v>
      </c>
      <c r="H67" s="9">
        <v>102914</v>
      </c>
      <c r="I67" s="10">
        <v>255060</v>
      </c>
      <c r="J67" s="9">
        <v>102903</v>
      </c>
      <c r="K67" s="7">
        <f t="shared" si="22"/>
        <v>60200.53</v>
      </c>
      <c r="L67" s="7">
        <f t="shared" si="23"/>
        <v>24287.7</v>
      </c>
      <c r="M67" s="25">
        <f t="shared" ref="M67:M71" si="28">K67+L67</f>
        <v>84488.23</v>
      </c>
      <c r="N67" s="12"/>
      <c r="O67" s="7">
        <f t="shared" si="24"/>
        <v>63771.75</v>
      </c>
      <c r="P67" s="7">
        <f t="shared" si="25"/>
        <v>25728.5</v>
      </c>
      <c r="Q67" s="25">
        <f t="shared" si="21"/>
        <v>89500.25</v>
      </c>
      <c r="R67" s="12"/>
      <c r="S67" s="7">
        <f t="shared" ref="S67:S71" si="29">ROUND(G67*25%,2)</f>
        <v>63771.75</v>
      </c>
      <c r="T67" s="7">
        <f t="shared" ref="T67:T71" si="30">ROUND(H67*25%,2)</f>
        <v>25728.5</v>
      </c>
      <c r="U67" s="25">
        <f t="shared" ref="U67:U71" si="31">S67+T67</f>
        <v>89500.25</v>
      </c>
      <c r="V67" s="23"/>
      <c r="W67" s="6"/>
      <c r="X67" s="10">
        <v>282093</v>
      </c>
      <c r="Y67" s="9">
        <v>113810</v>
      </c>
      <c r="Z67" s="7">
        <f t="shared" ref="Z67:Z71" si="32">(ROUND(I67*23.6%,2)-K67)+(ROUND(I67*25%,2)-O67)+(ROUND(I67*25%,2)-S67)+ROUND(X67*25%,2)</f>
        <v>70503.38</v>
      </c>
      <c r="AA67" s="7">
        <f t="shared" ref="AA67:AA71" si="33">(ROUND(J67*23.6%,2)-L67)+(ROUND(J67*25%,2)-P67)+(ROUND(J67*25%,2)-T67)+ROUND(Y67*25%,2)</f>
        <v>28444.41</v>
      </c>
      <c r="AB67" s="25">
        <f t="shared" ref="AB67:AB71" si="34">Z67+AA67</f>
        <v>98947.790000000008</v>
      </c>
      <c r="AC67" s="23"/>
      <c r="AD67" s="7">
        <f t="shared" si="26"/>
        <v>3949.3</v>
      </c>
      <c r="AE67" s="7">
        <f t="shared" si="27"/>
        <v>1593.34</v>
      </c>
      <c r="AF67" s="25">
        <f t="shared" ref="AF67:AF71" si="35">AD67+AE67</f>
        <v>5542.64</v>
      </c>
    </row>
    <row r="68" spans="1:32" s="1" customFormat="1" x14ac:dyDescent="0.25">
      <c r="A68" s="21">
        <v>10</v>
      </c>
      <c r="B68" s="15" t="s">
        <v>106</v>
      </c>
      <c r="C68" s="12" t="s">
        <v>107</v>
      </c>
      <c r="D68" s="12">
        <v>2</v>
      </c>
      <c r="E68" s="12"/>
      <c r="F68" s="6"/>
      <c r="G68" s="10">
        <v>352745</v>
      </c>
      <c r="H68" s="9">
        <v>357438</v>
      </c>
      <c r="I68" s="10">
        <v>352708</v>
      </c>
      <c r="J68" s="9">
        <v>357401</v>
      </c>
      <c r="K68" s="7">
        <f t="shared" si="22"/>
        <v>83247.820000000007</v>
      </c>
      <c r="L68" s="7">
        <f t="shared" si="23"/>
        <v>84355.37</v>
      </c>
      <c r="M68" s="25">
        <f t="shared" si="28"/>
        <v>167603.19</v>
      </c>
      <c r="N68" s="12"/>
      <c r="O68" s="7">
        <f t="shared" si="24"/>
        <v>88186.25</v>
      </c>
      <c r="P68" s="7">
        <f t="shared" si="25"/>
        <v>89359.5</v>
      </c>
      <c r="Q68" s="25">
        <f t="shared" si="21"/>
        <v>177545.75</v>
      </c>
      <c r="R68" s="12"/>
      <c r="S68" s="7">
        <f t="shared" si="29"/>
        <v>88186.25</v>
      </c>
      <c r="T68" s="7">
        <f t="shared" si="30"/>
        <v>89359.5</v>
      </c>
      <c r="U68" s="25">
        <f t="shared" si="31"/>
        <v>177545.75</v>
      </c>
      <c r="V68" s="23"/>
      <c r="W68" s="6"/>
      <c r="X68" s="10">
        <v>390091</v>
      </c>
      <c r="Y68" s="9">
        <v>395281</v>
      </c>
      <c r="Z68" s="7">
        <f t="shared" si="32"/>
        <v>97495.51999999999</v>
      </c>
      <c r="AA68" s="7">
        <f t="shared" si="33"/>
        <v>98793.02</v>
      </c>
      <c r="AB68" s="25">
        <f t="shared" si="34"/>
        <v>196288.53999999998</v>
      </c>
      <c r="AC68" s="23"/>
      <c r="AD68" s="7">
        <f t="shared" si="26"/>
        <v>5461.27</v>
      </c>
      <c r="AE68" s="7">
        <f t="shared" si="27"/>
        <v>5533.93</v>
      </c>
      <c r="AF68" s="25">
        <f t="shared" si="35"/>
        <v>10995.2</v>
      </c>
    </row>
    <row r="69" spans="1:32" s="1" customFormat="1" x14ac:dyDescent="0.25">
      <c r="A69" s="21">
        <v>10</v>
      </c>
      <c r="B69" s="15" t="s">
        <v>108</v>
      </c>
      <c r="C69" s="12" t="s">
        <v>109</v>
      </c>
      <c r="D69" s="12">
        <v>2</v>
      </c>
      <c r="E69" s="12"/>
      <c r="F69" s="6"/>
      <c r="G69" s="10">
        <v>18894</v>
      </c>
      <c r="H69" s="9">
        <v>50439</v>
      </c>
      <c r="I69" s="10">
        <v>18892</v>
      </c>
      <c r="J69" s="9">
        <v>50433</v>
      </c>
      <c r="K69" s="7">
        <f t="shared" si="22"/>
        <v>4458.9799999999996</v>
      </c>
      <c r="L69" s="7">
        <f t="shared" si="23"/>
        <v>11903.6</v>
      </c>
      <c r="M69" s="25">
        <f t="shared" si="28"/>
        <v>16362.58</v>
      </c>
      <c r="N69" s="12"/>
      <c r="O69" s="7">
        <f t="shared" si="24"/>
        <v>4723.5</v>
      </c>
      <c r="P69" s="7">
        <f t="shared" si="25"/>
        <v>12609.75</v>
      </c>
      <c r="Q69" s="25">
        <f t="shared" si="21"/>
        <v>17333.25</v>
      </c>
      <c r="R69" s="12"/>
      <c r="S69" s="7">
        <f t="shared" si="29"/>
        <v>4723.5</v>
      </c>
      <c r="T69" s="7">
        <f t="shared" si="30"/>
        <v>12609.75</v>
      </c>
      <c r="U69" s="25">
        <f t="shared" si="31"/>
        <v>17333.25</v>
      </c>
      <c r="V69" s="23"/>
      <c r="W69" s="6"/>
      <c r="X69" s="10">
        <v>20894</v>
      </c>
      <c r="Y69" s="9">
        <v>55779</v>
      </c>
      <c r="Z69" s="7">
        <f t="shared" si="32"/>
        <v>5222.0300000000007</v>
      </c>
      <c r="AA69" s="7">
        <f t="shared" si="33"/>
        <v>13940.34</v>
      </c>
      <c r="AB69" s="25">
        <f t="shared" si="34"/>
        <v>19162.370000000003</v>
      </c>
      <c r="AC69" s="23"/>
      <c r="AD69" s="7">
        <f t="shared" si="26"/>
        <v>292.52</v>
      </c>
      <c r="AE69" s="7">
        <f t="shared" si="27"/>
        <v>780.91</v>
      </c>
      <c r="AF69" s="25">
        <f t="shared" si="35"/>
        <v>1073.4299999999998</v>
      </c>
    </row>
    <row r="70" spans="1:32" s="1" customFormat="1" x14ac:dyDescent="0.25">
      <c r="A70" s="21">
        <v>10</v>
      </c>
      <c r="B70" s="15" t="s">
        <v>110</v>
      </c>
      <c r="C70" s="12" t="s">
        <v>111</v>
      </c>
      <c r="D70" s="12">
        <v>2</v>
      </c>
      <c r="E70" s="12"/>
      <c r="F70" s="6"/>
      <c r="G70" s="10">
        <v>3690829</v>
      </c>
      <c r="H70" s="9">
        <v>1560103</v>
      </c>
      <c r="I70" s="10">
        <v>3690440</v>
      </c>
      <c r="J70" s="9">
        <v>1559939</v>
      </c>
      <c r="K70" s="7">
        <f t="shared" si="22"/>
        <v>871035.64</v>
      </c>
      <c r="L70" s="7">
        <f t="shared" si="23"/>
        <v>368184.31</v>
      </c>
      <c r="M70" s="25">
        <f t="shared" si="28"/>
        <v>1239219.95</v>
      </c>
      <c r="N70" s="12"/>
      <c r="O70" s="7">
        <f t="shared" si="24"/>
        <v>922707.25</v>
      </c>
      <c r="P70" s="7">
        <f t="shared" si="25"/>
        <v>390025.75</v>
      </c>
      <c r="Q70" s="25">
        <f t="shared" si="21"/>
        <v>1312733</v>
      </c>
      <c r="R70" s="12"/>
      <c r="S70" s="7">
        <f t="shared" si="29"/>
        <v>922707.25</v>
      </c>
      <c r="T70" s="7">
        <f t="shared" si="30"/>
        <v>390025.75</v>
      </c>
      <c r="U70" s="25">
        <f t="shared" si="31"/>
        <v>1312733</v>
      </c>
      <c r="V70" s="23"/>
      <c r="W70" s="6"/>
      <c r="X70" s="10">
        <v>4081587</v>
      </c>
      <c r="Y70" s="9">
        <v>1725276</v>
      </c>
      <c r="Z70" s="7">
        <f t="shared" si="32"/>
        <v>1020110.45</v>
      </c>
      <c r="AA70" s="7">
        <f t="shared" si="33"/>
        <v>431198.29</v>
      </c>
      <c r="AB70" s="25">
        <f t="shared" si="34"/>
        <v>1451308.74</v>
      </c>
      <c r="AC70" s="23"/>
      <c r="AD70" s="7">
        <f t="shared" si="26"/>
        <v>57142.22</v>
      </c>
      <c r="AE70" s="7">
        <f t="shared" si="27"/>
        <v>24153.86</v>
      </c>
      <c r="AF70" s="25">
        <f t="shared" si="35"/>
        <v>81296.08</v>
      </c>
    </row>
    <row r="71" spans="1:32" s="1" customFormat="1" x14ac:dyDescent="0.25">
      <c r="A71" s="21">
        <v>10</v>
      </c>
      <c r="B71" s="15" t="s">
        <v>112</v>
      </c>
      <c r="C71" s="12" t="s">
        <v>113</v>
      </c>
      <c r="D71" s="12">
        <v>2</v>
      </c>
      <c r="E71" s="12"/>
      <c r="F71" s="6"/>
      <c r="G71" s="10">
        <v>1978932</v>
      </c>
      <c r="H71" s="9">
        <v>292669</v>
      </c>
      <c r="I71" s="10">
        <v>1978724</v>
      </c>
      <c r="J71" s="9">
        <v>292639</v>
      </c>
      <c r="K71" s="7">
        <f t="shared" si="22"/>
        <v>467027.95</v>
      </c>
      <c r="L71" s="7">
        <f t="shared" si="23"/>
        <v>69069.88</v>
      </c>
      <c r="M71" s="25">
        <f t="shared" si="28"/>
        <v>536097.83000000007</v>
      </c>
      <c r="N71" s="12"/>
      <c r="O71" s="7">
        <f t="shared" si="24"/>
        <v>494733</v>
      </c>
      <c r="P71" s="7">
        <f t="shared" si="25"/>
        <v>73167.25</v>
      </c>
      <c r="Q71" s="25">
        <f t="shared" si="21"/>
        <v>567900.25</v>
      </c>
      <c r="R71" s="12"/>
      <c r="S71" s="7">
        <f t="shared" si="29"/>
        <v>494733</v>
      </c>
      <c r="T71" s="7">
        <f t="shared" si="30"/>
        <v>73167.25</v>
      </c>
      <c r="U71" s="25">
        <f t="shared" si="31"/>
        <v>567900.25</v>
      </c>
      <c r="V71" s="23"/>
      <c r="W71" s="6"/>
      <c r="X71" s="10">
        <v>2188447</v>
      </c>
      <c r="Y71" s="9">
        <v>323655</v>
      </c>
      <c r="Z71" s="7">
        <f t="shared" si="32"/>
        <v>546958.65999999992</v>
      </c>
      <c r="AA71" s="7">
        <f t="shared" si="33"/>
        <v>80891.67</v>
      </c>
      <c r="AB71" s="25">
        <f t="shared" si="34"/>
        <v>627850.32999999996</v>
      </c>
      <c r="AC71" s="23"/>
      <c r="AD71" s="7">
        <f t="shared" si="26"/>
        <v>30638.26</v>
      </c>
      <c r="AE71" s="7">
        <f t="shared" si="27"/>
        <v>4531.17</v>
      </c>
      <c r="AF71" s="25">
        <f t="shared" si="35"/>
        <v>35169.43</v>
      </c>
    </row>
    <row r="72" spans="1:32" ht="15.75" thickBot="1" x14ac:dyDescent="0.3">
      <c r="G72" s="17">
        <f>SUM(G2:G71)</f>
        <v>353390375</v>
      </c>
      <c r="H72" s="17">
        <f>SUM(H2:H71)</f>
        <v>83949836</v>
      </c>
      <c r="I72" s="17">
        <f t="shared" ref="I72:J72" si="36">SUM(I2:I71)</f>
        <v>353353155</v>
      </c>
      <c r="J72" s="17">
        <f t="shared" si="36"/>
        <v>83940995</v>
      </c>
      <c r="K72" s="17"/>
      <c r="L72" s="17"/>
      <c r="M72" s="17">
        <f>SUM(M2:M71)</f>
        <v>103212289.77000001</v>
      </c>
      <c r="O72" s="17"/>
      <c r="P72" s="17"/>
      <c r="Q72" s="17">
        <f>SUM(Q2:Q71)</f>
        <v>109335052.75</v>
      </c>
      <c r="S72" s="17"/>
      <c r="T72" s="17"/>
      <c r="U72" s="17">
        <f>SUM(U2:U71)</f>
        <v>109335052.75</v>
      </c>
      <c r="V72" s="39"/>
      <c r="W72" s="11"/>
      <c r="X72" s="17">
        <f>SUM(X2:X71)</f>
        <v>390804752</v>
      </c>
      <c r="Y72" s="17">
        <f>SUM(Y2:Y71)</f>
        <v>92837830</v>
      </c>
      <c r="Z72" s="17"/>
      <c r="AA72" s="17"/>
      <c r="AB72" s="17">
        <f>SUM(AB2:AB71)</f>
        <v>120876744.62000002</v>
      </c>
      <c r="AC72" s="39"/>
      <c r="AD72" s="17"/>
      <c r="AE72" s="17"/>
      <c r="AF72" s="17">
        <f>SUM(AF2:AF71)</f>
        <v>6770996.1899999995</v>
      </c>
    </row>
    <row r="73" spans="1:32" ht="15.75" thickTop="1" x14ac:dyDescent="0.25">
      <c r="M73" s="20"/>
      <c r="Q73" s="20"/>
      <c r="U73" s="20"/>
      <c r="AB73" s="20"/>
      <c r="AF73" s="20"/>
    </row>
    <row r="74" spans="1:32" x14ac:dyDescent="0.25">
      <c r="M74" s="20"/>
      <c r="Q74" s="20"/>
      <c r="U74" s="20"/>
      <c r="AB74" s="20"/>
      <c r="AF74" s="20"/>
    </row>
    <row r="75" spans="1:32" x14ac:dyDescent="0.25">
      <c r="M75" s="20"/>
      <c r="U75" s="20"/>
    </row>
    <row r="76" spans="1:32" x14ac:dyDescent="0.25">
      <c r="M76" s="20"/>
      <c r="U76" s="20"/>
    </row>
    <row r="77" spans="1:32" x14ac:dyDescent="0.25">
      <c r="M77" s="33"/>
      <c r="U77" s="20"/>
    </row>
    <row r="78" spans="1:32" x14ac:dyDescent="0.25">
      <c r="M78" s="33"/>
      <c r="U78" s="20"/>
    </row>
    <row r="79" spans="1:32" x14ac:dyDescent="0.25">
      <c r="U79" s="20"/>
    </row>
    <row r="82" spans="2:25" hidden="1" x14ac:dyDescent="0.25">
      <c r="B82" s="29" t="s">
        <v>145</v>
      </c>
      <c r="C82" s="24" t="s">
        <v>120</v>
      </c>
      <c r="G82" s="10">
        <v>2379309</v>
      </c>
      <c r="H82" s="9">
        <v>0</v>
      </c>
      <c r="I82" s="10">
        <f>VLOOKUP($B82,'[4]Hosp Pmnts (all hospitals)'!$A$5:$AW$167,42,FALSE)</f>
        <v>2379058</v>
      </c>
      <c r="J82" s="9">
        <f>VLOOKUP($B82,'[4]Hosp Pmnts (all hospitals)'!$A$5:$AW$167,49,FALSE)</f>
        <v>0</v>
      </c>
      <c r="X82" s="10">
        <f>VLOOKUP($B82,'[5]Hosp Pmnts (all hospitals)'!$A$5:$AW$167,42,FALSE)</f>
        <v>2631213</v>
      </c>
      <c r="Y82" s="9"/>
    </row>
    <row r="83" spans="2:25" hidden="1" x14ac:dyDescent="0.25">
      <c r="B83" s="30" t="s">
        <v>146</v>
      </c>
      <c r="C83" s="24" t="s">
        <v>120</v>
      </c>
      <c r="G83" s="10">
        <v>180650</v>
      </c>
      <c r="H83" s="9">
        <v>0</v>
      </c>
      <c r="I83" s="10">
        <f>VLOOKUP($B83,'[4]Hosp Pmnts (all hospitals)'!$A$5:$AW$167,42,FALSE)</f>
        <v>180631</v>
      </c>
      <c r="J83" s="9">
        <f>VLOOKUP($B83,'[4]Hosp Pmnts (all hospitals)'!$A$5:$AW$167,49,FALSE)</f>
        <v>0</v>
      </c>
      <c r="X83" s="10">
        <f>VLOOKUP($B83,'[5]Hosp Pmnts (all hospitals)'!$A$5:$AW$167,42,FALSE)</f>
        <v>199776</v>
      </c>
      <c r="Y83" s="9"/>
    </row>
    <row r="84" spans="2:25" hidden="1" x14ac:dyDescent="0.25">
      <c r="B84" s="29" t="s">
        <v>147</v>
      </c>
      <c r="C84" s="24" t="s">
        <v>121</v>
      </c>
      <c r="G84" s="10">
        <v>2822734</v>
      </c>
      <c r="H84" s="9">
        <v>0</v>
      </c>
      <c r="I84" s="10">
        <f>VLOOKUP($B84,'[4]Hosp Pmnts (all hospitals)'!$A$5:$AW$167,42,FALSE)</f>
        <v>2822436</v>
      </c>
      <c r="J84" s="9">
        <f>VLOOKUP($B84,'[4]Hosp Pmnts (all hospitals)'!$A$5:$AW$167,49,FALSE)</f>
        <v>0</v>
      </c>
      <c r="X84" s="10">
        <f>VLOOKUP($B84,'[5]Hosp Pmnts (all hospitals)'!$A$5:$AW$167,42,FALSE)</f>
        <v>3121584</v>
      </c>
      <c r="Y84" s="9"/>
    </row>
    <row r="85" spans="2:25" hidden="1" x14ac:dyDescent="0.25">
      <c r="B85" s="26" t="s">
        <v>148</v>
      </c>
      <c r="C85" s="24" t="s">
        <v>149</v>
      </c>
      <c r="G85" s="10">
        <v>1459304</v>
      </c>
      <c r="H85" s="9">
        <v>0</v>
      </c>
      <c r="I85" s="10">
        <f>VLOOKUP($B85,'[4]Hosp Pmnts (all hospitals)'!$A$5:$AW$167,42,FALSE)</f>
        <v>1459151</v>
      </c>
      <c r="J85" s="9">
        <f>VLOOKUP($B85,'[4]Hosp Pmnts (all hospitals)'!$A$5:$AW$167,49,FALSE)</f>
        <v>0</v>
      </c>
      <c r="X85" s="10">
        <f>VLOOKUP($B85,'[5]Hosp Pmnts (all hospitals)'!$A$5:$AW$167,42,FALSE)</f>
        <v>1613805</v>
      </c>
      <c r="Y85" s="9"/>
    </row>
    <row r="86" spans="2:25" hidden="1" x14ac:dyDescent="0.25">
      <c r="B86" s="34" t="s">
        <v>150</v>
      </c>
      <c r="C86" s="24" t="s">
        <v>151</v>
      </c>
      <c r="G86" s="10">
        <v>2258014</v>
      </c>
      <c r="H86" s="9">
        <v>0</v>
      </c>
      <c r="I86" s="10">
        <f>VLOOKUP($B86,'[4]Hosp Pmnts (all hospitals)'!$A$5:$AW$167,42,FALSE)</f>
        <v>2257776</v>
      </c>
      <c r="J86" s="9">
        <f>VLOOKUP($B86,'[4]Hosp Pmnts (all hospitals)'!$A$5:$AW$167,49,FALSE)</f>
        <v>0</v>
      </c>
      <c r="X86" s="10">
        <f>VLOOKUP($B86,'[5]Hosp Pmnts (all hospitals)'!$A$5:$AW$167,42,FALSE)</f>
        <v>2497076</v>
      </c>
      <c r="Y86" s="9"/>
    </row>
    <row r="87" spans="2:25" hidden="1" x14ac:dyDescent="0.25">
      <c r="B87" s="35" t="s">
        <v>116</v>
      </c>
      <c r="C87" s="24" t="s">
        <v>122</v>
      </c>
      <c r="G87" s="10">
        <v>3019873</v>
      </c>
      <c r="H87" s="9">
        <v>0</v>
      </c>
      <c r="I87" s="10">
        <f>VLOOKUP($B87,'[4]Hosp Pmnts (all hospitals)'!$A$5:$AW$167,42,FALSE)</f>
        <v>3019555</v>
      </c>
      <c r="J87" s="9">
        <f>VLOOKUP($B87,'[4]Hosp Pmnts (all hospitals)'!$A$5:$AW$167,49,FALSE)</f>
        <v>0</v>
      </c>
      <c r="X87" s="10">
        <f>VLOOKUP($B87,'[5]Hosp Pmnts (all hospitals)'!$A$5:$AW$167,42,FALSE)</f>
        <v>3339595</v>
      </c>
      <c r="Y87" s="9"/>
    </row>
    <row r="88" spans="2:25" hidden="1" x14ac:dyDescent="0.25">
      <c r="B88" s="35" t="s">
        <v>117</v>
      </c>
      <c r="C88" s="24" t="s">
        <v>123</v>
      </c>
      <c r="G88" s="10">
        <v>6108966</v>
      </c>
      <c r="H88" s="9">
        <v>0</v>
      </c>
      <c r="I88" s="10">
        <f>VLOOKUP($B88,'[4]Hosp Pmnts (all hospitals)'!$A$5:$AW$167,42,FALSE)</f>
        <v>6108323</v>
      </c>
      <c r="J88" s="9">
        <f>VLOOKUP($B88,'[4]Hosp Pmnts (all hospitals)'!$A$5:$AW$167,49,FALSE)</f>
        <v>0</v>
      </c>
      <c r="X88" s="10">
        <f>VLOOKUP($B88,'[5]Hosp Pmnts (all hospitals)'!$A$5:$AW$167,42,FALSE)</f>
        <v>6755739</v>
      </c>
      <c r="Y88" s="9"/>
    </row>
    <row r="89" spans="2:25" hidden="1" x14ac:dyDescent="0.25">
      <c r="B89" s="29" t="s">
        <v>152</v>
      </c>
      <c r="C89" s="24" t="s">
        <v>124</v>
      </c>
      <c r="G89" s="10">
        <v>3263843</v>
      </c>
      <c r="H89" s="9">
        <v>0</v>
      </c>
      <c r="I89" s="10">
        <f>VLOOKUP($B89,'[4]Hosp Pmnts (all hospitals)'!$A$5:$AW$167,42,FALSE)</f>
        <v>3263499</v>
      </c>
      <c r="J89" s="9">
        <f>VLOOKUP($B89,'[4]Hosp Pmnts (all hospitals)'!$A$5:$AW$167,49,FALSE)</f>
        <v>0</v>
      </c>
      <c r="X89" s="10">
        <f>VLOOKUP($B89,'[5]Hosp Pmnts (all hospitals)'!$A$5:$AW$167,42,FALSE)</f>
        <v>3609395</v>
      </c>
      <c r="Y89" s="9"/>
    </row>
    <row r="90" spans="2:25" hidden="1" x14ac:dyDescent="0.25">
      <c r="B90" s="31" t="s">
        <v>118</v>
      </c>
      <c r="C90" s="24" t="s">
        <v>125</v>
      </c>
      <c r="G90" s="10">
        <v>503081</v>
      </c>
      <c r="H90" s="9">
        <v>0</v>
      </c>
      <c r="I90" s="10">
        <f>VLOOKUP($B90,'[4]Hosp Pmnts (all hospitals)'!$A$5:$AW$167,42,FALSE)</f>
        <v>503028</v>
      </c>
      <c r="J90" s="9">
        <f>VLOOKUP($B90,'[4]Hosp Pmnts (all hospitals)'!$A$5:$AW$167,49,FALSE)</f>
        <v>0</v>
      </c>
      <c r="X90" s="10">
        <f>VLOOKUP($B90,'[5]Hosp Pmnts (all hospitals)'!$A$5:$AW$167,42,FALSE)</f>
        <v>556343</v>
      </c>
      <c r="Y90" s="9"/>
    </row>
    <row r="91" spans="2:25" hidden="1" x14ac:dyDescent="0.25">
      <c r="B91" s="29" t="s">
        <v>153</v>
      </c>
      <c r="C91" s="24" t="s">
        <v>126</v>
      </c>
      <c r="G91" s="10">
        <v>3497274</v>
      </c>
      <c r="H91" s="9">
        <v>0</v>
      </c>
      <c r="I91" s="10">
        <f>VLOOKUP($B91,'[4]Hosp Pmnts (all hospitals)'!$A$5:$AW$167,42,FALSE)</f>
        <v>3496905</v>
      </c>
      <c r="J91" s="9">
        <f>VLOOKUP($B91,'[4]Hosp Pmnts (all hospitals)'!$A$5:$AW$167,49,FALSE)</f>
        <v>0</v>
      </c>
      <c r="X91" s="10">
        <f>VLOOKUP($B91,'[5]Hosp Pmnts (all hospitals)'!$A$5:$AW$167,42,FALSE)</f>
        <v>3867539</v>
      </c>
      <c r="Y91" s="9"/>
    </row>
    <row r="92" spans="2:25" hidden="1" x14ac:dyDescent="0.25">
      <c r="B92" s="32" t="s">
        <v>154</v>
      </c>
      <c r="C92" s="24" t="s">
        <v>127</v>
      </c>
      <c r="G92" s="10">
        <v>3526685</v>
      </c>
      <c r="H92" s="9">
        <v>0</v>
      </c>
      <c r="I92" s="10">
        <f>VLOOKUP($B92,'[4]Hosp Pmnts (all hospitals)'!$A$5:$AW$167,42,FALSE)</f>
        <v>3526313</v>
      </c>
      <c r="J92" s="9">
        <f>VLOOKUP($B92,'[4]Hosp Pmnts (all hospitals)'!$A$5:$AW$167,49,FALSE)</f>
        <v>0</v>
      </c>
      <c r="X92" s="10">
        <f>VLOOKUP($B92,'[5]Hosp Pmnts (all hospitals)'!$A$5:$AW$167,42,FALSE)</f>
        <v>3900064</v>
      </c>
      <c r="Y92" s="9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S245"/>
  <sheetViews>
    <sheetView zoomScaleNormal="100" workbookViewId="0">
      <pane xSplit="4" ySplit="2" topLeftCell="E3" activePane="bottomRight" state="frozen"/>
      <selection activeCell="D3" sqref="D3"/>
      <selection pane="topRight" activeCell="D3" sqref="D3"/>
      <selection pane="bottomLeft" activeCell="D3" sqref="D3"/>
      <selection pane="bottomRight" activeCell="A2" sqref="A2"/>
    </sheetView>
  </sheetViews>
  <sheetFormatPr defaultColWidth="9.140625" defaultRowHeight="12.75" x14ac:dyDescent="0.2"/>
  <cols>
    <col min="1" max="1" width="11.140625" style="27" bestFit="1" customWidth="1"/>
    <col min="2" max="2" width="79.140625" style="12" bestFit="1" customWidth="1"/>
    <col min="3" max="3" width="7.42578125" style="12" customWidth="1"/>
    <col min="4" max="4" width="7.28515625" style="12" bestFit="1" customWidth="1"/>
    <col min="5" max="5" width="6" style="42" bestFit="1" customWidth="1"/>
    <col min="6" max="6" width="14.5703125" style="27" bestFit="1" customWidth="1"/>
    <col min="7" max="7" width="19.5703125" style="27" bestFit="1" customWidth="1"/>
    <col min="8" max="8" width="15" style="27" bestFit="1" customWidth="1"/>
    <col min="9" max="9" width="7.140625" style="27" customWidth="1"/>
    <col min="10" max="10" width="14.5703125" style="27" bestFit="1" customWidth="1"/>
    <col min="11" max="11" width="20.85546875" style="27" bestFit="1" customWidth="1"/>
    <col min="12" max="12" width="16.5703125" style="27" bestFit="1" customWidth="1"/>
    <col min="13" max="16384" width="9.140625" style="27"/>
  </cols>
  <sheetData>
    <row r="1" spans="1:19" x14ac:dyDescent="0.2">
      <c r="E1" s="43"/>
      <c r="F1" s="16"/>
      <c r="G1" s="44" t="s">
        <v>186</v>
      </c>
      <c r="H1" s="45">
        <f>([4]Assessment!AD86-('[4]CAH 101% of cost'!AN41+'[4]CAH 101% of cost'!AT41))*'[4]UPL Gap Summary sfy17'!D14</f>
        <v>353353152.49766862</v>
      </c>
      <c r="K1" s="44" t="s">
        <v>187</v>
      </c>
      <c r="L1" s="45">
        <v>83940994.91000703</v>
      </c>
    </row>
    <row r="2" spans="1:19" s="50" customFormat="1" ht="51" x14ac:dyDescent="0.2">
      <c r="A2" s="13" t="s">
        <v>0</v>
      </c>
      <c r="B2" s="14" t="s">
        <v>1</v>
      </c>
      <c r="C2" s="14" t="s">
        <v>188</v>
      </c>
      <c r="D2" s="14" t="s">
        <v>2</v>
      </c>
      <c r="E2" s="46" t="s">
        <v>189</v>
      </c>
      <c r="F2" s="47" t="s">
        <v>190</v>
      </c>
      <c r="G2" s="14" t="s">
        <v>191</v>
      </c>
      <c r="H2" s="48" t="s">
        <v>3</v>
      </c>
      <c r="I2" s="49"/>
      <c r="J2" s="14" t="s">
        <v>192</v>
      </c>
      <c r="K2" s="14" t="s">
        <v>193</v>
      </c>
      <c r="L2" s="48" t="s">
        <v>4</v>
      </c>
    </row>
    <row r="3" spans="1:19" x14ac:dyDescent="0.2">
      <c r="A3" s="4"/>
      <c r="C3" s="51"/>
      <c r="E3" s="52"/>
      <c r="F3" s="53"/>
      <c r="G3" s="54"/>
      <c r="H3" s="53"/>
      <c r="I3" s="53"/>
      <c r="J3" s="53"/>
      <c r="K3" s="54"/>
      <c r="L3" s="55"/>
    </row>
    <row r="4" spans="1:19" s="60" customFormat="1" x14ac:dyDescent="0.2">
      <c r="A4" s="56"/>
      <c r="B4" s="57" t="s">
        <v>194</v>
      </c>
      <c r="C4" s="58"/>
      <c r="D4" s="59"/>
      <c r="E4" s="61"/>
      <c r="F4" s="62"/>
      <c r="G4" s="63"/>
      <c r="H4" s="62"/>
      <c r="I4" s="62"/>
      <c r="J4" s="62"/>
      <c r="K4" s="63"/>
      <c r="L4" s="64"/>
    </row>
    <row r="5" spans="1:19" x14ac:dyDescent="0.2">
      <c r="A5" s="27" t="s">
        <v>7</v>
      </c>
      <c r="B5" s="12" t="s">
        <v>174</v>
      </c>
      <c r="C5" s="51" t="s">
        <v>201</v>
      </c>
      <c r="D5" s="12">
        <v>1</v>
      </c>
      <c r="E5" s="52">
        <v>1</v>
      </c>
      <c r="F5" s="53">
        <v>7054457.9900000002</v>
      </c>
      <c r="G5" s="54">
        <f t="shared" ref="G5:G36" si="0">IF($E5=1,F5/$F$60,0)</f>
        <v>1.9616835258134943E-2</v>
      </c>
      <c r="H5" s="53">
        <f t="shared" ref="H5:H36" si="1">IF($E5=1,ROUND(G5*($H$62),0),0)</f>
        <v>5991231</v>
      </c>
      <c r="I5" s="53"/>
      <c r="J5" s="53">
        <v>3449584.0811763103</v>
      </c>
      <c r="K5" s="54">
        <f t="shared" ref="K5:K36" si="2">IF($E5=1,J5/$J$60,0)</f>
        <v>2.131328414850572E-2</v>
      </c>
      <c r="L5" s="55">
        <f t="shared" ref="L5:L36" si="3">IF($E5=1,ROUND(K5*$L$62,0),0)</f>
        <v>1537921</v>
      </c>
    </row>
    <row r="6" spans="1:19" x14ac:dyDescent="0.2">
      <c r="A6" s="4" t="s">
        <v>18</v>
      </c>
      <c r="B6" s="12" t="s">
        <v>175</v>
      </c>
      <c r="C6" s="51" t="s">
        <v>201</v>
      </c>
      <c r="D6" s="12">
        <v>1</v>
      </c>
      <c r="E6" s="52">
        <v>1</v>
      </c>
      <c r="F6" s="53">
        <v>6903645.0300000003</v>
      </c>
      <c r="G6" s="54">
        <f t="shared" si="0"/>
        <v>1.9197458887150035E-2</v>
      </c>
      <c r="H6" s="53">
        <f t="shared" si="1"/>
        <v>5863148</v>
      </c>
      <c r="I6" s="53"/>
      <c r="J6" s="53">
        <v>4422571.5937684318</v>
      </c>
      <c r="K6" s="54">
        <f t="shared" si="2"/>
        <v>2.7324895647406235E-2</v>
      </c>
      <c r="L6" s="55">
        <f t="shared" si="3"/>
        <v>1971706</v>
      </c>
    </row>
    <row r="7" spans="1:19" x14ac:dyDescent="0.2">
      <c r="A7" s="4" t="s">
        <v>8</v>
      </c>
      <c r="B7" s="12" t="s">
        <v>176</v>
      </c>
      <c r="C7" s="51" t="s">
        <v>201</v>
      </c>
      <c r="D7" s="12">
        <v>1</v>
      </c>
      <c r="E7" s="52">
        <v>1</v>
      </c>
      <c r="F7" s="53">
        <v>5463585.2300000004</v>
      </c>
      <c r="G7" s="54">
        <f t="shared" si="0"/>
        <v>1.5192981732631923E-2</v>
      </c>
      <c r="H7" s="53">
        <f t="shared" si="1"/>
        <v>4640130</v>
      </c>
      <c r="I7" s="53"/>
      <c r="J7" s="53">
        <v>3210074.3838054505</v>
      </c>
      <c r="K7" s="54">
        <f t="shared" si="2"/>
        <v>1.9833471476524978E-2</v>
      </c>
      <c r="L7" s="55">
        <f t="shared" si="3"/>
        <v>1431141</v>
      </c>
    </row>
    <row r="8" spans="1:19" x14ac:dyDescent="0.2">
      <c r="A8" s="15" t="s">
        <v>11</v>
      </c>
      <c r="B8" s="12" t="s">
        <v>12</v>
      </c>
      <c r="C8" s="51" t="s">
        <v>201</v>
      </c>
      <c r="D8" s="12">
        <v>1</v>
      </c>
      <c r="E8" s="52">
        <v>1</v>
      </c>
      <c r="F8" s="53">
        <v>673750.41</v>
      </c>
      <c r="G8" s="54">
        <f t="shared" si="0"/>
        <v>1.8735458935054022E-3</v>
      </c>
      <c r="H8" s="53">
        <f t="shared" si="1"/>
        <v>572205</v>
      </c>
      <c r="I8" s="53"/>
      <c r="J8" s="53">
        <v>1415283.2636950826</v>
      </c>
      <c r="K8" s="54">
        <f t="shared" si="2"/>
        <v>8.7443395029443045E-3</v>
      </c>
      <c r="L8" s="55">
        <f t="shared" si="3"/>
        <v>630973</v>
      </c>
      <c r="M8" s="16"/>
      <c r="O8" s="16"/>
      <c r="P8" s="16"/>
      <c r="Q8" s="16"/>
      <c r="S8" s="16"/>
    </row>
    <row r="9" spans="1:19" x14ac:dyDescent="0.2">
      <c r="A9" s="28" t="s">
        <v>115</v>
      </c>
      <c r="B9" s="12" t="s">
        <v>119</v>
      </c>
      <c r="C9" s="51" t="s">
        <v>201</v>
      </c>
      <c r="D9" s="12">
        <v>1</v>
      </c>
      <c r="E9" s="52">
        <v>1</v>
      </c>
      <c r="F9" s="53">
        <v>1710693.37</v>
      </c>
      <c r="G9" s="54">
        <f t="shared" si="0"/>
        <v>4.7570472549477447E-3</v>
      </c>
      <c r="H9" s="53">
        <f t="shared" si="1"/>
        <v>1452863</v>
      </c>
      <c r="I9" s="53"/>
      <c r="J9" s="53">
        <v>2255853.5732267932</v>
      </c>
      <c r="K9" s="54">
        <f t="shared" si="2"/>
        <v>1.3937810203254825E-2</v>
      </c>
      <c r="L9" s="55">
        <f t="shared" si="3"/>
        <v>1005722</v>
      </c>
    </row>
    <row r="10" spans="1:19" x14ac:dyDescent="0.2">
      <c r="A10" s="15" t="s">
        <v>195</v>
      </c>
      <c r="B10" s="12" t="s">
        <v>196</v>
      </c>
      <c r="C10" s="51" t="s">
        <v>197</v>
      </c>
      <c r="D10" s="12">
        <v>1</v>
      </c>
      <c r="E10" s="52">
        <v>1</v>
      </c>
      <c r="F10" s="53">
        <v>0</v>
      </c>
      <c r="G10" s="54">
        <f t="shared" si="0"/>
        <v>0</v>
      </c>
      <c r="H10" s="53">
        <f t="shared" si="1"/>
        <v>0</v>
      </c>
      <c r="I10" s="54"/>
      <c r="J10" s="53">
        <v>0</v>
      </c>
      <c r="K10" s="54">
        <f t="shared" si="2"/>
        <v>0</v>
      </c>
      <c r="L10" s="55">
        <f t="shared" si="3"/>
        <v>0</v>
      </c>
    </row>
    <row r="11" spans="1:19" s="16" customFormat="1" x14ac:dyDescent="0.2">
      <c r="A11" s="36" t="s">
        <v>132</v>
      </c>
      <c r="B11" s="12" t="s">
        <v>138</v>
      </c>
      <c r="C11" s="51" t="s">
        <v>197</v>
      </c>
      <c r="D11" s="12">
        <v>1</v>
      </c>
      <c r="E11" s="52">
        <v>1</v>
      </c>
      <c r="F11" s="53">
        <v>2389262.6800000006</v>
      </c>
      <c r="G11" s="54">
        <f t="shared" si="0"/>
        <v>6.6439934079145311E-3</v>
      </c>
      <c r="H11" s="53">
        <f t="shared" si="1"/>
        <v>2029160</v>
      </c>
      <c r="I11" s="53"/>
      <c r="J11" s="53">
        <v>0</v>
      </c>
      <c r="K11" s="54">
        <f t="shared" si="2"/>
        <v>0</v>
      </c>
      <c r="L11" s="55">
        <f t="shared" si="3"/>
        <v>0</v>
      </c>
      <c r="M11" s="27"/>
      <c r="N11" s="27"/>
      <c r="O11" s="27"/>
      <c r="P11" s="27"/>
      <c r="Q11" s="27"/>
      <c r="R11" s="27"/>
      <c r="S11" s="27"/>
    </row>
    <row r="12" spans="1:19" s="16" customFormat="1" x14ac:dyDescent="0.2">
      <c r="A12" s="16" t="s">
        <v>13</v>
      </c>
      <c r="B12" s="12" t="s">
        <v>14</v>
      </c>
      <c r="C12" s="51" t="s">
        <v>201</v>
      </c>
      <c r="D12" s="12">
        <v>1</v>
      </c>
      <c r="E12" s="52">
        <v>1</v>
      </c>
      <c r="F12" s="53">
        <v>1218041.3799999999</v>
      </c>
      <c r="G12" s="54">
        <f t="shared" si="0"/>
        <v>3.3870946744487367E-3</v>
      </c>
      <c r="H12" s="53">
        <f t="shared" si="1"/>
        <v>1034462</v>
      </c>
      <c r="I12" s="53"/>
      <c r="J12" s="53">
        <v>902713.5580009782</v>
      </c>
      <c r="K12" s="54">
        <f t="shared" si="2"/>
        <v>5.5774232816562241E-3</v>
      </c>
      <c r="L12" s="55">
        <f t="shared" si="3"/>
        <v>402455</v>
      </c>
      <c r="M12" s="27"/>
      <c r="N12" s="27"/>
      <c r="O12" s="27"/>
      <c r="P12" s="27"/>
      <c r="Q12" s="27"/>
      <c r="R12" s="27"/>
      <c r="S12" s="27"/>
    </row>
    <row r="13" spans="1:19" x14ac:dyDescent="0.2">
      <c r="A13" s="15" t="s">
        <v>16</v>
      </c>
      <c r="B13" s="12" t="s">
        <v>17</v>
      </c>
      <c r="C13" s="51" t="s">
        <v>201</v>
      </c>
      <c r="D13" s="12">
        <v>1</v>
      </c>
      <c r="E13" s="52">
        <v>1</v>
      </c>
      <c r="F13" s="53">
        <v>3468601.7199999997</v>
      </c>
      <c r="G13" s="54">
        <f t="shared" si="0"/>
        <v>9.6453885775175611E-3</v>
      </c>
      <c r="H13" s="53">
        <f t="shared" si="1"/>
        <v>2945824</v>
      </c>
      <c r="I13" s="53"/>
      <c r="J13" s="53">
        <v>4262243.8685104763</v>
      </c>
      <c r="K13" s="54">
        <f t="shared" si="2"/>
        <v>2.6334309453565401E-2</v>
      </c>
      <c r="L13" s="55">
        <f t="shared" si="3"/>
        <v>1900227</v>
      </c>
      <c r="M13" s="65"/>
      <c r="O13" s="65"/>
      <c r="P13" s="65"/>
      <c r="Q13" s="65"/>
      <c r="S13" s="65"/>
    </row>
    <row r="14" spans="1:19" x14ac:dyDescent="0.2">
      <c r="A14" s="15" t="s">
        <v>19</v>
      </c>
      <c r="B14" s="12" t="s">
        <v>20</v>
      </c>
      <c r="C14" s="51" t="s">
        <v>201</v>
      </c>
      <c r="D14" s="12">
        <v>1</v>
      </c>
      <c r="E14" s="52">
        <v>1</v>
      </c>
      <c r="F14" s="53">
        <v>1273511.02</v>
      </c>
      <c r="G14" s="54">
        <f t="shared" si="0"/>
        <v>3.5413430647929047E-3</v>
      </c>
      <c r="H14" s="53">
        <f t="shared" si="1"/>
        <v>1081571</v>
      </c>
      <c r="I14" s="53"/>
      <c r="J14" s="53">
        <v>1705292.3813136024</v>
      </c>
      <c r="K14" s="54">
        <f t="shared" si="2"/>
        <v>1.0536163266043648E-2</v>
      </c>
      <c r="L14" s="55">
        <f t="shared" si="3"/>
        <v>760267</v>
      </c>
    </row>
    <row r="15" spans="1:19" x14ac:dyDescent="0.2">
      <c r="A15" s="15" t="s">
        <v>21</v>
      </c>
      <c r="B15" s="12" t="s">
        <v>22</v>
      </c>
      <c r="C15" s="51" t="s">
        <v>201</v>
      </c>
      <c r="D15" s="12">
        <v>1</v>
      </c>
      <c r="E15" s="52">
        <v>1</v>
      </c>
      <c r="F15" s="53">
        <v>249491.96</v>
      </c>
      <c r="G15" s="54">
        <f t="shared" si="0"/>
        <v>6.9378011528128643E-4</v>
      </c>
      <c r="H15" s="53">
        <f t="shared" si="1"/>
        <v>211889</v>
      </c>
      <c r="I15" s="53"/>
      <c r="J15" s="53">
        <v>1020470.4974496709</v>
      </c>
      <c r="K15" s="54">
        <f t="shared" si="2"/>
        <v>6.3049855186875737E-3</v>
      </c>
      <c r="L15" s="55">
        <f t="shared" si="3"/>
        <v>454954</v>
      </c>
    </row>
    <row r="16" spans="1:19" x14ac:dyDescent="0.2">
      <c r="A16" s="16" t="s">
        <v>6</v>
      </c>
      <c r="B16" s="12" t="s">
        <v>177</v>
      </c>
      <c r="C16" s="51" t="s">
        <v>201</v>
      </c>
      <c r="D16" s="12">
        <v>1</v>
      </c>
      <c r="E16" s="52">
        <v>1</v>
      </c>
      <c r="F16" s="53">
        <v>2715257.8400000003</v>
      </c>
      <c r="G16" s="54">
        <f t="shared" si="0"/>
        <v>7.5505114363349311E-3</v>
      </c>
      <c r="H16" s="53">
        <f t="shared" si="1"/>
        <v>2306022</v>
      </c>
      <c r="I16" s="53"/>
      <c r="J16" s="53">
        <v>2473826.4190649749</v>
      </c>
      <c r="K16" s="54">
        <f t="shared" si="2"/>
        <v>1.5284557257590549E-2</v>
      </c>
      <c r="L16" s="55">
        <f t="shared" si="3"/>
        <v>1102901</v>
      </c>
    </row>
    <row r="17" spans="1:19" x14ac:dyDescent="0.2">
      <c r="A17" s="15" t="s">
        <v>15</v>
      </c>
      <c r="B17" s="12" t="s">
        <v>178</v>
      </c>
      <c r="C17" s="51" t="s">
        <v>201</v>
      </c>
      <c r="D17" s="12">
        <v>1</v>
      </c>
      <c r="E17" s="52">
        <v>1</v>
      </c>
      <c r="F17" s="53">
        <v>1105376.4099999999</v>
      </c>
      <c r="G17" s="54">
        <f t="shared" si="0"/>
        <v>3.0737991443051493E-3</v>
      </c>
      <c r="H17" s="53">
        <f t="shared" si="1"/>
        <v>938777</v>
      </c>
      <c r="I17" s="53"/>
      <c r="J17" s="53">
        <v>1171049.5666544905</v>
      </c>
      <c r="K17" s="54">
        <f t="shared" si="2"/>
        <v>7.2353395594232451E-3</v>
      </c>
      <c r="L17" s="55">
        <f t="shared" si="3"/>
        <v>522087</v>
      </c>
    </row>
    <row r="18" spans="1:19" x14ac:dyDescent="0.2">
      <c r="A18" s="15" t="s">
        <v>23</v>
      </c>
      <c r="B18" s="12" t="s">
        <v>24</v>
      </c>
      <c r="C18" s="51" t="s">
        <v>201</v>
      </c>
      <c r="D18" s="22">
        <v>1</v>
      </c>
      <c r="E18" s="52">
        <v>1</v>
      </c>
      <c r="F18" s="53">
        <v>37440415.699999996</v>
      </c>
      <c r="G18" s="54">
        <f t="shared" si="0"/>
        <v>0.10411323844073085</v>
      </c>
      <c r="H18" s="53">
        <f t="shared" si="1"/>
        <v>31797506</v>
      </c>
      <c r="I18" s="53"/>
      <c r="J18" s="53">
        <v>8058492.7915233821</v>
      </c>
      <c r="K18" s="54">
        <f t="shared" si="2"/>
        <v>4.9789465231951976E-2</v>
      </c>
      <c r="L18" s="55">
        <f t="shared" si="3"/>
        <v>3592701</v>
      </c>
    </row>
    <row r="19" spans="1:19" s="65" customFormat="1" x14ac:dyDescent="0.2">
      <c r="A19" s="15" t="s">
        <v>25</v>
      </c>
      <c r="B19" s="12" t="s">
        <v>139</v>
      </c>
      <c r="C19" s="51" t="s">
        <v>201</v>
      </c>
      <c r="D19" s="12">
        <v>1</v>
      </c>
      <c r="E19" s="52">
        <v>1</v>
      </c>
      <c r="F19" s="53">
        <v>37595105.559999995</v>
      </c>
      <c r="G19" s="54">
        <f t="shared" si="0"/>
        <v>0.10454339558448669</v>
      </c>
      <c r="H19" s="53">
        <f t="shared" si="1"/>
        <v>31928881</v>
      </c>
      <c r="I19" s="53"/>
      <c r="J19" s="53">
        <v>9818451.5888935812</v>
      </c>
      <c r="K19" s="54">
        <f t="shared" si="2"/>
        <v>6.0663385407633663E-2</v>
      </c>
      <c r="L19" s="55">
        <f t="shared" si="3"/>
        <v>4377340</v>
      </c>
      <c r="M19" s="27"/>
      <c r="N19" s="27"/>
      <c r="O19" s="27"/>
      <c r="P19" s="27"/>
      <c r="Q19" s="27"/>
      <c r="R19" s="27"/>
      <c r="S19" s="27"/>
    </row>
    <row r="20" spans="1:19" x14ac:dyDescent="0.2">
      <c r="A20" s="15" t="s">
        <v>27</v>
      </c>
      <c r="B20" s="12" t="s">
        <v>28</v>
      </c>
      <c r="C20" s="51" t="s">
        <v>201</v>
      </c>
      <c r="D20" s="12">
        <v>1</v>
      </c>
      <c r="E20" s="52">
        <v>1</v>
      </c>
      <c r="F20" s="53">
        <v>7177708.3599999994</v>
      </c>
      <c r="G20" s="54">
        <f t="shared" si="0"/>
        <v>1.9959566366211774E-2</v>
      </c>
      <c r="H20" s="53">
        <f t="shared" si="1"/>
        <v>6095905</v>
      </c>
      <c r="I20" s="53"/>
      <c r="J20" s="53">
        <v>2199930.4271524455</v>
      </c>
      <c r="K20" s="54">
        <f t="shared" si="2"/>
        <v>1.3592288576672376E-2</v>
      </c>
      <c r="L20" s="55">
        <f t="shared" si="3"/>
        <v>980790</v>
      </c>
    </row>
    <row r="21" spans="1:19" x14ac:dyDescent="0.2">
      <c r="A21" s="15" t="s">
        <v>29</v>
      </c>
      <c r="B21" s="12" t="s">
        <v>30</v>
      </c>
      <c r="C21" s="51" t="s">
        <v>201</v>
      </c>
      <c r="D21" s="12">
        <v>1</v>
      </c>
      <c r="E21" s="52">
        <v>1</v>
      </c>
      <c r="F21" s="53">
        <v>2882308.8200000003</v>
      </c>
      <c r="G21" s="54">
        <f t="shared" si="0"/>
        <v>8.0150420294740916E-3</v>
      </c>
      <c r="H21" s="53">
        <f t="shared" si="1"/>
        <v>2447896</v>
      </c>
      <c r="I21" s="53"/>
      <c r="J21" s="53">
        <v>2267182.8273431435</v>
      </c>
      <c r="K21" s="54">
        <f t="shared" si="2"/>
        <v>1.400780809473688E-2</v>
      </c>
      <c r="L21" s="55">
        <f t="shared" si="3"/>
        <v>1010773</v>
      </c>
    </row>
    <row r="22" spans="1:19" x14ac:dyDescent="0.2">
      <c r="A22" s="15" t="s">
        <v>31</v>
      </c>
      <c r="B22" s="12" t="s">
        <v>32</v>
      </c>
      <c r="C22" s="51" t="s">
        <v>201</v>
      </c>
      <c r="D22" s="12">
        <v>1</v>
      </c>
      <c r="E22" s="52">
        <v>1</v>
      </c>
      <c r="F22" s="53">
        <v>1828509.9</v>
      </c>
      <c r="G22" s="54">
        <f t="shared" si="0"/>
        <v>5.0846680959778165E-3</v>
      </c>
      <c r="H22" s="53">
        <f t="shared" si="1"/>
        <v>1552922</v>
      </c>
      <c r="I22" s="53"/>
      <c r="J22" s="53">
        <v>2002718.5255899653</v>
      </c>
      <c r="K22" s="54">
        <f t="shared" si="2"/>
        <v>1.2373813190493362E-2</v>
      </c>
      <c r="L22" s="55">
        <f t="shared" si="3"/>
        <v>892868</v>
      </c>
    </row>
    <row r="23" spans="1:19" x14ac:dyDescent="0.2">
      <c r="A23" s="15" t="s">
        <v>33</v>
      </c>
      <c r="B23" s="12" t="s">
        <v>34</v>
      </c>
      <c r="C23" s="51" t="s">
        <v>201</v>
      </c>
      <c r="D23" s="12">
        <v>1</v>
      </c>
      <c r="E23" s="52">
        <v>1</v>
      </c>
      <c r="F23" s="53">
        <v>1363777.61</v>
      </c>
      <c r="G23" s="54">
        <f t="shared" si="0"/>
        <v>3.7923538196735374E-3</v>
      </c>
      <c r="H23" s="53">
        <f t="shared" si="1"/>
        <v>1158233</v>
      </c>
      <c r="I23" s="53"/>
      <c r="J23" s="53">
        <v>1365774.6128631076</v>
      </c>
      <c r="K23" s="54">
        <f t="shared" si="2"/>
        <v>8.438449888961851E-3</v>
      </c>
      <c r="L23" s="55">
        <f t="shared" si="3"/>
        <v>608900</v>
      </c>
    </row>
    <row r="24" spans="1:19" x14ac:dyDescent="0.2">
      <c r="A24" s="15" t="s">
        <v>26</v>
      </c>
      <c r="B24" s="12" t="s">
        <v>179</v>
      </c>
      <c r="C24" s="51" t="s">
        <v>201</v>
      </c>
      <c r="D24" s="12">
        <v>1</v>
      </c>
      <c r="E24" s="52">
        <v>1</v>
      </c>
      <c r="F24" s="53">
        <v>1783728.08</v>
      </c>
      <c r="G24" s="54">
        <f t="shared" si="0"/>
        <v>4.9601400901771254E-3</v>
      </c>
      <c r="H24" s="53">
        <f t="shared" si="1"/>
        <v>1514890</v>
      </c>
      <c r="I24" s="53"/>
      <c r="J24" s="53">
        <v>1954109.8375132717</v>
      </c>
      <c r="K24" s="54">
        <f t="shared" si="2"/>
        <v>1.2073484003934914E-2</v>
      </c>
      <c r="L24" s="55">
        <f t="shared" si="3"/>
        <v>871197</v>
      </c>
    </row>
    <row r="25" spans="1:19" x14ac:dyDescent="0.2">
      <c r="A25" s="15" t="s">
        <v>35</v>
      </c>
      <c r="B25" s="12" t="s">
        <v>36</v>
      </c>
      <c r="C25" s="51" t="s">
        <v>201</v>
      </c>
      <c r="D25" s="12">
        <v>1</v>
      </c>
      <c r="E25" s="52">
        <v>1</v>
      </c>
      <c r="F25" s="53">
        <v>13352792.709999999</v>
      </c>
      <c r="G25" s="54">
        <f t="shared" si="0"/>
        <v>3.7131064526772409E-2</v>
      </c>
      <c r="H25" s="53">
        <f t="shared" si="1"/>
        <v>11340299</v>
      </c>
      <c r="I25" s="53"/>
      <c r="J25" s="53">
        <v>7518178.9019074384</v>
      </c>
      <c r="K25" s="54">
        <f t="shared" si="2"/>
        <v>4.6451131337843198E-2</v>
      </c>
      <c r="L25" s="55">
        <f t="shared" si="3"/>
        <v>3351814</v>
      </c>
      <c r="M25" s="16"/>
      <c r="O25" s="16"/>
      <c r="P25" s="16"/>
      <c r="Q25" s="16"/>
      <c r="S25" s="16"/>
    </row>
    <row r="26" spans="1:19" x14ac:dyDescent="0.2">
      <c r="A26" s="15" t="s">
        <v>37</v>
      </c>
      <c r="B26" s="12" t="s">
        <v>38</v>
      </c>
      <c r="C26" s="51" t="s">
        <v>201</v>
      </c>
      <c r="D26" s="12">
        <v>1</v>
      </c>
      <c r="E26" s="52">
        <v>1</v>
      </c>
      <c r="F26" s="53">
        <v>2910355.8099999996</v>
      </c>
      <c r="G26" s="54">
        <f t="shared" si="0"/>
        <v>8.0930342980646015E-3</v>
      </c>
      <c r="H26" s="53">
        <f t="shared" si="1"/>
        <v>2471716</v>
      </c>
      <c r="I26" s="53"/>
      <c r="J26" s="53">
        <v>3193079.7330264123</v>
      </c>
      <c r="K26" s="54">
        <f t="shared" si="2"/>
        <v>1.9728469884293966E-2</v>
      </c>
      <c r="L26" s="55">
        <f t="shared" si="3"/>
        <v>1423564</v>
      </c>
    </row>
    <row r="27" spans="1:19" x14ac:dyDescent="0.2">
      <c r="A27" s="15" t="s">
        <v>10</v>
      </c>
      <c r="B27" s="12" t="s">
        <v>180</v>
      </c>
      <c r="C27" s="51" t="s">
        <v>201</v>
      </c>
      <c r="D27" s="12">
        <v>1</v>
      </c>
      <c r="E27" s="52">
        <v>1</v>
      </c>
      <c r="F27" s="53">
        <v>3054182.5500000003</v>
      </c>
      <c r="G27" s="54">
        <f t="shared" si="0"/>
        <v>8.4929835880446555E-3</v>
      </c>
      <c r="H27" s="53">
        <f t="shared" si="1"/>
        <v>2593865</v>
      </c>
      <c r="I27" s="53"/>
      <c r="J27" s="53">
        <v>2817999.5149590089</v>
      </c>
      <c r="K27" s="54">
        <f t="shared" si="2"/>
        <v>1.7411033614287745E-2</v>
      </c>
      <c r="L27" s="55">
        <f t="shared" si="3"/>
        <v>1256343</v>
      </c>
    </row>
    <row r="28" spans="1:19" x14ac:dyDescent="0.2">
      <c r="A28" s="15" t="s">
        <v>137</v>
      </c>
      <c r="B28" s="12" t="s">
        <v>39</v>
      </c>
      <c r="C28" s="51" t="s">
        <v>197</v>
      </c>
      <c r="D28" s="12">
        <v>1</v>
      </c>
      <c r="E28" s="52">
        <v>1</v>
      </c>
      <c r="F28" s="53">
        <v>83338.720000000001</v>
      </c>
      <c r="G28" s="54">
        <f t="shared" si="0"/>
        <v>2.3174593188892684E-4</v>
      </c>
      <c r="H28" s="53">
        <f t="shared" si="1"/>
        <v>70778</v>
      </c>
      <c r="I28" s="53"/>
      <c r="J28" s="53">
        <v>0</v>
      </c>
      <c r="K28" s="54">
        <f t="shared" si="2"/>
        <v>0</v>
      </c>
      <c r="L28" s="55">
        <f t="shared" si="3"/>
        <v>0</v>
      </c>
    </row>
    <row r="29" spans="1:19" x14ac:dyDescent="0.2">
      <c r="A29" s="15" t="s">
        <v>133</v>
      </c>
      <c r="B29" s="12" t="s">
        <v>181</v>
      </c>
      <c r="C29" s="51" t="s">
        <v>201</v>
      </c>
      <c r="D29" s="12">
        <v>1</v>
      </c>
      <c r="E29" s="52">
        <v>1</v>
      </c>
      <c r="F29" s="53">
        <v>159317.44999999998</v>
      </c>
      <c r="G29" s="54">
        <f t="shared" si="0"/>
        <v>4.4302541383425977E-4</v>
      </c>
      <c r="H29" s="53">
        <f t="shared" si="1"/>
        <v>135306</v>
      </c>
      <c r="I29" s="53"/>
      <c r="J29" s="53">
        <v>1028364.3326238764</v>
      </c>
      <c r="K29" s="54">
        <f t="shared" si="2"/>
        <v>6.3537576454513137E-3</v>
      </c>
      <c r="L29" s="55">
        <f t="shared" si="3"/>
        <v>458474</v>
      </c>
      <c r="M29" s="16"/>
      <c r="O29" s="16"/>
      <c r="P29" s="16"/>
      <c r="Q29" s="16"/>
      <c r="S29" s="16"/>
    </row>
    <row r="30" spans="1:19" s="16" customFormat="1" x14ac:dyDescent="0.2">
      <c r="A30" s="15" t="s">
        <v>40</v>
      </c>
      <c r="B30" s="12" t="s">
        <v>140</v>
      </c>
      <c r="C30" s="51" t="s">
        <v>201</v>
      </c>
      <c r="D30" s="12">
        <v>1</v>
      </c>
      <c r="E30" s="52">
        <v>1</v>
      </c>
      <c r="F30" s="53">
        <v>1064520.9000000001</v>
      </c>
      <c r="G30" s="54">
        <f t="shared" si="0"/>
        <v>2.9601893091919232E-3</v>
      </c>
      <c r="H30" s="53">
        <f t="shared" si="1"/>
        <v>904079</v>
      </c>
      <c r="I30" s="53"/>
      <c r="J30" s="53">
        <v>1227305.3352462631</v>
      </c>
      <c r="K30" s="54">
        <f t="shared" si="2"/>
        <v>7.5829162970165419E-3</v>
      </c>
      <c r="L30" s="55">
        <f t="shared" si="3"/>
        <v>547167</v>
      </c>
      <c r="M30" s="27"/>
      <c r="N30" s="27"/>
      <c r="O30" s="27"/>
      <c r="P30" s="27"/>
      <c r="Q30" s="27"/>
      <c r="R30" s="27"/>
      <c r="S30" s="27"/>
    </row>
    <row r="31" spans="1:19" x14ac:dyDescent="0.2">
      <c r="A31" s="15" t="s">
        <v>5</v>
      </c>
      <c r="B31" s="12" t="s">
        <v>182</v>
      </c>
      <c r="C31" s="51" t="s">
        <v>201</v>
      </c>
      <c r="D31" s="12">
        <v>1</v>
      </c>
      <c r="E31" s="52">
        <v>1</v>
      </c>
      <c r="F31" s="53">
        <v>1302302.76</v>
      </c>
      <c r="G31" s="54">
        <f t="shared" si="0"/>
        <v>3.6214063129085907E-3</v>
      </c>
      <c r="H31" s="53">
        <f t="shared" si="1"/>
        <v>1106024</v>
      </c>
      <c r="I31" s="53"/>
      <c r="J31" s="53">
        <v>804662.28964045248</v>
      </c>
      <c r="K31" s="54">
        <f t="shared" si="2"/>
        <v>4.9716126985506074E-3</v>
      </c>
      <c r="L31" s="55">
        <f t="shared" si="3"/>
        <v>358741</v>
      </c>
    </row>
    <row r="32" spans="1:19" x14ac:dyDescent="0.2">
      <c r="A32" s="15" t="s">
        <v>41</v>
      </c>
      <c r="B32" s="12" t="s">
        <v>42</v>
      </c>
      <c r="C32" s="51" t="s">
        <v>201</v>
      </c>
      <c r="D32" s="12">
        <v>1</v>
      </c>
      <c r="E32" s="52">
        <v>1</v>
      </c>
      <c r="F32" s="53">
        <v>17581123.48</v>
      </c>
      <c r="G32" s="54">
        <f t="shared" si="0"/>
        <v>4.8889085943807302E-2</v>
      </c>
      <c r="H32" s="53">
        <f t="shared" si="1"/>
        <v>14931348</v>
      </c>
      <c r="I32" s="53"/>
      <c r="J32" s="53">
        <v>7044610.9625890851</v>
      </c>
      <c r="K32" s="54">
        <f t="shared" si="2"/>
        <v>4.3525187856890975E-2</v>
      </c>
      <c r="L32" s="55">
        <f t="shared" si="3"/>
        <v>3140684</v>
      </c>
    </row>
    <row r="33" spans="1:19" x14ac:dyDescent="0.2">
      <c r="A33" s="15" t="s">
        <v>43</v>
      </c>
      <c r="B33" s="12" t="s">
        <v>44</v>
      </c>
      <c r="C33" s="51" t="s">
        <v>201</v>
      </c>
      <c r="D33" s="12">
        <v>1</v>
      </c>
      <c r="E33" s="52">
        <v>1</v>
      </c>
      <c r="F33" s="53">
        <v>3978210.67</v>
      </c>
      <c r="G33" s="54">
        <f t="shared" si="0"/>
        <v>1.1062494587985295E-2</v>
      </c>
      <c r="H33" s="53">
        <f t="shared" si="1"/>
        <v>3378626</v>
      </c>
      <c r="I33" s="53"/>
      <c r="J33" s="53">
        <v>3977361.6436526258</v>
      </c>
      <c r="K33" s="54">
        <f t="shared" si="2"/>
        <v>2.4574162240344442E-2</v>
      </c>
      <c r="L33" s="55">
        <f t="shared" si="3"/>
        <v>1773219</v>
      </c>
    </row>
    <row r="34" spans="1:19" x14ac:dyDescent="0.2">
      <c r="A34" s="15" t="s">
        <v>45</v>
      </c>
      <c r="B34" s="12" t="s">
        <v>183</v>
      </c>
      <c r="C34" s="51" t="s">
        <v>201</v>
      </c>
      <c r="D34" s="12">
        <v>1</v>
      </c>
      <c r="E34" s="52">
        <v>1</v>
      </c>
      <c r="F34" s="53">
        <v>7256648.0299999993</v>
      </c>
      <c r="G34" s="54">
        <f t="shared" si="0"/>
        <v>2.0179079545525714E-2</v>
      </c>
      <c r="H34" s="53">
        <f t="shared" si="1"/>
        <v>6162947</v>
      </c>
      <c r="I34" s="53"/>
      <c r="J34" s="53">
        <v>5021786.2638321826</v>
      </c>
      <c r="K34" s="54">
        <f t="shared" si="2"/>
        <v>3.1027148507022522E-2</v>
      </c>
      <c r="L34" s="55">
        <f t="shared" si="3"/>
        <v>2238852</v>
      </c>
    </row>
    <row r="35" spans="1:19" x14ac:dyDescent="0.2">
      <c r="A35" s="15" t="s">
        <v>46</v>
      </c>
      <c r="B35" s="12" t="s">
        <v>47</v>
      </c>
      <c r="C35" s="51" t="s">
        <v>201</v>
      </c>
      <c r="D35" s="12">
        <v>1</v>
      </c>
      <c r="E35" s="52">
        <v>1</v>
      </c>
      <c r="F35" s="53">
        <v>261549.34</v>
      </c>
      <c r="G35" s="54">
        <f t="shared" si="0"/>
        <v>7.2730893314936634E-4</v>
      </c>
      <c r="H35" s="53">
        <f t="shared" si="1"/>
        <v>222129</v>
      </c>
      <c r="I35" s="53"/>
      <c r="J35" s="53">
        <v>646424.74306942895</v>
      </c>
      <c r="K35" s="54">
        <f t="shared" si="2"/>
        <v>3.9939406912399217E-3</v>
      </c>
      <c r="L35" s="55">
        <f t="shared" si="3"/>
        <v>288194</v>
      </c>
    </row>
    <row r="36" spans="1:19" x14ac:dyDescent="0.2">
      <c r="A36" s="15" t="s">
        <v>48</v>
      </c>
      <c r="B36" s="12" t="s">
        <v>49</v>
      </c>
      <c r="C36" s="51" t="s">
        <v>197</v>
      </c>
      <c r="D36" s="12">
        <v>1</v>
      </c>
      <c r="E36" s="52">
        <v>1</v>
      </c>
      <c r="F36" s="53">
        <v>310974</v>
      </c>
      <c r="G36" s="54">
        <f t="shared" si="0"/>
        <v>8.6474761579284068E-4</v>
      </c>
      <c r="H36" s="53">
        <f t="shared" si="1"/>
        <v>264105</v>
      </c>
      <c r="J36" s="53">
        <v>0</v>
      </c>
      <c r="K36" s="54">
        <f t="shared" si="2"/>
        <v>0</v>
      </c>
      <c r="L36" s="55">
        <f t="shared" si="3"/>
        <v>0</v>
      </c>
    </row>
    <row r="37" spans="1:19" x14ac:dyDescent="0.2">
      <c r="A37" s="15" t="s">
        <v>9</v>
      </c>
      <c r="B37" s="12" t="s">
        <v>141</v>
      </c>
      <c r="C37" s="51" t="s">
        <v>201</v>
      </c>
      <c r="D37" s="12">
        <v>1</v>
      </c>
      <c r="E37" s="52">
        <v>1</v>
      </c>
      <c r="F37" s="53">
        <v>7132547.1500000004</v>
      </c>
      <c r="G37" s="54">
        <f t="shared" ref="G37:G57" si="4">IF($E37=1,F37/$F$60,0)</f>
        <v>1.9833983363536891E-2</v>
      </c>
      <c r="H37" s="53">
        <f t="shared" ref="H37:H57" si="5">IF($E37=1,ROUND(G37*($H$62),0),0)</f>
        <v>6057551</v>
      </c>
      <c r="I37" s="53"/>
      <c r="J37" s="53">
        <v>3766488.6678510108</v>
      </c>
      <c r="K37" s="54">
        <f t="shared" ref="K37:K57" si="6">IF($E37=1,J37/$J$60,0)</f>
        <v>2.3271281792517178E-2</v>
      </c>
      <c r="L37" s="55">
        <f t="shared" ref="L37:L57" si="7">IF($E37=1,ROUND(K37*$L$62,0),0)</f>
        <v>1679206</v>
      </c>
    </row>
    <row r="38" spans="1:19" x14ac:dyDescent="0.2">
      <c r="A38" s="15" t="s">
        <v>50</v>
      </c>
      <c r="B38" s="12" t="s">
        <v>51</v>
      </c>
      <c r="C38" s="51" t="s">
        <v>201</v>
      </c>
      <c r="D38" s="12">
        <v>1</v>
      </c>
      <c r="E38" s="52">
        <v>1</v>
      </c>
      <c r="F38" s="53">
        <v>10928494.220000001</v>
      </c>
      <c r="G38" s="54">
        <f t="shared" si="4"/>
        <v>3.0389644539256789E-2</v>
      </c>
      <c r="H38" s="53">
        <f t="shared" si="5"/>
        <v>9281384</v>
      </c>
      <c r="I38" s="53"/>
      <c r="J38" s="53">
        <v>5365424.6081455788</v>
      </c>
      <c r="K38" s="54">
        <f t="shared" si="6"/>
        <v>3.3150320896598237E-2</v>
      </c>
      <c r="L38" s="55">
        <f t="shared" si="7"/>
        <v>2392056</v>
      </c>
      <c r="M38" s="16"/>
      <c r="O38" s="16"/>
      <c r="P38" s="16"/>
      <c r="Q38" s="16"/>
      <c r="S38" s="16"/>
    </row>
    <row r="39" spans="1:19" x14ac:dyDescent="0.2">
      <c r="A39" s="15" t="s">
        <v>134</v>
      </c>
      <c r="B39" s="12" t="s">
        <v>142</v>
      </c>
      <c r="C39" s="51" t="s">
        <v>197</v>
      </c>
      <c r="D39" s="12">
        <v>1</v>
      </c>
      <c r="E39" s="52">
        <v>1</v>
      </c>
      <c r="F39" s="53">
        <v>3605973.9249999998</v>
      </c>
      <c r="G39" s="54">
        <f t="shared" si="4"/>
        <v>1.0027389280952433E-2</v>
      </c>
      <c r="H39" s="53">
        <f t="shared" si="5"/>
        <v>3062492</v>
      </c>
      <c r="I39" s="53"/>
      <c r="J39" s="53">
        <v>0</v>
      </c>
      <c r="K39" s="54">
        <f t="shared" si="6"/>
        <v>0</v>
      </c>
      <c r="L39" s="55">
        <f t="shared" si="7"/>
        <v>0</v>
      </c>
    </row>
    <row r="40" spans="1:19" s="16" customFormat="1" x14ac:dyDescent="0.2">
      <c r="A40" s="79" t="s">
        <v>135</v>
      </c>
      <c r="B40" s="12" t="s">
        <v>52</v>
      </c>
      <c r="C40" s="51" t="s">
        <v>197</v>
      </c>
      <c r="D40" s="12">
        <v>1</v>
      </c>
      <c r="E40" s="52">
        <v>1</v>
      </c>
      <c r="F40" s="53">
        <v>844475.96</v>
      </c>
      <c r="G40" s="54">
        <f t="shared" si="4"/>
        <v>2.3482946259313327E-3</v>
      </c>
      <c r="H40" s="53">
        <f t="shared" si="5"/>
        <v>717199</v>
      </c>
      <c r="I40" s="53"/>
      <c r="J40" s="53">
        <v>0</v>
      </c>
      <c r="K40" s="54">
        <f t="shared" si="6"/>
        <v>0</v>
      </c>
      <c r="L40" s="55">
        <f t="shared" si="7"/>
        <v>0</v>
      </c>
      <c r="M40" s="27"/>
      <c r="N40" s="27"/>
      <c r="O40" s="27"/>
      <c r="P40" s="27"/>
      <c r="Q40" s="27"/>
      <c r="R40" s="27"/>
      <c r="S40" s="27"/>
    </row>
    <row r="41" spans="1:19" x14ac:dyDescent="0.2">
      <c r="A41" s="15" t="s">
        <v>53</v>
      </c>
      <c r="B41" s="12" t="s">
        <v>54</v>
      </c>
      <c r="C41" s="51" t="s">
        <v>201</v>
      </c>
      <c r="D41" s="12">
        <v>1</v>
      </c>
      <c r="E41" s="52">
        <v>1</v>
      </c>
      <c r="F41" s="53">
        <v>60924623.419999994</v>
      </c>
      <c r="G41" s="54">
        <f t="shared" si="4"/>
        <v>0.16941745240927428</v>
      </c>
      <c r="H41" s="53">
        <f t="shared" si="5"/>
        <v>51742243</v>
      </c>
      <c r="I41" s="53"/>
      <c r="J41" s="53">
        <v>21211208.438473083</v>
      </c>
      <c r="K41" s="54">
        <f t="shared" si="6"/>
        <v>0.1310536290590138</v>
      </c>
      <c r="L41" s="55">
        <f t="shared" si="7"/>
        <v>9456549</v>
      </c>
    </row>
    <row r="42" spans="1:19" x14ac:dyDescent="0.2">
      <c r="A42" s="15" t="s">
        <v>55</v>
      </c>
      <c r="B42" s="12" t="s">
        <v>56</v>
      </c>
      <c r="C42" s="51" t="s">
        <v>201</v>
      </c>
      <c r="D42" s="12">
        <v>1</v>
      </c>
      <c r="E42" s="52">
        <v>1</v>
      </c>
      <c r="F42" s="53">
        <v>3533160.4</v>
      </c>
      <c r="G42" s="54">
        <f t="shared" si="4"/>
        <v>9.8249115106525918E-3</v>
      </c>
      <c r="H42" s="53">
        <f t="shared" si="5"/>
        <v>3000653</v>
      </c>
      <c r="I42" s="53"/>
      <c r="J42" s="53">
        <v>2015592.5671118854</v>
      </c>
      <c r="K42" s="54">
        <f t="shared" si="6"/>
        <v>1.2453355563904008E-2</v>
      </c>
      <c r="L42" s="55">
        <f t="shared" si="7"/>
        <v>898607</v>
      </c>
    </row>
    <row r="43" spans="1:19" x14ac:dyDescent="0.2">
      <c r="A43" s="15" t="s">
        <v>130</v>
      </c>
      <c r="B43" s="12" t="s">
        <v>184</v>
      </c>
      <c r="C43" s="51" t="s">
        <v>201</v>
      </c>
      <c r="D43" s="12">
        <v>1</v>
      </c>
      <c r="E43" s="52">
        <v>1</v>
      </c>
      <c r="F43" s="53">
        <v>254658.77</v>
      </c>
      <c r="G43" s="54">
        <f t="shared" si="4"/>
        <v>7.0814783293213386E-4</v>
      </c>
      <c r="H43" s="53">
        <f t="shared" si="5"/>
        <v>216277</v>
      </c>
      <c r="I43" s="53"/>
      <c r="J43" s="53">
        <v>579695.05087651731</v>
      </c>
      <c r="K43" s="54">
        <f t="shared" si="6"/>
        <v>3.5816507289193429E-3</v>
      </c>
      <c r="L43" s="55">
        <f t="shared" si="7"/>
        <v>258444</v>
      </c>
    </row>
    <row r="44" spans="1:19" x14ac:dyDescent="0.2">
      <c r="A44" s="15" t="s">
        <v>131</v>
      </c>
      <c r="B44" s="12" t="s">
        <v>185</v>
      </c>
      <c r="C44" s="51" t="s">
        <v>201</v>
      </c>
      <c r="D44" s="12">
        <v>1</v>
      </c>
      <c r="E44" s="52">
        <v>1</v>
      </c>
      <c r="F44" s="53">
        <v>7829298.8799999999</v>
      </c>
      <c r="G44" s="54">
        <f t="shared" si="4"/>
        <v>2.1771490670633421E-2</v>
      </c>
      <c r="H44" s="53">
        <f t="shared" si="5"/>
        <v>6649290</v>
      </c>
      <c r="I44" s="53"/>
      <c r="J44" s="53">
        <v>5016695.8619014714</v>
      </c>
      <c r="K44" s="54">
        <f t="shared" si="6"/>
        <v>3.0995697416042779E-2</v>
      </c>
      <c r="L44" s="55">
        <f t="shared" si="7"/>
        <v>2236583</v>
      </c>
    </row>
    <row r="45" spans="1:19" s="16" customFormat="1" x14ac:dyDescent="0.2">
      <c r="A45" s="16" t="s">
        <v>57</v>
      </c>
      <c r="B45" s="12" t="s">
        <v>58</v>
      </c>
      <c r="C45" s="51" t="s">
        <v>201</v>
      </c>
      <c r="D45" s="12">
        <v>1</v>
      </c>
      <c r="E45" s="52">
        <v>1</v>
      </c>
      <c r="F45" s="53">
        <v>245909.37</v>
      </c>
      <c r="G45" s="54">
        <f t="shared" si="4"/>
        <v>6.8381775135097956E-4</v>
      </c>
      <c r="H45" s="53">
        <f t="shared" si="5"/>
        <v>208847</v>
      </c>
      <c r="I45" s="53"/>
      <c r="J45" s="53">
        <v>1376249.3407735897</v>
      </c>
      <c r="K45" s="54">
        <f t="shared" si="6"/>
        <v>8.503168083121149E-3</v>
      </c>
      <c r="L45" s="55">
        <f t="shared" si="7"/>
        <v>613570</v>
      </c>
      <c r="N45" s="27"/>
      <c r="R45" s="27"/>
    </row>
    <row r="46" spans="1:19" s="16" customFormat="1" x14ac:dyDescent="0.2">
      <c r="A46" s="16" t="s">
        <v>171</v>
      </c>
      <c r="B46" s="12" t="s">
        <v>143</v>
      </c>
      <c r="C46" s="51" t="s">
        <v>197</v>
      </c>
      <c r="D46" s="12">
        <v>1</v>
      </c>
      <c r="E46" s="52">
        <v>1</v>
      </c>
      <c r="F46" s="53">
        <v>4274560.8800000008</v>
      </c>
      <c r="G46" s="54">
        <f t="shared" si="4"/>
        <v>1.188657678629515E-2</v>
      </c>
      <c r="H46" s="53">
        <f t="shared" si="5"/>
        <v>3630312</v>
      </c>
      <c r="I46" s="53"/>
      <c r="J46" s="53">
        <v>0</v>
      </c>
      <c r="K46" s="54">
        <f t="shared" si="6"/>
        <v>0</v>
      </c>
      <c r="L46" s="55">
        <f t="shared" si="7"/>
        <v>0</v>
      </c>
      <c r="N46" s="27"/>
      <c r="R46" s="27"/>
    </row>
    <row r="47" spans="1:19" x14ac:dyDescent="0.2">
      <c r="A47" s="15" t="s">
        <v>59</v>
      </c>
      <c r="B47" s="12" t="s">
        <v>60</v>
      </c>
      <c r="C47" s="51" t="s">
        <v>201</v>
      </c>
      <c r="D47" s="12">
        <v>1</v>
      </c>
      <c r="E47" s="52">
        <v>1</v>
      </c>
      <c r="F47" s="53">
        <v>7281030.21</v>
      </c>
      <c r="G47" s="54">
        <f t="shared" si="4"/>
        <v>2.0246880815158651E-2</v>
      </c>
      <c r="H47" s="53">
        <f t="shared" si="5"/>
        <v>6183655</v>
      </c>
      <c r="I47" s="53"/>
      <c r="J47" s="53">
        <v>2757606.5798899154</v>
      </c>
      <c r="K47" s="54">
        <f t="shared" si="6"/>
        <v>1.7037895358950332E-2</v>
      </c>
      <c r="L47" s="55">
        <f t="shared" si="7"/>
        <v>1229418</v>
      </c>
    </row>
    <row r="48" spans="1:19" s="16" customFormat="1" x14ac:dyDescent="0.2">
      <c r="A48" s="15" t="s">
        <v>61</v>
      </c>
      <c r="B48" s="12" t="s">
        <v>62</v>
      </c>
      <c r="C48" s="51" t="s">
        <v>201</v>
      </c>
      <c r="D48" s="12">
        <v>1</v>
      </c>
      <c r="E48" s="52">
        <v>1</v>
      </c>
      <c r="F48" s="53">
        <v>32550363.149999999</v>
      </c>
      <c r="G48" s="54">
        <f t="shared" si="4"/>
        <v>9.0515120000879939E-2</v>
      </c>
      <c r="H48" s="53">
        <f t="shared" si="5"/>
        <v>27644468</v>
      </c>
      <c r="I48" s="53"/>
      <c r="J48" s="53">
        <v>11469546.568554018</v>
      </c>
      <c r="K48" s="54">
        <f t="shared" si="6"/>
        <v>7.0864689573460593E-2</v>
      </c>
      <c r="L48" s="55">
        <f t="shared" si="7"/>
        <v>5113444</v>
      </c>
      <c r="N48" s="27"/>
      <c r="R48" s="27"/>
    </row>
    <row r="49" spans="1:18" s="16" customFormat="1" x14ac:dyDescent="0.2">
      <c r="A49" s="15" t="s">
        <v>63</v>
      </c>
      <c r="B49" s="12" t="s">
        <v>64</v>
      </c>
      <c r="C49" s="51" t="s">
        <v>201</v>
      </c>
      <c r="D49" s="12">
        <v>1</v>
      </c>
      <c r="E49" s="66">
        <v>1</v>
      </c>
      <c r="F49" s="53">
        <v>492511.26</v>
      </c>
      <c r="G49" s="54">
        <f t="shared" si="4"/>
        <v>1.3695612425351569E-3</v>
      </c>
      <c r="H49" s="53">
        <f t="shared" si="5"/>
        <v>418281</v>
      </c>
      <c r="I49" s="53"/>
      <c r="J49" s="53">
        <v>2029177.3874066921</v>
      </c>
      <c r="K49" s="54">
        <f t="shared" si="6"/>
        <v>1.253728948991832E-2</v>
      </c>
      <c r="L49" s="55">
        <f t="shared" si="7"/>
        <v>904664</v>
      </c>
      <c r="N49" s="27"/>
      <c r="R49" s="27"/>
    </row>
    <row r="50" spans="1:18" x14ac:dyDescent="0.2">
      <c r="A50" s="15" t="s">
        <v>65</v>
      </c>
      <c r="B50" s="12" t="s">
        <v>66</v>
      </c>
      <c r="C50" s="51" t="s">
        <v>201</v>
      </c>
      <c r="D50" s="12">
        <v>1</v>
      </c>
      <c r="E50" s="52">
        <v>1</v>
      </c>
      <c r="F50" s="53">
        <v>29540791.479999997</v>
      </c>
      <c r="G50" s="54">
        <f t="shared" si="4"/>
        <v>8.2146189073567119E-2</v>
      </c>
      <c r="H50" s="53">
        <f t="shared" si="5"/>
        <v>25088490</v>
      </c>
      <c r="I50" s="53"/>
      <c r="J50" s="53">
        <v>6363342.9596674927</v>
      </c>
      <c r="K50" s="54">
        <f t="shared" si="6"/>
        <v>3.9315967792713971E-2</v>
      </c>
      <c r="L50" s="55">
        <f t="shared" si="7"/>
        <v>2836956</v>
      </c>
    </row>
    <row r="51" spans="1:18" x14ac:dyDescent="0.2">
      <c r="A51" s="15" t="s">
        <v>67</v>
      </c>
      <c r="B51" s="12" t="s">
        <v>68</v>
      </c>
      <c r="C51" s="51" t="s">
        <v>201</v>
      </c>
      <c r="D51" s="12">
        <v>1</v>
      </c>
      <c r="E51" s="52">
        <v>1</v>
      </c>
      <c r="F51" s="53">
        <v>1137883.28</v>
      </c>
      <c r="G51" s="54">
        <f t="shared" si="4"/>
        <v>3.1641933197969524E-3</v>
      </c>
      <c r="H51" s="53">
        <f t="shared" si="5"/>
        <v>966385</v>
      </c>
      <c r="I51" s="53"/>
      <c r="J51" s="53">
        <v>1528951.8118132954</v>
      </c>
      <c r="K51" s="54">
        <f t="shared" si="6"/>
        <v>9.4466415798849651E-3</v>
      </c>
      <c r="L51" s="55">
        <f t="shared" si="7"/>
        <v>681649</v>
      </c>
    </row>
    <row r="52" spans="1:18" s="16" customFormat="1" x14ac:dyDescent="0.2">
      <c r="A52" s="15" t="s">
        <v>69</v>
      </c>
      <c r="B52" s="12" t="s">
        <v>70</v>
      </c>
      <c r="C52" s="51" t="s">
        <v>201</v>
      </c>
      <c r="D52" s="12">
        <v>1</v>
      </c>
      <c r="E52" s="52">
        <v>1</v>
      </c>
      <c r="F52" s="53">
        <v>2094658.4300000002</v>
      </c>
      <c r="G52" s="54">
        <f t="shared" si="4"/>
        <v>5.8247663252968904E-3</v>
      </c>
      <c r="H52" s="53">
        <f t="shared" si="5"/>
        <v>1778958</v>
      </c>
      <c r="I52" s="53"/>
      <c r="J52" s="53">
        <v>1371346.9800182278</v>
      </c>
      <c r="K52" s="54">
        <f t="shared" si="6"/>
        <v>8.472878806118838E-3</v>
      </c>
      <c r="L52" s="55">
        <f t="shared" si="7"/>
        <v>611385</v>
      </c>
      <c r="N52" s="27"/>
      <c r="R52" s="27"/>
    </row>
    <row r="53" spans="1:18" x14ac:dyDescent="0.2">
      <c r="A53" s="15" t="s">
        <v>71</v>
      </c>
      <c r="B53" s="12" t="s">
        <v>72</v>
      </c>
      <c r="C53" s="51" t="s">
        <v>201</v>
      </c>
      <c r="D53" s="12">
        <v>1</v>
      </c>
      <c r="E53" s="52">
        <v>1</v>
      </c>
      <c r="F53" s="53">
        <v>3451464.3699999996</v>
      </c>
      <c r="G53" s="54">
        <f t="shared" si="4"/>
        <v>9.5977335241899282E-3</v>
      </c>
      <c r="H53" s="53">
        <f t="shared" si="5"/>
        <v>2931270</v>
      </c>
      <c r="I53" s="53"/>
      <c r="J53" s="53">
        <v>4417314.1815475458</v>
      </c>
      <c r="K53" s="54">
        <f t="shared" si="6"/>
        <v>2.7292412681949318E-2</v>
      </c>
      <c r="L53" s="55">
        <f t="shared" si="7"/>
        <v>1969362</v>
      </c>
    </row>
    <row r="54" spans="1:18" s="16" customFormat="1" x14ac:dyDescent="0.2">
      <c r="A54" s="15" t="s">
        <v>73</v>
      </c>
      <c r="B54" s="12" t="s">
        <v>74</v>
      </c>
      <c r="C54" s="51" t="s">
        <v>201</v>
      </c>
      <c r="D54" s="12">
        <v>1</v>
      </c>
      <c r="E54" s="52">
        <v>1</v>
      </c>
      <c r="F54" s="53">
        <v>423192.61</v>
      </c>
      <c r="G54" s="54">
        <f t="shared" si="4"/>
        <v>1.1768019207993256E-3</v>
      </c>
      <c r="H54" s="53">
        <f t="shared" si="5"/>
        <v>359410</v>
      </c>
      <c r="I54" s="53"/>
      <c r="J54" s="53">
        <v>3846466.1066275579</v>
      </c>
      <c r="K54" s="54">
        <f t="shared" si="6"/>
        <v>2.3765423068103367E-2</v>
      </c>
      <c r="L54" s="55">
        <f t="shared" si="7"/>
        <v>1714862</v>
      </c>
      <c r="N54" s="27"/>
      <c r="R54" s="27"/>
    </row>
    <row r="55" spans="1:18" x14ac:dyDescent="0.2">
      <c r="A55" s="15" t="s">
        <v>75</v>
      </c>
      <c r="B55" s="12" t="s">
        <v>76</v>
      </c>
      <c r="C55" s="51" t="s">
        <v>197</v>
      </c>
      <c r="D55" s="12">
        <v>1</v>
      </c>
      <c r="E55" s="52">
        <v>1</v>
      </c>
      <c r="F55" s="53">
        <v>1645577.83</v>
      </c>
      <c r="G55" s="54">
        <f t="shared" si="4"/>
        <v>4.5759758214321987E-3</v>
      </c>
      <c r="H55" s="53">
        <f t="shared" si="5"/>
        <v>1397561</v>
      </c>
      <c r="I55" s="53"/>
      <c r="J55" s="53">
        <v>7441.7042575369169</v>
      </c>
      <c r="K55" s="54">
        <f t="shared" si="6"/>
        <v>4.597863210684343E-5</v>
      </c>
      <c r="L55" s="55">
        <f t="shared" si="7"/>
        <v>3318</v>
      </c>
    </row>
    <row r="56" spans="1:18" s="16" customFormat="1" x14ac:dyDescent="0.2">
      <c r="A56" s="15" t="s">
        <v>136</v>
      </c>
      <c r="B56" s="12" t="s">
        <v>77</v>
      </c>
      <c r="C56" s="51" t="s">
        <v>197</v>
      </c>
      <c r="D56" s="12">
        <v>1</v>
      </c>
      <c r="E56" s="52">
        <v>1</v>
      </c>
      <c r="F56" s="53">
        <v>4592190.2300000004</v>
      </c>
      <c r="G56" s="54">
        <f t="shared" si="4"/>
        <v>1.276983140924861E-2</v>
      </c>
      <c r="H56" s="53">
        <f t="shared" si="5"/>
        <v>3900069</v>
      </c>
      <c r="I56" s="53"/>
      <c r="J56" s="53">
        <v>0</v>
      </c>
      <c r="K56" s="54">
        <f t="shared" si="6"/>
        <v>0</v>
      </c>
      <c r="L56" s="55">
        <f t="shared" si="7"/>
        <v>0</v>
      </c>
      <c r="N56" s="27"/>
      <c r="R56" s="27"/>
    </row>
    <row r="57" spans="1:18" x14ac:dyDescent="0.2">
      <c r="A57" s="15" t="s">
        <v>78</v>
      </c>
      <c r="B57" s="12" t="s">
        <v>79</v>
      </c>
      <c r="C57" s="51" t="s">
        <v>201</v>
      </c>
      <c r="D57" s="12">
        <v>1</v>
      </c>
      <c r="E57" s="52">
        <v>1</v>
      </c>
      <c r="F57" s="53">
        <v>1216528.5699999998</v>
      </c>
      <c r="G57" s="54">
        <f t="shared" si="4"/>
        <v>3.3828878956162693E-3</v>
      </c>
      <c r="H57" s="53">
        <f t="shared" si="5"/>
        <v>1033177</v>
      </c>
      <c r="I57" s="53"/>
      <c r="J57" s="53">
        <v>1493416.2791764897</v>
      </c>
      <c r="K57" s="54">
        <f t="shared" si="6"/>
        <v>9.227084993747638E-3</v>
      </c>
      <c r="L57" s="55">
        <f t="shared" si="7"/>
        <v>665807</v>
      </c>
    </row>
    <row r="58" spans="1:18" s="16" customFormat="1" x14ac:dyDescent="0.2">
      <c r="A58" s="15"/>
      <c r="B58" s="12"/>
      <c r="C58" s="51"/>
      <c r="D58" s="12"/>
      <c r="E58" s="52"/>
      <c r="F58" s="67"/>
      <c r="G58" s="68"/>
      <c r="H58" s="67"/>
      <c r="I58" s="67"/>
      <c r="J58" s="67"/>
      <c r="K58" s="68"/>
      <c r="L58" s="69"/>
    </row>
    <row r="59" spans="1:18" x14ac:dyDescent="0.2">
      <c r="A59" s="70"/>
      <c r="B59" s="70"/>
      <c r="E59" s="66"/>
      <c r="F59" s="53"/>
      <c r="G59" s="54"/>
      <c r="H59" s="53"/>
      <c r="I59" s="53"/>
      <c r="J59" s="53"/>
      <c r="K59" s="54"/>
      <c r="L59" s="55"/>
    </row>
    <row r="60" spans="1:18" x14ac:dyDescent="0.2">
      <c r="A60" s="4"/>
      <c r="E60" s="52"/>
      <c r="F60" s="67">
        <f>SUM(F5:F58)</f>
        <v>359612439.88499999</v>
      </c>
      <c r="G60" s="71">
        <f>SUM(G5:G58)</f>
        <v>1.0000000000000002</v>
      </c>
      <c r="H60" s="42">
        <f>SUM(H5:H58)</f>
        <v>305412709</v>
      </c>
      <c r="I60" s="53"/>
      <c r="J60" s="67">
        <f>SUM(J5:J58)</f>
        <v>161851362.6121839</v>
      </c>
      <c r="K60" s="71">
        <f>SUM(K5:K58)</f>
        <v>0.99999999999999933</v>
      </c>
      <c r="L60" s="53">
        <f>SUM(L5:L58)</f>
        <v>72157855</v>
      </c>
    </row>
    <row r="61" spans="1:18" x14ac:dyDescent="0.2">
      <c r="A61" s="4"/>
      <c r="E61" s="52"/>
      <c r="F61" s="67"/>
      <c r="G61" s="67"/>
      <c r="H61" s="67"/>
      <c r="I61" s="67"/>
      <c r="J61" s="53"/>
    </row>
    <row r="62" spans="1:18" x14ac:dyDescent="0.2">
      <c r="A62" s="4"/>
      <c r="E62" s="52"/>
      <c r="F62" s="67"/>
      <c r="G62" s="72" t="s">
        <v>198</v>
      </c>
      <c r="H62" s="73">
        <v>305412707.36716956</v>
      </c>
      <c r="I62" s="67"/>
      <c r="J62" s="41"/>
      <c r="K62" s="74" t="s">
        <v>199</v>
      </c>
      <c r="L62" s="75">
        <v>72157853.245948225</v>
      </c>
    </row>
    <row r="63" spans="1:18" x14ac:dyDescent="0.2">
      <c r="A63" s="4"/>
      <c r="E63" s="52"/>
      <c r="F63" s="67"/>
      <c r="G63" s="67"/>
      <c r="H63" s="67"/>
      <c r="I63" s="67"/>
      <c r="J63" s="53"/>
    </row>
    <row r="64" spans="1:18" x14ac:dyDescent="0.2">
      <c r="A64" s="4"/>
      <c r="E64" s="52"/>
      <c r="F64" s="67"/>
      <c r="G64" s="67"/>
      <c r="H64" s="67"/>
      <c r="I64" s="67"/>
      <c r="J64" s="53"/>
    </row>
    <row r="65" spans="1:12" s="60" customFormat="1" x14ac:dyDescent="0.2">
      <c r="A65" s="56"/>
      <c r="B65" s="57" t="s">
        <v>200</v>
      </c>
      <c r="C65" s="58"/>
      <c r="D65" s="59"/>
      <c r="E65" s="61"/>
      <c r="F65" s="62"/>
      <c r="G65" s="63"/>
      <c r="H65" s="62"/>
      <c r="I65" s="62"/>
      <c r="J65" s="62"/>
      <c r="K65" s="63"/>
      <c r="L65" s="64"/>
    </row>
    <row r="66" spans="1:12" x14ac:dyDescent="0.2">
      <c r="A66" s="15" t="s">
        <v>129</v>
      </c>
      <c r="B66" s="12" t="s">
        <v>144</v>
      </c>
      <c r="C66" s="51" t="s">
        <v>201</v>
      </c>
      <c r="D66" s="12">
        <v>2</v>
      </c>
      <c r="E66" s="52">
        <v>1</v>
      </c>
      <c r="F66" s="53">
        <v>129345.19</v>
      </c>
      <c r="G66" s="54">
        <f t="shared" ref="G66:G83" si="8">IF($E66=1,F66/$F$86,0)</f>
        <v>3.2311174600490682E-3</v>
      </c>
      <c r="H66" s="53">
        <f t="shared" ref="H66:H83" si="9">IF($E66=1,ROUND(G66*($H$88),0),0)</f>
        <v>154901</v>
      </c>
      <c r="I66" s="53"/>
      <c r="J66" s="53">
        <v>405080.9819169906</v>
      </c>
      <c r="K66" s="54">
        <f t="shared" ref="K66:K83" si="10">IF($E66=1,J66/$J$86,0)</f>
        <v>1.308062324345154E-2</v>
      </c>
      <c r="L66" s="55">
        <f t="shared" ref="L66:L83" si="11">IF($E66=1,ROUND(K66*$L$88,0),0)</f>
        <v>154131</v>
      </c>
    </row>
    <row r="67" spans="1:12" x14ac:dyDescent="0.2">
      <c r="A67" s="4" t="s">
        <v>80</v>
      </c>
      <c r="B67" s="12" t="s">
        <v>81</v>
      </c>
      <c r="C67" s="51" t="s">
        <v>201</v>
      </c>
      <c r="D67" s="12">
        <v>2</v>
      </c>
      <c r="E67" s="52">
        <v>1</v>
      </c>
      <c r="F67" s="53">
        <v>456854.92</v>
      </c>
      <c r="G67" s="54">
        <f t="shared" si="8"/>
        <v>1.1412499442161864E-2</v>
      </c>
      <c r="H67" s="53">
        <f t="shared" si="9"/>
        <v>547120</v>
      </c>
      <c r="I67" s="53"/>
      <c r="J67" s="53">
        <v>644048.09545078722</v>
      </c>
      <c r="K67" s="54">
        <f t="shared" si="10"/>
        <v>2.0797200716227718E-2</v>
      </c>
      <c r="L67" s="55">
        <f t="shared" si="11"/>
        <v>245056</v>
      </c>
    </row>
    <row r="68" spans="1:12" x14ac:dyDescent="0.2">
      <c r="A68" s="4" t="s">
        <v>82</v>
      </c>
      <c r="B68" s="12" t="s">
        <v>83</v>
      </c>
      <c r="C68" s="51" t="s">
        <v>201</v>
      </c>
      <c r="D68" s="12">
        <v>2</v>
      </c>
      <c r="E68" s="52">
        <v>1</v>
      </c>
      <c r="F68" s="53">
        <v>9627151.8999999985</v>
      </c>
      <c r="G68" s="54">
        <f t="shared" si="8"/>
        <v>0.2404918079646762</v>
      </c>
      <c r="H68" s="53">
        <f t="shared" si="9"/>
        <v>11529284</v>
      </c>
      <c r="I68" s="53"/>
      <c r="J68" s="53">
        <v>4943306.1308167344</v>
      </c>
      <c r="K68" s="54">
        <f t="shared" si="10"/>
        <v>0.15962616849662015</v>
      </c>
      <c r="L68" s="55">
        <f t="shared" si="11"/>
        <v>1880898</v>
      </c>
    </row>
    <row r="69" spans="1:12" x14ac:dyDescent="0.2">
      <c r="A69" s="4" t="s">
        <v>84</v>
      </c>
      <c r="B69" s="12" t="s">
        <v>85</v>
      </c>
      <c r="C69" s="51" t="s">
        <v>201</v>
      </c>
      <c r="D69" s="12">
        <v>2</v>
      </c>
      <c r="E69" s="52">
        <v>1</v>
      </c>
      <c r="F69" s="53">
        <v>459124.06</v>
      </c>
      <c r="G69" s="54">
        <f t="shared" si="8"/>
        <v>1.1469183868334154E-2</v>
      </c>
      <c r="H69" s="53">
        <f t="shared" si="9"/>
        <v>549838</v>
      </c>
      <c r="I69" s="53"/>
      <c r="J69" s="53">
        <v>413212.61527700676</v>
      </c>
      <c r="K69" s="54">
        <f t="shared" si="10"/>
        <v>1.3343204892762467E-2</v>
      </c>
      <c r="L69" s="55">
        <f t="shared" si="11"/>
        <v>157225</v>
      </c>
    </row>
    <row r="70" spans="1:12" x14ac:dyDescent="0.2">
      <c r="A70" s="4" t="s">
        <v>86</v>
      </c>
      <c r="B70" s="12" t="s">
        <v>87</v>
      </c>
      <c r="C70" s="51" t="s">
        <v>201</v>
      </c>
      <c r="D70" s="12">
        <v>2</v>
      </c>
      <c r="E70" s="52">
        <v>1</v>
      </c>
      <c r="F70" s="53">
        <v>617252.15</v>
      </c>
      <c r="G70" s="54">
        <f t="shared" si="8"/>
        <v>1.5419314774038574E-2</v>
      </c>
      <c r="H70" s="53">
        <f t="shared" si="9"/>
        <v>739209</v>
      </c>
      <c r="I70" s="53"/>
      <c r="J70" s="53">
        <v>996962.52993480675</v>
      </c>
      <c r="K70" s="54">
        <f t="shared" si="10"/>
        <v>3.2193294240083166E-2</v>
      </c>
      <c r="L70" s="55">
        <f t="shared" si="11"/>
        <v>379338</v>
      </c>
    </row>
    <row r="71" spans="1:12" x14ac:dyDescent="0.2">
      <c r="A71" s="4" t="s">
        <v>88</v>
      </c>
      <c r="B71" s="12" t="s">
        <v>89</v>
      </c>
      <c r="C71" s="51" t="s">
        <v>201</v>
      </c>
      <c r="D71" s="12">
        <v>2</v>
      </c>
      <c r="E71" s="52">
        <v>1</v>
      </c>
      <c r="F71" s="53">
        <v>1922818.36</v>
      </c>
      <c r="G71" s="54">
        <f t="shared" si="8"/>
        <v>4.8033111826569781E-2</v>
      </c>
      <c r="H71" s="53">
        <f t="shared" si="9"/>
        <v>2302729</v>
      </c>
      <c r="I71" s="53"/>
      <c r="J71" s="53">
        <v>1592851.7059940337</v>
      </c>
      <c r="K71" s="54">
        <f t="shared" si="10"/>
        <v>5.1435377070026496E-2</v>
      </c>
      <c r="L71" s="55">
        <f t="shared" si="11"/>
        <v>606070</v>
      </c>
    </row>
    <row r="72" spans="1:12" x14ac:dyDescent="0.2">
      <c r="A72" s="4" t="s">
        <v>90</v>
      </c>
      <c r="B72" s="12" t="s">
        <v>91</v>
      </c>
      <c r="C72" s="51" t="s">
        <v>201</v>
      </c>
      <c r="D72" s="12">
        <v>2</v>
      </c>
      <c r="E72" s="52">
        <v>1</v>
      </c>
      <c r="F72" s="53">
        <v>16265.44</v>
      </c>
      <c r="G72" s="54">
        <f t="shared" si="8"/>
        <v>4.0632007405440063E-4</v>
      </c>
      <c r="H72" s="53">
        <f t="shared" si="9"/>
        <v>19479</v>
      </c>
      <c r="I72" s="53"/>
      <c r="J72" s="53">
        <v>140223.57999999999</v>
      </c>
      <c r="K72" s="54">
        <f t="shared" si="10"/>
        <v>4.5280126732877672E-3</v>
      </c>
      <c r="L72" s="55">
        <f t="shared" si="11"/>
        <v>53354</v>
      </c>
    </row>
    <row r="73" spans="1:12" x14ac:dyDescent="0.2">
      <c r="A73" s="4" t="s">
        <v>92</v>
      </c>
      <c r="B73" s="12" t="s">
        <v>93</v>
      </c>
      <c r="C73" s="51" t="s">
        <v>201</v>
      </c>
      <c r="D73" s="12">
        <v>2</v>
      </c>
      <c r="E73" s="52">
        <v>1</v>
      </c>
      <c r="F73" s="53">
        <v>4345911.4800000004</v>
      </c>
      <c r="G73" s="54">
        <f t="shared" si="8"/>
        <v>0.10856337574559741</v>
      </c>
      <c r="H73" s="53">
        <f t="shared" si="9"/>
        <v>5204577</v>
      </c>
      <c r="I73" s="53"/>
      <c r="J73" s="53">
        <v>2990910.5572620034</v>
      </c>
      <c r="K73" s="54">
        <f t="shared" si="10"/>
        <v>9.6580624371111701E-2</v>
      </c>
      <c r="L73" s="55">
        <f t="shared" si="11"/>
        <v>1138023</v>
      </c>
    </row>
    <row r="74" spans="1:12" x14ac:dyDescent="0.2">
      <c r="A74" s="4" t="s">
        <v>94</v>
      </c>
      <c r="B74" s="12" t="s">
        <v>95</v>
      </c>
      <c r="C74" s="51" t="s">
        <v>201</v>
      </c>
      <c r="D74" s="12">
        <v>2</v>
      </c>
      <c r="E74" s="52">
        <v>1</v>
      </c>
      <c r="F74" s="53">
        <v>13380658.409999996</v>
      </c>
      <c r="G74" s="54">
        <f t="shared" si="8"/>
        <v>0.33425656582593749</v>
      </c>
      <c r="H74" s="53">
        <f t="shared" si="9"/>
        <v>16024409</v>
      </c>
      <c r="I74" s="53"/>
      <c r="J74" s="53">
        <v>8043299.6628606208</v>
      </c>
      <c r="K74" s="54">
        <f t="shared" si="10"/>
        <v>0.25972923247633617</v>
      </c>
      <c r="L74" s="55">
        <f t="shared" si="11"/>
        <v>3060426</v>
      </c>
    </row>
    <row r="75" spans="1:12" x14ac:dyDescent="0.2">
      <c r="A75" s="4" t="s">
        <v>96</v>
      </c>
      <c r="B75" s="12" t="s">
        <v>97</v>
      </c>
      <c r="C75" s="51" t="s">
        <v>201</v>
      </c>
      <c r="D75" s="12">
        <v>2</v>
      </c>
      <c r="E75" s="52">
        <v>1</v>
      </c>
      <c r="F75" s="53">
        <v>3541287.9699999997</v>
      </c>
      <c r="G75" s="54">
        <f t="shared" si="8"/>
        <v>8.8463416312030779E-2</v>
      </c>
      <c r="H75" s="53">
        <f t="shared" si="9"/>
        <v>4240976</v>
      </c>
      <c r="I75" s="53"/>
      <c r="J75" s="53">
        <v>3260502.9609506242</v>
      </c>
      <c r="K75" s="54">
        <f t="shared" si="10"/>
        <v>0.10528613467490075</v>
      </c>
      <c r="L75" s="55">
        <f t="shared" si="11"/>
        <v>1240601</v>
      </c>
    </row>
    <row r="76" spans="1:12" x14ac:dyDescent="0.2">
      <c r="A76" s="4" t="s">
        <v>98</v>
      </c>
      <c r="B76" s="12" t="s">
        <v>99</v>
      </c>
      <c r="C76" s="51" t="s">
        <v>201</v>
      </c>
      <c r="D76" s="12">
        <v>2</v>
      </c>
      <c r="E76" s="52">
        <v>1</v>
      </c>
      <c r="F76" s="53">
        <v>91245.62</v>
      </c>
      <c r="G76" s="54">
        <f t="shared" si="8"/>
        <v>2.2793682233951062E-3</v>
      </c>
      <c r="H76" s="53">
        <f t="shared" si="9"/>
        <v>109274</v>
      </c>
      <c r="I76" s="53"/>
      <c r="J76" s="53">
        <v>543881.07790547644</v>
      </c>
      <c r="K76" s="54">
        <f t="shared" si="10"/>
        <v>1.7562669655969483E-2</v>
      </c>
      <c r="L76" s="55">
        <f t="shared" si="11"/>
        <v>206943</v>
      </c>
    </row>
    <row r="77" spans="1:12" x14ac:dyDescent="0.2">
      <c r="A77" s="4" t="s">
        <v>100</v>
      </c>
      <c r="B77" s="12" t="s">
        <v>101</v>
      </c>
      <c r="C77" s="51" t="s">
        <v>201</v>
      </c>
      <c r="D77" s="12">
        <v>2</v>
      </c>
      <c r="E77" s="52">
        <v>1</v>
      </c>
      <c r="F77" s="53">
        <v>66445.19</v>
      </c>
      <c r="G77" s="54">
        <f t="shared" si="8"/>
        <v>1.6598391756607088E-3</v>
      </c>
      <c r="H77" s="53">
        <f t="shared" si="9"/>
        <v>79573</v>
      </c>
      <c r="I77" s="53"/>
      <c r="J77" s="53">
        <v>138607.4081500246</v>
      </c>
      <c r="K77" s="54">
        <f t="shared" si="10"/>
        <v>4.4758242566256086E-3</v>
      </c>
      <c r="L77" s="55">
        <f t="shared" si="11"/>
        <v>52739</v>
      </c>
    </row>
    <row r="78" spans="1:12" x14ac:dyDescent="0.2">
      <c r="A78" s="4" t="s">
        <v>102</v>
      </c>
      <c r="B78" s="12" t="s">
        <v>103</v>
      </c>
      <c r="C78" s="51" t="s">
        <v>201</v>
      </c>
      <c r="D78" s="12">
        <v>2</v>
      </c>
      <c r="E78" s="52">
        <v>1</v>
      </c>
      <c r="F78" s="53">
        <v>119619.08</v>
      </c>
      <c r="G78" s="54">
        <f t="shared" si="8"/>
        <v>2.9881536216615889E-3</v>
      </c>
      <c r="H78" s="53">
        <f t="shared" si="9"/>
        <v>143253</v>
      </c>
      <c r="I78" s="53"/>
      <c r="J78" s="53">
        <v>643954.68031876709</v>
      </c>
      <c r="K78" s="54">
        <f t="shared" si="10"/>
        <v>2.0794184212857426E-2</v>
      </c>
      <c r="L78" s="55">
        <f t="shared" si="11"/>
        <v>245021</v>
      </c>
    </row>
    <row r="79" spans="1:12" x14ac:dyDescent="0.2">
      <c r="A79" s="4" t="s">
        <v>104</v>
      </c>
      <c r="B79" s="12" t="s">
        <v>105</v>
      </c>
      <c r="C79" s="51" t="s">
        <v>201</v>
      </c>
      <c r="D79" s="12">
        <v>2</v>
      </c>
      <c r="E79" s="52">
        <v>1</v>
      </c>
      <c r="F79" s="53">
        <v>212979.26</v>
      </c>
      <c r="G79" s="54">
        <f t="shared" si="8"/>
        <v>5.3203447736582254E-3</v>
      </c>
      <c r="H79" s="53">
        <f t="shared" si="9"/>
        <v>255060</v>
      </c>
      <c r="I79" s="53"/>
      <c r="J79" s="53">
        <v>270445.75307405367</v>
      </c>
      <c r="K79" s="54">
        <f t="shared" si="10"/>
        <v>8.7330661316461135E-3</v>
      </c>
      <c r="L79" s="55">
        <f t="shared" si="11"/>
        <v>102903</v>
      </c>
    </row>
    <row r="80" spans="1:12" ht="12" customHeight="1" x14ac:dyDescent="0.2">
      <c r="A80" s="4" t="s">
        <v>106</v>
      </c>
      <c r="B80" s="12" t="s">
        <v>107</v>
      </c>
      <c r="C80" s="51" t="s">
        <v>201</v>
      </c>
      <c r="D80" s="12">
        <v>2</v>
      </c>
      <c r="E80" s="52">
        <v>1</v>
      </c>
      <c r="F80" s="53">
        <v>294517.2</v>
      </c>
      <c r="G80" s="54">
        <f t="shared" si="8"/>
        <v>7.3572095506973505E-3</v>
      </c>
      <c r="H80" s="53">
        <f t="shared" si="9"/>
        <v>352708</v>
      </c>
      <c r="I80" s="53"/>
      <c r="J80" s="53">
        <v>939307.68786566879</v>
      </c>
      <c r="K80" s="54">
        <f t="shared" si="10"/>
        <v>3.0331539921975886E-2</v>
      </c>
      <c r="L80" s="55">
        <f t="shared" si="11"/>
        <v>357401</v>
      </c>
    </row>
    <row r="81" spans="1:12" x14ac:dyDescent="0.2">
      <c r="A81" s="4" t="s">
        <v>108</v>
      </c>
      <c r="B81" s="12" t="s">
        <v>109</v>
      </c>
      <c r="C81" s="51" t="s">
        <v>201</v>
      </c>
      <c r="D81" s="12">
        <v>2</v>
      </c>
      <c r="E81" s="52">
        <v>1</v>
      </c>
      <c r="F81" s="53">
        <v>15774.96</v>
      </c>
      <c r="G81" s="54">
        <f t="shared" si="8"/>
        <v>3.9406760071693155E-4</v>
      </c>
      <c r="H81" s="53">
        <f t="shared" si="9"/>
        <v>18892</v>
      </c>
      <c r="I81" s="53"/>
      <c r="J81" s="53">
        <v>132546.84564459813</v>
      </c>
      <c r="K81" s="54">
        <f t="shared" si="10"/>
        <v>4.2801203398391188E-3</v>
      </c>
      <c r="L81" s="55">
        <f t="shared" si="11"/>
        <v>50433</v>
      </c>
    </row>
    <row r="82" spans="1:12" x14ac:dyDescent="0.2">
      <c r="A82" s="4" t="s">
        <v>110</v>
      </c>
      <c r="B82" s="12" t="s">
        <v>111</v>
      </c>
      <c r="C82" s="51" t="s">
        <v>201</v>
      </c>
      <c r="D82" s="12">
        <v>2</v>
      </c>
      <c r="E82" s="52">
        <v>1</v>
      </c>
      <c r="F82" s="53">
        <v>3081581.62</v>
      </c>
      <c r="G82" s="54">
        <f t="shared" si="8"/>
        <v>7.6979686503597808E-2</v>
      </c>
      <c r="H82" s="53">
        <f t="shared" si="9"/>
        <v>3690440</v>
      </c>
      <c r="I82" s="53"/>
      <c r="J82" s="53">
        <v>4099774.114203413</v>
      </c>
      <c r="K82" s="54">
        <f t="shared" si="10"/>
        <v>0.13238735701035578</v>
      </c>
      <c r="L82" s="55">
        <f t="shared" si="11"/>
        <v>1559939</v>
      </c>
    </row>
    <row r="83" spans="1:12" x14ac:dyDescent="0.2">
      <c r="A83" s="4" t="s">
        <v>112</v>
      </c>
      <c r="B83" s="12" t="s">
        <v>113</v>
      </c>
      <c r="C83" s="51" t="s">
        <v>201</v>
      </c>
      <c r="D83" s="12">
        <v>2</v>
      </c>
      <c r="E83" s="52">
        <v>1</v>
      </c>
      <c r="F83" s="53">
        <v>1652268.3800000001</v>
      </c>
      <c r="G83" s="54">
        <f t="shared" si="8"/>
        <v>4.1274617257162707E-2</v>
      </c>
      <c r="H83" s="53">
        <f t="shared" si="9"/>
        <v>1978724</v>
      </c>
      <c r="I83" s="53"/>
      <c r="J83" s="53">
        <v>769102.06056136522</v>
      </c>
      <c r="K83" s="54">
        <f t="shared" si="10"/>
        <v>2.4835365615922787E-2</v>
      </c>
      <c r="L83" s="55">
        <f t="shared" si="11"/>
        <v>292639</v>
      </c>
    </row>
    <row r="84" spans="1:12" x14ac:dyDescent="0.2">
      <c r="A84" s="4"/>
      <c r="C84" s="51"/>
      <c r="E84" s="52"/>
      <c r="F84" s="53"/>
      <c r="G84" s="54"/>
      <c r="H84" s="53"/>
      <c r="I84" s="53"/>
      <c r="J84" s="53"/>
      <c r="K84" s="54"/>
      <c r="L84" s="55"/>
    </row>
    <row r="85" spans="1:12" x14ac:dyDescent="0.2">
      <c r="A85" s="4"/>
      <c r="E85" s="66"/>
      <c r="F85" s="67"/>
      <c r="G85" s="54"/>
      <c r="H85" s="53"/>
      <c r="I85" s="53"/>
      <c r="J85" s="53"/>
      <c r="K85" s="54"/>
      <c r="L85" s="55"/>
    </row>
    <row r="86" spans="1:12" x14ac:dyDescent="0.2">
      <c r="A86" s="4"/>
      <c r="E86" s="52"/>
      <c r="F86" s="67">
        <f>SUM(F66:F83)</f>
        <v>40031101.18999999</v>
      </c>
      <c r="G86" s="68">
        <f>SUM(G66:G85)</f>
        <v>1.0000000000000002</v>
      </c>
      <c r="H86" s="76">
        <f>SUM(H66:H84)</f>
        <v>47940446</v>
      </c>
      <c r="I86" s="53"/>
      <c r="J86" s="67">
        <f>SUM(J66:J83)</f>
        <v>30968018.448186971</v>
      </c>
      <c r="K86" s="54">
        <f>SUM(K66:K84)</f>
        <v>1.0000000000000002</v>
      </c>
      <c r="L86" s="53">
        <f>SUM(L66:L84)</f>
        <v>11783140</v>
      </c>
    </row>
    <row r="87" spans="1:12" x14ac:dyDescent="0.2">
      <c r="A87" s="4"/>
      <c r="E87" s="52"/>
      <c r="F87" s="67"/>
      <c r="G87" s="67"/>
      <c r="H87" s="67"/>
      <c r="I87" s="67"/>
      <c r="J87" s="67"/>
    </row>
    <row r="88" spans="1:12" x14ac:dyDescent="0.2">
      <c r="A88" s="4"/>
      <c r="E88" s="52"/>
      <c r="F88" s="67"/>
      <c r="G88" s="72" t="s">
        <v>202</v>
      </c>
      <c r="H88" s="74">
        <v>47940445.130499102</v>
      </c>
      <c r="I88" s="67"/>
      <c r="J88" s="41"/>
      <c r="K88" s="78" t="s">
        <v>203</v>
      </c>
      <c r="L88" s="75">
        <v>11783141.66405881</v>
      </c>
    </row>
    <row r="89" spans="1:12" x14ac:dyDescent="0.2">
      <c r="A89" s="4"/>
      <c r="E89" s="52"/>
      <c r="F89" s="67"/>
      <c r="G89" s="67"/>
      <c r="H89" s="67"/>
      <c r="I89" s="67"/>
      <c r="J89" s="67"/>
    </row>
    <row r="99" spans="1:12" s="42" customFormat="1" x14ac:dyDescent="0.2">
      <c r="A99" s="27"/>
      <c r="B99" s="12"/>
      <c r="C99" s="12"/>
      <c r="D99" s="12"/>
      <c r="F99" s="27"/>
      <c r="G99" s="27"/>
      <c r="H99" s="27"/>
      <c r="I99" s="27"/>
      <c r="J99" s="27"/>
      <c r="K99" s="27"/>
      <c r="L99" s="27"/>
    </row>
    <row r="100" spans="1:12" s="42" customFormat="1" x14ac:dyDescent="0.2">
      <c r="A100" s="27"/>
      <c r="B100" s="12"/>
      <c r="C100" s="12"/>
      <c r="D100" s="12"/>
      <c r="F100" s="27"/>
      <c r="G100" s="27"/>
      <c r="H100" s="27"/>
      <c r="I100" s="27"/>
      <c r="J100" s="27"/>
      <c r="K100" s="27"/>
      <c r="L100" s="27"/>
    </row>
    <row r="101" spans="1:12" s="42" customFormat="1" x14ac:dyDescent="0.2">
      <c r="A101" s="27"/>
      <c r="B101" s="12"/>
      <c r="C101" s="12"/>
      <c r="D101" s="12"/>
      <c r="F101" s="27"/>
      <c r="G101" s="27"/>
      <c r="H101" s="27"/>
      <c r="I101" s="27"/>
      <c r="J101" s="27"/>
      <c r="K101" s="27"/>
      <c r="L101" s="27"/>
    </row>
    <row r="102" spans="1:12" s="42" customFormat="1" x14ac:dyDescent="0.2">
      <c r="A102" s="27"/>
      <c r="B102" s="12"/>
      <c r="C102" s="12"/>
      <c r="D102" s="12"/>
      <c r="F102" s="27"/>
      <c r="G102" s="27"/>
      <c r="H102" s="27"/>
      <c r="I102" s="27"/>
      <c r="J102" s="27"/>
      <c r="K102" s="27"/>
      <c r="L102" s="27"/>
    </row>
    <row r="103" spans="1:12" s="42" customFormat="1" x14ac:dyDescent="0.2">
      <c r="A103" s="27"/>
      <c r="B103" s="12"/>
      <c r="C103" s="12"/>
      <c r="D103" s="12"/>
      <c r="F103" s="27"/>
      <c r="G103" s="27"/>
      <c r="H103" s="27"/>
      <c r="I103" s="27"/>
      <c r="J103" s="27"/>
      <c r="K103" s="27"/>
      <c r="L103" s="27"/>
    </row>
    <row r="104" spans="1:12" s="42" customFormat="1" x14ac:dyDescent="0.2">
      <c r="A104" s="27"/>
      <c r="B104" s="12"/>
      <c r="C104" s="12"/>
      <c r="D104" s="12"/>
      <c r="F104" s="27"/>
      <c r="G104" s="27"/>
      <c r="H104" s="27"/>
      <c r="I104" s="27"/>
      <c r="J104" s="27"/>
      <c r="K104" s="27"/>
      <c r="L104" s="27"/>
    </row>
    <row r="105" spans="1:12" s="42" customFormat="1" x14ac:dyDescent="0.2">
      <c r="A105" s="27"/>
      <c r="B105" s="12"/>
      <c r="C105" s="12"/>
      <c r="D105" s="12"/>
      <c r="F105" s="27"/>
      <c r="G105" s="27"/>
      <c r="H105" s="27"/>
      <c r="I105" s="27"/>
      <c r="J105" s="27"/>
      <c r="K105" s="27"/>
      <c r="L105" s="27"/>
    </row>
    <row r="106" spans="1:12" s="42" customFormat="1" x14ac:dyDescent="0.2">
      <c r="A106" s="27"/>
      <c r="B106" s="12"/>
      <c r="C106" s="12"/>
      <c r="D106" s="12"/>
      <c r="F106" s="27"/>
      <c r="G106" s="27"/>
      <c r="H106" s="27"/>
      <c r="I106" s="27"/>
      <c r="J106" s="27"/>
      <c r="K106" s="27"/>
      <c r="L106" s="27"/>
    </row>
    <row r="107" spans="1:12" s="42" customFormat="1" x14ac:dyDescent="0.2">
      <c r="A107" s="27"/>
      <c r="B107" s="12"/>
      <c r="C107" s="12"/>
      <c r="D107" s="12"/>
      <c r="F107" s="27"/>
      <c r="G107" s="27"/>
      <c r="H107" s="27"/>
      <c r="I107" s="27"/>
      <c r="J107" s="27"/>
      <c r="K107" s="27"/>
      <c r="L107" s="27"/>
    </row>
    <row r="108" spans="1:12" s="42" customFormat="1" x14ac:dyDescent="0.2">
      <c r="A108" s="27"/>
      <c r="B108" s="12"/>
      <c r="C108" s="12"/>
      <c r="D108" s="12"/>
      <c r="F108" s="27"/>
      <c r="G108" s="27"/>
      <c r="H108" s="27"/>
      <c r="I108" s="27"/>
      <c r="J108" s="27"/>
      <c r="K108" s="27"/>
      <c r="L108" s="27"/>
    </row>
    <row r="109" spans="1:12" s="42" customFormat="1" x14ac:dyDescent="0.2">
      <c r="A109" s="27"/>
      <c r="B109" s="12"/>
      <c r="C109" s="12"/>
      <c r="D109" s="12"/>
      <c r="F109" s="27"/>
      <c r="G109" s="27"/>
      <c r="H109" s="27"/>
      <c r="I109" s="27"/>
      <c r="J109" s="27"/>
      <c r="K109" s="27"/>
      <c r="L109" s="27"/>
    </row>
    <row r="110" spans="1:12" s="42" customFormat="1" x14ac:dyDescent="0.2">
      <c r="A110" s="27"/>
      <c r="B110" s="12"/>
      <c r="C110" s="12"/>
      <c r="D110" s="12"/>
      <c r="F110" s="27"/>
      <c r="G110" s="27"/>
      <c r="H110" s="27"/>
      <c r="I110" s="27"/>
      <c r="J110" s="27"/>
      <c r="K110" s="27"/>
      <c r="L110" s="27"/>
    </row>
    <row r="111" spans="1:12" s="42" customFormat="1" x14ac:dyDescent="0.2">
      <c r="A111" s="27"/>
      <c r="B111" s="12"/>
      <c r="C111" s="12"/>
      <c r="D111" s="12"/>
      <c r="F111" s="27"/>
      <c r="G111" s="27"/>
      <c r="H111" s="27"/>
      <c r="I111" s="27"/>
      <c r="J111" s="27"/>
      <c r="K111" s="27"/>
      <c r="L111" s="27"/>
    </row>
    <row r="112" spans="1:12" s="42" customFormat="1" x14ac:dyDescent="0.2">
      <c r="A112" s="27"/>
      <c r="B112" s="12"/>
      <c r="C112" s="12"/>
      <c r="D112" s="12"/>
      <c r="F112" s="27"/>
      <c r="G112" s="27"/>
      <c r="H112" s="27"/>
      <c r="I112" s="27"/>
      <c r="J112" s="27"/>
      <c r="K112" s="27"/>
      <c r="L112" s="27"/>
    </row>
    <row r="113" spans="1:12" s="42" customFormat="1" x14ac:dyDescent="0.2">
      <c r="A113" s="27"/>
      <c r="B113" s="12"/>
      <c r="C113" s="12"/>
      <c r="D113" s="12"/>
      <c r="F113" s="27"/>
      <c r="G113" s="27"/>
      <c r="H113" s="27"/>
      <c r="I113" s="27"/>
      <c r="J113" s="27"/>
      <c r="K113" s="27"/>
      <c r="L113" s="27"/>
    </row>
    <row r="114" spans="1:12" s="42" customFormat="1" x14ac:dyDescent="0.2">
      <c r="A114" s="27"/>
      <c r="B114" s="12"/>
      <c r="C114" s="12"/>
      <c r="D114" s="12"/>
      <c r="F114" s="27"/>
      <c r="G114" s="27"/>
      <c r="H114" s="27"/>
      <c r="I114" s="27"/>
      <c r="J114" s="27"/>
      <c r="K114" s="27"/>
      <c r="L114" s="27"/>
    </row>
    <row r="115" spans="1:12" s="42" customFormat="1" x14ac:dyDescent="0.2">
      <c r="A115" s="27"/>
      <c r="B115" s="12"/>
      <c r="C115" s="12"/>
      <c r="D115" s="12"/>
      <c r="F115" s="27"/>
      <c r="G115" s="27"/>
      <c r="H115" s="27"/>
      <c r="I115" s="27"/>
      <c r="J115" s="27"/>
      <c r="K115" s="27"/>
      <c r="L115" s="27"/>
    </row>
    <row r="116" spans="1:12" s="42" customFormat="1" x14ac:dyDescent="0.2">
      <c r="A116" s="27"/>
      <c r="B116" s="12"/>
      <c r="C116" s="12"/>
      <c r="D116" s="12"/>
      <c r="F116" s="27"/>
      <c r="G116" s="27"/>
      <c r="H116" s="27"/>
      <c r="I116" s="27"/>
      <c r="J116" s="27"/>
      <c r="K116" s="27"/>
      <c r="L116" s="27"/>
    </row>
    <row r="117" spans="1:12" s="42" customFormat="1" x14ac:dyDescent="0.2">
      <c r="A117" s="27"/>
      <c r="B117" s="12"/>
      <c r="C117" s="12"/>
      <c r="D117" s="12"/>
      <c r="F117" s="27"/>
      <c r="G117" s="27"/>
      <c r="H117" s="27"/>
      <c r="I117" s="27"/>
      <c r="J117" s="27"/>
      <c r="K117" s="27"/>
      <c r="L117" s="27"/>
    </row>
    <row r="118" spans="1:12" s="42" customFormat="1" x14ac:dyDescent="0.2">
      <c r="A118" s="27"/>
      <c r="B118" s="12"/>
      <c r="C118" s="12"/>
      <c r="D118" s="12"/>
      <c r="F118" s="27"/>
      <c r="G118" s="27"/>
      <c r="H118" s="27"/>
      <c r="I118" s="27"/>
      <c r="J118" s="27"/>
      <c r="K118" s="27"/>
      <c r="L118" s="27"/>
    </row>
    <row r="119" spans="1:12" s="42" customFormat="1" x14ac:dyDescent="0.2">
      <c r="A119" s="27"/>
      <c r="B119" s="12"/>
      <c r="C119" s="12"/>
      <c r="D119" s="12"/>
      <c r="F119" s="27"/>
      <c r="G119" s="27"/>
      <c r="H119" s="27"/>
      <c r="I119" s="27"/>
      <c r="J119" s="27"/>
      <c r="K119" s="27"/>
      <c r="L119" s="27"/>
    </row>
    <row r="120" spans="1:12" s="42" customFormat="1" x14ac:dyDescent="0.2">
      <c r="A120" s="27"/>
      <c r="B120" s="12"/>
      <c r="C120" s="12"/>
      <c r="D120" s="12"/>
      <c r="F120" s="27"/>
      <c r="G120" s="27"/>
      <c r="H120" s="27"/>
      <c r="I120" s="27"/>
      <c r="J120" s="27"/>
      <c r="K120" s="27"/>
      <c r="L120" s="27"/>
    </row>
    <row r="121" spans="1:12" s="42" customFormat="1" x14ac:dyDescent="0.2">
      <c r="A121" s="27"/>
      <c r="B121" s="12"/>
      <c r="C121" s="12"/>
      <c r="D121" s="12"/>
      <c r="F121" s="27"/>
      <c r="G121" s="27"/>
      <c r="H121" s="27"/>
      <c r="I121" s="27"/>
      <c r="J121" s="27"/>
      <c r="K121" s="27"/>
      <c r="L121" s="27"/>
    </row>
    <row r="122" spans="1:12" s="42" customFormat="1" x14ac:dyDescent="0.2">
      <c r="A122" s="27"/>
      <c r="B122" s="12"/>
      <c r="C122" s="12"/>
      <c r="D122" s="12"/>
      <c r="F122" s="27"/>
      <c r="G122" s="27"/>
      <c r="H122" s="27"/>
      <c r="I122" s="27"/>
      <c r="J122" s="27"/>
      <c r="K122" s="27"/>
      <c r="L122" s="27"/>
    </row>
    <row r="123" spans="1:12" s="42" customFormat="1" x14ac:dyDescent="0.2">
      <c r="A123" s="27"/>
      <c r="B123" s="12"/>
      <c r="C123" s="12"/>
      <c r="D123" s="12"/>
      <c r="F123" s="27"/>
      <c r="G123" s="27"/>
      <c r="H123" s="27"/>
      <c r="I123" s="27"/>
      <c r="J123" s="27"/>
      <c r="K123" s="27"/>
      <c r="L123" s="27"/>
    </row>
    <row r="124" spans="1:12" s="42" customFormat="1" x14ac:dyDescent="0.2">
      <c r="A124" s="27"/>
      <c r="B124" s="12"/>
      <c r="C124" s="12"/>
      <c r="D124" s="12"/>
      <c r="F124" s="27"/>
      <c r="G124" s="27"/>
      <c r="H124" s="27"/>
      <c r="I124" s="27"/>
      <c r="J124" s="27"/>
      <c r="K124" s="27"/>
      <c r="L124" s="27"/>
    </row>
    <row r="125" spans="1:12" s="42" customFormat="1" x14ac:dyDescent="0.2">
      <c r="A125" s="27"/>
      <c r="B125" s="12"/>
      <c r="C125" s="12"/>
      <c r="D125" s="12"/>
      <c r="F125" s="27"/>
      <c r="G125" s="27"/>
      <c r="H125" s="27"/>
      <c r="I125" s="27"/>
      <c r="J125" s="27"/>
      <c r="K125" s="27"/>
      <c r="L125" s="27"/>
    </row>
    <row r="126" spans="1:12" s="42" customFormat="1" x14ac:dyDescent="0.2">
      <c r="A126" s="27"/>
      <c r="B126" s="12"/>
      <c r="C126" s="12"/>
      <c r="D126" s="12"/>
      <c r="F126" s="27"/>
      <c r="G126" s="27"/>
      <c r="H126" s="27"/>
      <c r="I126" s="27"/>
      <c r="J126" s="27"/>
      <c r="K126" s="27"/>
      <c r="L126" s="27"/>
    </row>
    <row r="127" spans="1:12" s="42" customFormat="1" x14ac:dyDescent="0.2">
      <c r="A127" s="27"/>
      <c r="B127" s="12"/>
      <c r="C127" s="12"/>
      <c r="D127" s="12"/>
      <c r="F127" s="27"/>
      <c r="G127" s="27"/>
      <c r="H127" s="27"/>
      <c r="I127" s="27"/>
      <c r="J127" s="27"/>
      <c r="K127" s="27"/>
      <c r="L127" s="27"/>
    </row>
    <row r="128" spans="1:12" s="42" customFormat="1" x14ac:dyDescent="0.2">
      <c r="A128" s="27"/>
      <c r="B128" s="12"/>
      <c r="C128" s="12"/>
      <c r="D128" s="12"/>
      <c r="F128" s="27"/>
      <c r="G128" s="27"/>
      <c r="H128" s="27"/>
      <c r="I128" s="27"/>
      <c r="J128" s="27"/>
      <c r="K128" s="27"/>
      <c r="L128" s="27"/>
    </row>
    <row r="129" spans="1:12" s="42" customFormat="1" x14ac:dyDescent="0.2">
      <c r="A129" s="27"/>
      <c r="B129" s="12"/>
      <c r="C129" s="12"/>
      <c r="D129" s="12"/>
      <c r="F129" s="27"/>
      <c r="G129" s="27"/>
      <c r="H129" s="27"/>
      <c r="I129" s="27"/>
      <c r="J129" s="27"/>
      <c r="K129" s="27"/>
      <c r="L129" s="27"/>
    </row>
    <row r="130" spans="1:12" s="42" customFormat="1" x14ac:dyDescent="0.2">
      <c r="A130" s="27"/>
      <c r="B130" s="12"/>
      <c r="C130" s="12"/>
      <c r="D130" s="12"/>
      <c r="F130" s="27"/>
      <c r="G130" s="27"/>
      <c r="H130" s="27"/>
      <c r="I130" s="27"/>
      <c r="J130" s="27"/>
      <c r="K130" s="27"/>
      <c r="L130" s="27"/>
    </row>
    <row r="131" spans="1:12" s="42" customFormat="1" x14ac:dyDescent="0.2">
      <c r="A131" s="27"/>
      <c r="B131" s="12"/>
      <c r="C131" s="12"/>
      <c r="D131" s="12"/>
      <c r="F131" s="27"/>
      <c r="G131" s="27"/>
      <c r="H131" s="27"/>
      <c r="I131" s="27"/>
      <c r="J131" s="27"/>
      <c r="K131" s="27"/>
      <c r="L131" s="27"/>
    </row>
    <row r="132" spans="1:12" s="42" customFormat="1" x14ac:dyDescent="0.2">
      <c r="A132" s="27"/>
      <c r="B132" s="12"/>
      <c r="C132" s="12"/>
      <c r="D132" s="12"/>
      <c r="F132" s="27"/>
      <c r="G132" s="27"/>
      <c r="H132" s="27"/>
      <c r="I132" s="27"/>
      <c r="J132" s="27"/>
      <c r="K132" s="27"/>
      <c r="L132" s="27"/>
    </row>
    <row r="133" spans="1:12" s="42" customFormat="1" x14ac:dyDescent="0.2">
      <c r="A133" s="27"/>
      <c r="B133" s="12"/>
      <c r="C133" s="12"/>
      <c r="D133" s="12"/>
      <c r="F133" s="27"/>
      <c r="G133" s="27"/>
      <c r="H133" s="27"/>
      <c r="I133" s="27"/>
      <c r="J133" s="27"/>
      <c r="K133" s="27"/>
      <c r="L133" s="27"/>
    </row>
    <row r="134" spans="1:12" s="42" customFormat="1" x14ac:dyDescent="0.2">
      <c r="A134" s="27"/>
      <c r="B134" s="12"/>
      <c r="C134" s="12"/>
      <c r="D134" s="12"/>
      <c r="F134" s="27"/>
      <c r="G134" s="27"/>
      <c r="H134" s="27"/>
      <c r="I134" s="27"/>
      <c r="J134" s="27"/>
      <c r="K134" s="27"/>
      <c r="L134" s="27"/>
    </row>
    <row r="135" spans="1:12" s="42" customFormat="1" x14ac:dyDescent="0.2">
      <c r="A135" s="27"/>
      <c r="B135" s="12"/>
      <c r="C135" s="12"/>
      <c r="D135" s="12"/>
      <c r="F135" s="27"/>
      <c r="G135" s="27"/>
      <c r="H135" s="27"/>
      <c r="I135" s="27"/>
      <c r="J135" s="27"/>
      <c r="K135" s="27"/>
      <c r="L135" s="27"/>
    </row>
    <row r="136" spans="1:12" s="42" customFormat="1" x14ac:dyDescent="0.2">
      <c r="A136" s="27"/>
      <c r="B136" s="12"/>
      <c r="C136" s="12"/>
      <c r="D136" s="12"/>
      <c r="F136" s="27"/>
      <c r="G136" s="27"/>
      <c r="H136" s="27"/>
      <c r="I136" s="27"/>
      <c r="J136" s="27"/>
      <c r="K136" s="27"/>
      <c r="L136" s="27"/>
    </row>
    <row r="137" spans="1:12" s="42" customFormat="1" x14ac:dyDescent="0.2">
      <c r="A137" s="27"/>
      <c r="B137" s="12"/>
      <c r="C137" s="12"/>
      <c r="D137" s="12"/>
      <c r="F137" s="27"/>
      <c r="G137" s="27"/>
      <c r="H137" s="27"/>
      <c r="I137" s="27"/>
      <c r="J137" s="27"/>
      <c r="K137" s="27"/>
      <c r="L137" s="27"/>
    </row>
    <row r="138" spans="1:12" s="42" customFormat="1" x14ac:dyDescent="0.2">
      <c r="A138" s="27"/>
      <c r="B138" s="12"/>
      <c r="C138" s="12"/>
      <c r="D138" s="12"/>
      <c r="F138" s="27"/>
      <c r="G138" s="27"/>
      <c r="H138" s="27"/>
      <c r="I138" s="27"/>
      <c r="J138" s="27"/>
      <c r="K138" s="27"/>
      <c r="L138" s="27"/>
    </row>
    <row r="139" spans="1:12" s="42" customFormat="1" x14ac:dyDescent="0.2">
      <c r="A139" s="27"/>
      <c r="B139" s="12"/>
      <c r="C139" s="12"/>
      <c r="D139" s="12"/>
      <c r="F139" s="27"/>
      <c r="G139" s="27"/>
      <c r="H139" s="27"/>
      <c r="I139" s="27"/>
      <c r="J139" s="27"/>
      <c r="K139" s="27"/>
      <c r="L139" s="27"/>
    </row>
    <row r="140" spans="1:12" s="42" customFormat="1" x14ac:dyDescent="0.2">
      <c r="A140" s="27"/>
      <c r="B140" s="12"/>
      <c r="C140" s="12"/>
      <c r="D140" s="12"/>
      <c r="F140" s="27"/>
      <c r="G140" s="27"/>
      <c r="H140" s="27"/>
      <c r="I140" s="27"/>
      <c r="J140" s="27"/>
      <c r="K140" s="27"/>
      <c r="L140" s="27"/>
    </row>
    <row r="141" spans="1:12" s="42" customFormat="1" x14ac:dyDescent="0.2">
      <c r="A141" s="27"/>
      <c r="B141" s="12"/>
      <c r="C141" s="12"/>
      <c r="D141" s="12"/>
      <c r="F141" s="27"/>
      <c r="G141" s="27"/>
      <c r="H141" s="27"/>
      <c r="I141" s="27"/>
      <c r="J141" s="27"/>
      <c r="K141" s="27"/>
      <c r="L141" s="27"/>
    </row>
    <row r="142" spans="1:12" s="42" customFormat="1" x14ac:dyDescent="0.2">
      <c r="A142" s="27"/>
      <c r="B142" s="12"/>
      <c r="C142" s="12"/>
      <c r="D142" s="12"/>
      <c r="F142" s="27"/>
      <c r="G142" s="27"/>
      <c r="H142" s="27"/>
      <c r="I142" s="27"/>
      <c r="J142" s="27"/>
      <c r="K142" s="27"/>
      <c r="L142" s="27"/>
    </row>
    <row r="143" spans="1:12" s="42" customFormat="1" x14ac:dyDescent="0.2">
      <c r="A143" s="27"/>
      <c r="B143" s="12"/>
      <c r="C143" s="12"/>
      <c r="D143" s="12"/>
      <c r="F143" s="27"/>
      <c r="G143" s="27"/>
      <c r="H143" s="27"/>
      <c r="I143" s="27"/>
      <c r="J143" s="27"/>
      <c r="K143" s="27"/>
      <c r="L143" s="27"/>
    </row>
    <row r="144" spans="1:12" s="42" customFormat="1" x14ac:dyDescent="0.2">
      <c r="A144" s="27"/>
      <c r="B144" s="12"/>
      <c r="C144" s="12"/>
      <c r="D144" s="12"/>
      <c r="F144" s="27"/>
      <c r="G144" s="27"/>
      <c r="H144" s="27"/>
      <c r="I144" s="27"/>
      <c r="J144" s="27"/>
      <c r="K144" s="27"/>
      <c r="L144" s="27"/>
    </row>
    <row r="145" spans="1:12" s="42" customFormat="1" x14ac:dyDescent="0.2">
      <c r="A145" s="27"/>
      <c r="B145" s="12"/>
      <c r="C145" s="12"/>
      <c r="D145" s="12"/>
      <c r="F145" s="27"/>
      <c r="G145" s="27"/>
      <c r="H145" s="27"/>
      <c r="I145" s="27"/>
      <c r="J145" s="27"/>
      <c r="K145" s="27"/>
      <c r="L145" s="27"/>
    </row>
    <row r="146" spans="1:12" s="42" customFormat="1" x14ac:dyDescent="0.2">
      <c r="A146" s="27"/>
      <c r="B146" s="12"/>
      <c r="C146" s="12"/>
      <c r="D146" s="12"/>
      <c r="F146" s="27"/>
      <c r="G146" s="27"/>
      <c r="H146" s="27"/>
      <c r="I146" s="27"/>
      <c r="J146" s="27"/>
      <c r="K146" s="27"/>
      <c r="L146" s="27"/>
    </row>
    <row r="147" spans="1:12" s="42" customFormat="1" x14ac:dyDescent="0.2">
      <c r="A147" s="27"/>
      <c r="B147" s="12"/>
      <c r="C147" s="12"/>
      <c r="D147" s="12"/>
      <c r="F147" s="27"/>
      <c r="G147" s="27"/>
      <c r="H147" s="27"/>
      <c r="I147" s="27"/>
      <c r="J147" s="27"/>
      <c r="K147" s="27"/>
      <c r="L147" s="27"/>
    </row>
    <row r="148" spans="1:12" s="42" customFormat="1" x14ac:dyDescent="0.2">
      <c r="A148" s="27"/>
      <c r="B148" s="12"/>
      <c r="C148" s="12"/>
      <c r="D148" s="12"/>
      <c r="F148" s="27"/>
      <c r="G148" s="27"/>
      <c r="H148" s="27"/>
      <c r="I148" s="27"/>
      <c r="J148" s="27"/>
      <c r="K148" s="27"/>
      <c r="L148" s="27"/>
    </row>
    <row r="149" spans="1:12" s="42" customFormat="1" x14ac:dyDescent="0.2">
      <c r="A149" s="27"/>
      <c r="B149" s="12"/>
      <c r="C149" s="12"/>
      <c r="D149" s="12"/>
      <c r="F149" s="27"/>
      <c r="G149" s="27"/>
      <c r="H149" s="27"/>
      <c r="I149" s="27"/>
      <c r="J149" s="27"/>
      <c r="K149" s="27"/>
      <c r="L149" s="27"/>
    </row>
    <row r="150" spans="1:12" s="42" customFormat="1" x14ac:dyDescent="0.2">
      <c r="A150" s="27"/>
      <c r="B150" s="12"/>
      <c r="C150" s="12"/>
      <c r="D150" s="12"/>
      <c r="F150" s="27"/>
      <c r="G150" s="27"/>
      <c r="H150" s="27"/>
      <c r="I150" s="27"/>
      <c r="J150" s="27"/>
      <c r="K150" s="27"/>
      <c r="L150" s="27"/>
    </row>
    <row r="151" spans="1:12" s="42" customFormat="1" x14ac:dyDescent="0.2">
      <c r="A151" s="27"/>
      <c r="B151" s="12"/>
      <c r="C151" s="12"/>
      <c r="D151" s="12"/>
      <c r="F151" s="27"/>
      <c r="G151" s="27"/>
      <c r="H151" s="27"/>
      <c r="I151" s="27"/>
      <c r="J151" s="27"/>
      <c r="K151" s="27"/>
      <c r="L151" s="27"/>
    </row>
    <row r="152" spans="1:12" s="42" customFormat="1" x14ac:dyDescent="0.2">
      <c r="A152" s="27"/>
      <c r="B152" s="12"/>
      <c r="C152" s="12"/>
      <c r="D152" s="12"/>
      <c r="F152" s="27"/>
      <c r="G152" s="27"/>
      <c r="H152" s="27"/>
      <c r="I152" s="27"/>
      <c r="J152" s="27"/>
      <c r="K152" s="27"/>
      <c r="L152" s="27"/>
    </row>
    <row r="153" spans="1:12" s="42" customFormat="1" x14ac:dyDescent="0.2">
      <c r="A153" s="27"/>
      <c r="B153" s="12"/>
      <c r="C153" s="12"/>
      <c r="D153" s="12"/>
      <c r="F153" s="27"/>
      <c r="G153" s="27"/>
      <c r="H153" s="27"/>
      <c r="I153" s="27"/>
      <c r="J153" s="27"/>
      <c r="K153" s="27"/>
      <c r="L153" s="27"/>
    </row>
    <row r="154" spans="1:12" s="42" customFormat="1" x14ac:dyDescent="0.2">
      <c r="A154" s="27"/>
      <c r="B154" s="12"/>
      <c r="C154" s="12"/>
      <c r="D154" s="12"/>
      <c r="F154" s="27"/>
      <c r="G154" s="27"/>
      <c r="H154" s="27"/>
      <c r="I154" s="27"/>
      <c r="J154" s="27"/>
      <c r="K154" s="27"/>
      <c r="L154" s="27"/>
    </row>
    <row r="155" spans="1:12" s="42" customFormat="1" x14ac:dyDescent="0.2">
      <c r="A155" s="27"/>
      <c r="B155" s="12"/>
      <c r="C155" s="12"/>
      <c r="D155" s="12"/>
      <c r="F155" s="27"/>
      <c r="G155" s="27"/>
      <c r="H155" s="27"/>
      <c r="I155" s="27"/>
      <c r="J155" s="27"/>
      <c r="K155" s="27"/>
      <c r="L155" s="27"/>
    </row>
    <row r="156" spans="1:12" s="42" customFormat="1" x14ac:dyDescent="0.2">
      <c r="A156" s="27"/>
      <c r="B156" s="12"/>
      <c r="C156" s="12"/>
      <c r="D156" s="12"/>
      <c r="F156" s="27"/>
      <c r="G156" s="27"/>
      <c r="H156" s="27"/>
      <c r="I156" s="27"/>
      <c r="J156" s="27"/>
      <c r="K156" s="27"/>
      <c r="L156" s="27"/>
    </row>
    <row r="157" spans="1:12" s="42" customFormat="1" x14ac:dyDescent="0.2">
      <c r="A157" s="27"/>
      <c r="B157" s="12"/>
      <c r="C157" s="12"/>
      <c r="D157" s="12"/>
      <c r="F157" s="27"/>
      <c r="G157" s="27"/>
      <c r="H157" s="27"/>
      <c r="I157" s="27"/>
      <c r="J157" s="27"/>
      <c r="K157" s="27"/>
      <c r="L157" s="27"/>
    </row>
    <row r="158" spans="1:12" s="42" customFormat="1" x14ac:dyDescent="0.2">
      <c r="A158" s="27"/>
      <c r="B158" s="12"/>
      <c r="C158" s="12"/>
      <c r="D158" s="12"/>
      <c r="F158" s="27"/>
      <c r="G158" s="27"/>
      <c r="H158" s="27"/>
      <c r="I158" s="27"/>
      <c r="J158" s="27"/>
      <c r="K158" s="27"/>
      <c r="L158" s="27"/>
    </row>
    <row r="159" spans="1:12" s="42" customFormat="1" x14ac:dyDescent="0.2">
      <c r="A159" s="27"/>
      <c r="B159" s="12"/>
      <c r="C159" s="12"/>
      <c r="D159" s="12"/>
      <c r="F159" s="27"/>
      <c r="G159" s="27"/>
      <c r="H159" s="27"/>
      <c r="I159" s="27"/>
      <c r="J159" s="27"/>
      <c r="K159" s="27"/>
      <c r="L159" s="27"/>
    </row>
    <row r="160" spans="1:12" s="42" customFormat="1" x14ac:dyDescent="0.2">
      <c r="A160" s="27"/>
      <c r="B160" s="12"/>
      <c r="C160" s="12"/>
      <c r="D160" s="12"/>
      <c r="F160" s="27"/>
      <c r="G160" s="27"/>
      <c r="H160" s="27"/>
      <c r="I160" s="27"/>
      <c r="J160" s="27"/>
      <c r="K160" s="27"/>
      <c r="L160" s="27"/>
    </row>
    <row r="161" spans="1:12" s="42" customFormat="1" x14ac:dyDescent="0.2">
      <c r="A161" s="27"/>
      <c r="B161" s="12"/>
      <c r="C161" s="12"/>
      <c r="D161" s="12"/>
      <c r="F161" s="27"/>
      <c r="G161" s="27"/>
      <c r="H161" s="27"/>
      <c r="I161" s="27"/>
      <c r="J161" s="27"/>
      <c r="K161" s="27"/>
      <c r="L161" s="27"/>
    </row>
    <row r="162" spans="1:12" s="42" customFormat="1" x14ac:dyDescent="0.2">
      <c r="A162" s="27"/>
      <c r="B162" s="12"/>
      <c r="C162" s="12"/>
      <c r="D162" s="12"/>
      <c r="F162" s="27"/>
      <c r="G162" s="27"/>
      <c r="H162" s="27"/>
      <c r="I162" s="27"/>
      <c r="J162" s="27"/>
      <c r="K162" s="27"/>
      <c r="L162" s="27"/>
    </row>
    <row r="163" spans="1:12" s="42" customFormat="1" x14ac:dyDescent="0.2">
      <c r="A163" s="27"/>
      <c r="B163" s="12"/>
      <c r="C163" s="12"/>
      <c r="D163" s="12"/>
      <c r="F163" s="27"/>
      <c r="G163" s="27"/>
      <c r="H163" s="27"/>
      <c r="I163" s="27"/>
      <c r="J163" s="27"/>
      <c r="K163" s="27"/>
      <c r="L163" s="27"/>
    </row>
    <row r="164" spans="1:12" s="42" customFormat="1" x14ac:dyDescent="0.2">
      <c r="A164" s="27"/>
      <c r="B164" s="12"/>
      <c r="C164" s="12"/>
      <c r="D164" s="12"/>
      <c r="F164" s="27"/>
      <c r="G164" s="27"/>
      <c r="H164" s="27"/>
      <c r="I164" s="27"/>
      <c r="J164" s="27"/>
      <c r="K164" s="27"/>
      <c r="L164" s="27"/>
    </row>
    <row r="165" spans="1:12" s="42" customFormat="1" x14ac:dyDescent="0.2">
      <c r="A165" s="27"/>
      <c r="B165" s="12"/>
      <c r="C165" s="12"/>
      <c r="D165" s="12"/>
      <c r="F165" s="27"/>
      <c r="G165" s="27"/>
      <c r="H165" s="27"/>
      <c r="I165" s="27"/>
      <c r="J165" s="27"/>
      <c r="K165" s="27"/>
      <c r="L165" s="27"/>
    </row>
    <row r="166" spans="1:12" s="42" customFormat="1" x14ac:dyDescent="0.2">
      <c r="A166" s="27"/>
      <c r="B166" s="12"/>
      <c r="C166" s="12"/>
      <c r="D166" s="12"/>
      <c r="F166" s="27"/>
      <c r="G166" s="27"/>
      <c r="H166" s="27"/>
      <c r="I166" s="27"/>
      <c r="J166" s="27"/>
      <c r="K166" s="27"/>
      <c r="L166" s="27"/>
    </row>
    <row r="167" spans="1:12" s="42" customFormat="1" x14ac:dyDescent="0.2">
      <c r="A167" s="27"/>
      <c r="B167" s="12"/>
      <c r="C167" s="12"/>
      <c r="D167" s="12"/>
      <c r="F167" s="27"/>
      <c r="G167" s="27"/>
      <c r="H167" s="27"/>
      <c r="I167" s="27"/>
      <c r="J167" s="27"/>
      <c r="K167" s="27"/>
      <c r="L167" s="27"/>
    </row>
    <row r="168" spans="1:12" s="42" customFormat="1" x14ac:dyDescent="0.2">
      <c r="A168" s="27"/>
      <c r="B168" s="12"/>
      <c r="C168" s="12"/>
      <c r="D168" s="12"/>
      <c r="F168" s="27"/>
      <c r="G168" s="27"/>
      <c r="H168" s="27"/>
      <c r="I168" s="27"/>
      <c r="J168" s="27"/>
      <c r="K168" s="27"/>
      <c r="L168" s="27"/>
    </row>
    <row r="169" spans="1:12" s="42" customFormat="1" x14ac:dyDescent="0.2">
      <c r="A169" s="27"/>
      <c r="B169" s="12"/>
      <c r="C169" s="12"/>
      <c r="D169" s="12"/>
      <c r="F169" s="27"/>
      <c r="G169" s="27"/>
      <c r="H169" s="27"/>
      <c r="I169" s="27"/>
      <c r="J169" s="27"/>
      <c r="K169" s="27"/>
      <c r="L169" s="27"/>
    </row>
    <row r="170" spans="1:12" s="42" customFormat="1" x14ac:dyDescent="0.2">
      <c r="A170" s="27"/>
      <c r="B170" s="12"/>
      <c r="C170" s="12"/>
      <c r="D170" s="12"/>
      <c r="F170" s="27"/>
      <c r="G170" s="27"/>
      <c r="H170" s="27"/>
      <c r="I170" s="27"/>
      <c r="J170" s="27"/>
      <c r="K170" s="27"/>
      <c r="L170" s="27"/>
    </row>
    <row r="171" spans="1:12" s="42" customFormat="1" x14ac:dyDescent="0.2">
      <c r="A171" s="27"/>
      <c r="B171" s="12"/>
      <c r="C171" s="12"/>
      <c r="D171" s="12"/>
      <c r="F171" s="27"/>
      <c r="G171" s="27"/>
      <c r="H171" s="27"/>
      <c r="I171" s="27"/>
      <c r="J171" s="27"/>
      <c r="K171" s="27"/>
      <c r="L171" s="27"/>
    </row>
    <row r="172" spans="1:12" s="42" customFormat="1" x14ac:dyDescent="0.2">
      <c r="A172" s="27"/>
      <c r="B172" s="12"/>
      <c r="C172" s="12"/>
      <c r="D172" s="12"/>
      <c r="F172" s="27"/>
      <c r="G172" s="27"/>
      <c r="H172" s="27"/>
      <c r="I172" s="27"/>
      <c r="J172" s="27"/>
      <c r="K172" s="27"/>
      <c r="L172" s="27"/>
    </row>
    <row r="173" spans="1:12" s="42" customFormat="1" x14ac:dyDescent="0.2">
      <c r="A173" s="27"/>
      <c r="B173" s="12"/>
      <c r="C173" s="12"/>
      <c r="D173" s="12"/>
      <c r="F173" s="27"/>
      <c r="G173" s="27"/>
      <c r="H173" s="27"/>
      <c r="I173" s="27"/>
      <c r="J173" s="27"/>
      <c r="K173" s="27"/>
      <c r="L173" s="27"/>
    </row>
    <row r="174" spans="1:12" s="42" customFormat="1" x14ac:dyDescent="0.2">
      <c r="A174" s="27"/>
      <c r="B174" s="12"/>
      <c r="C174" s="12"/>
      <c r="D174" s="12"/>
      <c r="F174" s="27"/>
      <c r="G174" s="27"/>
      <c r="H174" s="27"/>
      <c r="I174" s="27"/>
      <c r="J174" s="27"/>
      <c r="K174" s="27"/>
      <c r="L174" s="27"/>
    </row>
    <row r="175" spans="1:12" s="42" customFormat="1" x14ac:dyDescent="0.2">
      <c r="A175" s="27"/>
      <c r="B175" s="12"/>
      <c r="C175" s="12"/>
      <c r="D175" s="12"/>
      <c r="F175" s="27"/>
      <c r="G175" s="27"/>
      <c r="H175" s="27"/>
      <c r="I175" s="27"/>
      <c r="J175" s="27"/>
      <c r="K175" s="27"/>
      <c r="L175" s="27"/>
    </row>
    <row r="176" spans="1:12" s="42" customFormat="1" x14ac:dyDescent="0.2">
      <c r="A176" s="27"/>
      <c r="B176" s="12"/>
      <c r="C176" s="12"/>
      <c r="D176" s="12"/>
      <c r="F176" s="27"/>
      <c r="G176" s="27"/>
      <c r="H176" s="27"/>
      <c r="I176" s="27"/>
      <c r="J176" s="27"/>
      <c r="K176" s="27"/>
      <c r="L176" s="27"/>
    </row>
    <row r="177" spans="1:12" s="42" customFormat="1" x14ac:dyDescent="0.2">
      <c r="A177" s="27"/>
      <c r="B177" s="12"/>
      <c r="C177" s="12"/>
      <c r="D177" s="12"/>
      <c r="F177" s="27"/>
      <c r="G177" s="27"/>
      <c r="H177" s="27"/>
      <c r="I177" s="27"/>
      <c r="J177" s="27"/>
      <c r="K177" s="27"/>
      <c r="L177" s="27"/>
    </row>
    <row r="178" spans="1:12" s="42" customFormat="1" x14ac:dyDescent="0.2">
      <c r="A178" s="27"/>
      <c r="B178" s="12"/>
      <c r="C178" s="12"/>
      <c r="D178" s="12"/>
      <c r="F178" s="27"/>
      <c r="G178" s="27"/>
      <c r="H178" s="27"/>
      <c r="I178" s="27"/>
      <c r="J178" s="27"/>
      <c r="K178" s="27"/>
      <c r="L178" s="27"/>
    </row>
    <row r="179" spans="1:12" s="42" customFormat="1" x14ac:dyDescent="0.2">
      <c r="A179" s="27"/>
      <c r="B179" s="12"/>
      <c r="C179" s="12"/>
      <c r="D179" s="12"/>
      <c r="F179" s="27"/>
      <c r="G179" s="27"/>
      <c r="H179" s="27"/>
      <c r="I179" s="27"/>
      <c r="J179" s="27"/>
      <c r="K179" s="27"/>
      <c r="L179" s="27"/>
    </row>
    <row r="180" spans="1:12" s="42" customFormat="1" x14ac:dyDescent="0.2">
      <c r="A180" s="27"/>
      <c r="B180" s="12"/>
      <c r="C180" s="12"/>
      <c r="D180" s="12"/>
      <c r="F180" s="27"/>
      <c r="G180" s="27"/>
      <c r="H180" s="27"/>
      <c r="I180" s="27"/>
      <c r="J180" s="27"/>
      <c r="K180" s="27"/>
      <c r="L180" s="27"/>
    </row>
    <row r="181" spans="1:12" s="42" customFormat="1" x14ac:dyDescent="0.2">
      <c r="A181" s="27"/>
      <c r="B181" s="12"/>
      <c r="C181" s="12"/>
      <c r="D181" s="12"/>
      <c r="F181" s="27"/>
      <c r="G181" s="27"/>
      <c r="H181" s="27"/>
      <c r="I181" s="27"/>
      <c r="J181" s="27"/>
      <c r="K181" s="27"/>
      <c r="L181" s="27"/>
    </row>
    <row r="182" spans="1:12" s="42" customFormat="1" x14ac:dyDescent="0.2">
      <c r="A182" s="27"/>
      <c r="B182" s="12"/>
      <c r="C182" s="12"/>
      <c r="D182" s="12"/>
      <c r="F182" s="27"/>
      <c r="G182" s="27"/>
      <c r="H182" s="27"/>
      <c r="I182" s="27"/>
      <c r="J182" s="27"/>
      <c r="K182" s="27"/>
      <c r="L182" s="27"/>
    </row>
    <row r="183" spans="1:12" s="42" customFormat="1" x14ac:dyDescent="0.2">
      <c r="A183" s="27"/>
      <c r="B183" s="12"/>
      <c r="C183" s="12"/>
      <c r="D183" s="12"/>
      <c r="F183" s="27"/>
      <c r="G183" s="27"/>
      <c r="H183" s="27"/>
      <c r="I183" s="27"/>
      <c r="J183" s="27"/>
      <c r="K183" s="27"/>
      <c r="L183" s="27"/>
    </row>
    <row r="184" spans="1:12" s="42" customFormat="1" x14ac:dyDescent="0.2">
      <c r="A184" s="27"/>
      <c r="B184" s="12"/>
      <c r="C184" s="12"/>
      <c r="D184" s="12"/>
      <c r="F184" s="27"/>
      <c r="G184" s="27"/>
      <c r="H184" s="27"/>
      <c r="I184" s="27"/>
      <c r="J184" s="27"/>
      <c r="K184" s="27"/>
      <c r="L184" s="27"/>
    </row>
    <row r="185" spans="1:12" s="42" customFormat="1" x14ac:dyDescent="0.2">
      <c r="A185" s="27"/>
      <c r="B185" s="12"/>
      <c r="C185" s="12"/>
      <c r="D185" s="12"/>
      <c r="F185" s="27"/>
      <c r="G185" s="27"/>
      <c r="H185" s="27"/>
      <c r="I185" s="27"/>
      <c r="J185" s="27"/>
      <c r="K185" s="27"/>
      <c r="L185" s="27"/>
    </row>
    <row r="186" spans="1:12" s="42" customFormat="1" x14ac:dyDescent="0.2">
      <c r="A186" s="27"/>
      <c r="B186" s="12"/>
      <c r="C186" s="12"/>
      <c r="D186" s="12"/>
      <c r="F186" s="27"/>
      <c r="G186" s="27"/>
      <c r="H186" s="27"/>
      <c r="I186" s="27"/>
      <c r="J186" s="27"/>
      <c r="K186" s="27"/>
      <c r="L186" s="27"/>
    </row>
    <row r="187" spans="1:12" s="42" customFormat="1" x14ac:dyDescent="0.2">
      <c r="A187" s="27"/>
      <c r="B187" s="12"/>
      <c r="C187" s="12"/>
      <c r="D187" s="12"/>
      <c r="F187" s="27"/>
      <c r="G187" s="27"/>
      <c r="H187" s="27"/>
      <c r="I187" s="27"/>
      <c r="J187" s="27"/>
      <c r="K187" s="27"/>
      <c r="L187" s="27"/>
    </row>
    <row r="188" spans="1:12" s="42" customFormat="1" x14ac:dyDescent="0.2">
      <c r="A188" s="27"/>
      <c r="B188" s="12"/>
      <c r="C188" s="12"/>
      <c r="D188" s="12"/>
      <c r="F188" s="27"/>
      <c r="G188" s="27"/>
      <c r="H188" s="27"/>
      <c r="I188" s="27"/>
      <c r="J188" s="27"/>
      <c r="K188" s="27"/>
      <c r="L188" s="27"/>
    </row>
    <row r="189" spans="1:12" s="42" customFormat="1" x14ac:dyDescent="0.2">
      <c r="A189" s="27"/>
      <c r="B189" s="12"/>
      <c r="C189" s="12"/>
      <c r="D189" s="12"/>
      <c r="F189" s="27"/>
      <c r="G189" s="27"/>
      <c r="H189" s="27"/>
      <c r="I189" s="27"/>
      <c r="J189" s="27"/>
      <c r="K189" s="27"/>
      <c r="L189" s="27"/>
    </row>
    <row r="190" spans="1:12" s="42" customFormat="1" x14ac:dyDescent="0.2">
      <c r="A190" s="27"/>
      <c r="B190" s="12"/>
      <c r="C190" s="12"/>
      <c r="D190" s="12"/>
      <c r="F190" s="27"/>
      <c r="G190" s="27"/>
      <c r="H190" s="27"/>
      <c r="I190" s="27"/>
      <c r="J190" s="27"/>
      <c r="K190" s="27"/>
      <c r="L190" s="27"/>
    </row>
    <row r="191" spans="1:12" s="42" customFormat="1" x14ac:dyDescent="0.2">
      <c r="A191" s="27"/>
      <c r="B191" s="12"/>
      <c r="C191" s="12"/>
      <c r="D191" s="12"/>
      <c r="F191" s="27"/>
      <c r="G191" s="27"/>
      <c r="H191" s="27"/>
      <c r="I191" s="27"/>
      <c r="J191" s="27"/>
      <c r="K191" s="27"/>
      <c r="L191" s="27"/>
    </row>
    <row r="192" spans="1:12" s="42" customFormat="1" x14ac:dyDescent="0.2">
      <c r="A192" s="27"/>
      <c r="B192" s="12"/>
      <c r="C192" s="12"/>
      <c r="D192" s="12"/>
      <c r="F192" s="27"/>
      <c r="G192" s="27"/>
      <c r="H192" s="27"/>
      <c r="I192" s="27"/>
      <c r="J192" s="27"/>
      <c r="K192" s="27"/>
      <c r="L192" s="27"/>
    </row>
    <row r="193" spans="1:12" s="42" customFormat="1" x14ac:dyDescent="0.2">
      <c r="A193" s="27"/>
      <c r="B193" s="12"/>
      <c r="C193" s="12"/>
      <c r="D193" s="12"/>
      <c r="F193" s="27"/>
      <c r="G193" s="27"/>
      <c r="H193" s="27"/>
      <c r="I193" s="27"/>
      <c r="J193" s="27"/>
      <c r="K193" s="27"/>
      <c r="L193" s="27"/>
    </row>
    <row r="194" spans="1:12" s="42" customFormat="1" x14ac:dyDescent="0.2">
      <c r="A194" s="27"/>
      <c r="B194" s="12"/>
      <c r="C194" s="12"/>
      <c r="D194" s="12"/>
      <c r="F194" s="27"/>
      <c r="G194" s="27"/>
      <c r="H194" s="27"/>
      <c r="I194" s="27"/>
      <c r="J194" s="27"/>
      <c r="K194" s="27"/>
      <c r="L194" s="27"/>
    </row>
    <row r="195" spans="1:12" s="42" customFormat="1" x14ac:dyDescent="0.2">
      <c r="A195" s="27"/>
      <c r="B195" s="12"/>
      <c r="C195" s="12"/>
      <c r="D195" s="12"/>
      <c r="F195" s="27"/>
      <c r="G195" s="27"/>
      <c r="H195" s="27"/>
      <c r="I195" s="27"/>
      <c r="J195" s="27"/>
      <c r="K195" s="27"/>
      <c r="L195" s="27"/>
    </row>
    <row r="196" spans="1:12" s="42" customFormat="1" x14ac:dyDescent="0.2">
      <c r="A196" s="27"/>
      <c r="B196" s="12"/>
      <c r="C196" s="12"/>
      <c r="D196" s="12"/>
      <c r="F196" s="27"/>
      <c r="G196" s="27"/>
      <c r="H196" s="27"/>
      <c r="I196" s="27"/>
      <c r="J196" s="27"/>
      <c r="K196" s="27"/>
      <c r="L196" s="27"/>
    </row>
    <row r="197" spans="1:12" s="42" customFormat="1" x14ac:dyDescent="0.2">
      <c r="A197" s="27"/>
      <c r="B197" s="12"/>
      <c r="C197" s="12"/>
      <c r="D197" s="12"/>
      <c r="F197" s="27"/>
      <c r="G197" s="27"/>
      <c r="H197" s="27"/>
      <c r="I197" s="27"/>
      <c r="J197" s="27"/>
      <c r="K197" s="27"/>
      <c r="L197" s="27"/>
    </row>
    <row r="198" spans="1:12" s="42" customFormat="1" x14ac:dyDescent="0.2">
      <c r="A198" s="27"/>
      <c r="B198" s="12"/>
      <c r="C198" s="12"/>
      <c r="D198" s="12"/>
      <c r="F198" s="27"/>
      <c r="G198" s="27"/>
      <c r="H198" s="27"/>
      <c r="I198" s="27"/>
      <c r="J198" s="27"/>
      <c r="K198" s="27"/>
      <c r="L198" s="27"/>
    </row>
    <row r="199" spans="1:12" s="42" customFormat="1" x14ac:dyDescent="0.2">
      <c r="A199" s="27"/>
      <c r="B199" s="12"/>
      <c r="C199" s="12"/>
      <c r="D199" s="12"/>
      <c r="F199" s="27"/>
      <c r="G199" s="27"/>
      <c r="H199" s="27"/>
      <c r="I199" s="27"/>
      <c r="J199" s="27"/>
      <c r="K199" s="27"/>
      <c r="L199" s="27"/>
    </row>
    <row r="200" spans="1:12" s="42" customFormat="1" x14ac:dyDescent="0.2">
      <c r="A200" s="27"/>
      <c r="B200" s="12"/>
      <c r="C200" s="12"/>
      <c r="D200" s="12"/>
      <c r="F200" s="27"/>
      <c r="G200" s="27"/>
      <c r="H200" s="27"/>
      <c r="I200" s="27"/>
      <c r="J200" s="27"/>
      <c r="K200" s="27"/>
      <c r="L200" s="27"/>
    </row>
    <row r="201" spans="1:12" s="42" customFormat="1" x14ac:dyDescent="0.2">
      <c r="A201" s="27"/>
      <c r="B201" s="12"/>
      <c r="C201" s="12"/>
      <c r="D201" s="12"/>
      <c r="F201" s="27"/>
      <c r="G201" s="27"/>
      <c r="H201" s="27"/>
      <c r="I201" s="27"/>
      <c r="J201" s="27"/>
      <c r="K201" s="27"/>
      <c r="L201" s="27"/>
    </row>
    <row r="202" spans="1:12" s="42" customFormat="1" x14ac:dyDescent="0.2">
      <c r="A202" s="27"/>
      <c r="B202" s="12"/>
      <c r="C202" s="12"/>
      <c r="D202" s="12"/>
      <c r="F202" s="27"/>
      <c r="G202" s="27"/>
      <c r="H202" s="27"/>
      <c r="I202" s="27"/>
      <c r="J202" s="27"/>
      <c r="K202" s="27"/>
      <c r="L202" s="27"/>
    </row>
    <row r="203" spans="1:12" s="42" customFormat="1" x14ac:dyDescent="0.2">
      <c r="A203" s="27"/>
      <c r="B203" s="12"/>
      <c r="C203" s="12"/>
      <c r="D203" s="12"/>
      <c r="F203" s="27"/>
      <c r="G203" s="27"/>
      <c r="H203" s="27"/>
      <c r="I203" s="27"/>
      <c r="J203" s="27"/>
      <c r="K203" s="27"/>
      <c r="L203" s="27"/>
    </row>
    <row r="204" spans="1:12" s="42" customFormat="1" x14ac:dyDescent="0.2">
      <c r="A204" s="27"/>
      <c r="B204" s="12"/>
      <c r="C204" s="12"/>
      <c r="D204" s="12"/>
      <c r="F204" s="27"/>
      <c r="G204" s="27"/>
      <c r="H204" s="27"/>
      <c r="I204" s="27"/>
      <c r="J204" s="27"/>
      <c r="K204" s="27"/>
      <c r="L204" s="27"/>
    </row>
    <row r="205" spans="1:12" s="42" customFormat="1" x14ac:dyDescent="0.2">
      <c r="A205" s="27"/>
      <c r="B205" s="12"/>
      <c r="C205" s="12"/>
      <c r="D205" s="12"/>
      <c r="F205" s="27"/>
      <c r="G205" s="27"/>
      <c r="H205" s="27"/>
      <c r="I205" s="27"/>
      <c r="J205" s="27"/>
      <c r="K205" s="27"/>
      <c r="L205" s="27"/>
    </row>
    <row r="206" spans="1:12" s="42" customFormat="1" x14ac:dyDescent="0.2">
      <c r="A206" s="27"/>
      <c r="B206" s="12"/>
      <c r="C206" s="12"/>
      <c r="D206" s="12"/>
      <c r="F206" s="27"/>
      <c r="G206" s="27"/>
      <c r="H206" s="27"/>
      <c r="I206" s="27"/>
      <c r="J206" s="27"/>
      <c r="K206" s="27"/>
      <c r="L206" s="27"/>
    </row>
    <row r="207" spans="1:12" s="42" customFormat="1" x14ac:dyDescent="0.2">
      <c r="A207" s="27"/>
      <c r="B207" s="12"/>
      <c r="C207" s="12"/>
      <c r="D207" s="12"/>
      <c r="F207" s="27"/>
      <c r="G207" s="27"/>
      <c r="H207" s="27"/>
      <c r="I207" s="27"/>
      <c r="J207" s="27"/>
      <c r="K207" s="27"/>
      <c r="L207" s="27"/>
    </row>
    <row r="208" spans="1:12" s="42" customFormat="1" x14ac:dyDescent="0.2">
      <c r="A208" s="27"/>
      <c r="B208" s="12"/>
      <c r="C208" s="12"/>
      <c r="D208" s="12"/>
      <c r="F208" s="27"/>
      <c r="G208" s="27"/>
      <c r="H208" s="27"/>
      <c r="I208" s="27"/>
      <c r="J208" s="27"/>
      <c r="K208" s="27"/>
      <c r="L208" s="27"/>
    </row>
    <row r="209" spans="1:12" s="42" customFormat="1" x14ac:dyDescent="0.2">
      <c r="A209" s="27"/>
      <c r="B209" s="12"/>
      <c r="C209" s="12"/>
      <c r="D209" s="12"/>
      <c r="F209" s="27"/>
      <c r="G209" s="27"/>
      <c r="H209" s="27"/>
      <c r="I209" s="27"/>
      <c r="J209" s="27"/>
      <c r="K209" s="27"/>
      <c r="L209" s="27"/>
    </row>
    <row r="210" spans="1:12" s="42" customFormat="1" x14ac:dyDescent="0.2">
      <c r="A210" s="27"/>
      <c r="B210" s="12"/>
      <c r="C210" s="12"/>
      <c r="D210" s="12"/>
      <c r="F210" s="27"/>
      <c r="G210" s="27"/>
      <c r="H210" s="27"/>
      <c r="I210" s="27"/>
      <c r="J210" s="27"/>
      <c r="K210" s="27"/>
      <c r="L210" s="27"/>
    </row>
    <row r="211" spans="1:12" s="42" customFormat="1" x14ac:dyDescent="0.2">
      <c r="A211" s="27"/>
      <c r="B211" s="12"/>
      <c r="C211" s="12"/>
      <c r="D211" s="12"/>
      <c r="F211" s="27"/>
      <c r="G211" s="27"/>
      <c r="H211" s="27"/>
      <c r="I211" s="27"/>
      <c r="J211" s="27"/>
      <c r="K211" s="27"/>
      <c r="L211" s="27"/>
    </row>
    <row r="212" spans="1:12" s="42" customFormat="1" x14ac:dyDescent="0.2">
      <c r="A212" s="27"/>
      <c r="B212" s="12"/>
      <c r="C212" s="12"/>
      <c r="D212" s="12"/>
      <c r="F212" s="27"/>
      <c r="G212" s="27"/>
      <c r="H212" s="27"/>
      <c r="I212" s="27"/>
      <c r="J212" s="27"/>
      <c r="K212" s="27"/>
      <c r="L212" s="27"/>
    </row>
    <row r="213" spans="1:12" s="42" customFormat="1" x14ac:dyDescent="0.2">
      <c r="A213" s="27"/>
      <c r="B213" s="12"/>
      <c r="C213" s="12"/>
      <c r="D213" s="12"/>
      <c r="F213" s="27"/>
      <c r="G213" s="27"/>
      <c r="H213" s="27"/>
      <c r="I213" s="27"/>
      <c r="J213" s="27"/>
      <c r="K213" s="27"/>
      <c r="L213" s="27"/>
    </row>
    <row r="214" spans="1:12" s="42" customFormat="1" x14ac:dyDescent="0.2">
      <c r="A214" s="27"/>
      <c r="B214" s="12"/>
      <c r="C214" s="12"/>
      <c r="D214" s="12"/>
      <c r="F214" s="27"/>
      <c r="G214" s="27"/>
      <c r="H214" s="27"/>
      <c r="I214" s="27"/>
      <c r="J214" s="27"/>
      <c r="K214" s="27"/>
      <c r="L214" s="27"/>
    </row>
    <row r="215" spans="1:12" s="42" customFormat="1" x14ac:dyDescent="0.2">
      <c r="A215" s="27"/>
      <c r="B215" s="12"/>
      <c r="C215" s="12"/>
      <c r="D215" s="12"/>
      <c r="F215" s="27"/>
      <c r="G215" s="27"/>
      <c r="H215" s="27"/>
      <c r="I215" s="27"/>
      <c r="J215" s="27"/>
      <c r="K215" s="27"/>
      <c r="L215" s="27"/>
    </row>
    <row r="216" spans="1:12" s="42" customFormat="1" x14ac:dyDescent="0.2">
      <c r="A216" s="27"/>
      <c r="B216" s="12"/>
      <c r="C216" s="12"/>
      <c r="D216" s="12"/>
      <c r="F216" s="27"/>
      <c r="G216" s="27"/>
      <c r="H216" s="27"/>
      <c r="I216" s="27"/>
      <c r="J216" s="27"/>
      <c r="K216" s="27"/>
      <c r="L216" s="27"/>
    </row>
    <row r="217" spans="1:12" s="42" customFormat="1" x14ac:dyDescent="0.2">
      <c r="A217" s="27"/>
      <c r="B217" s="12"/>
      <c r="C217" s="12"/>
      <c r="D217" s="12"/>
      <c r="F217" s="27"/>
      <c r="G217" s="27"/>
      <c r="H217" s="27"/>
      <c r="I217" s="27"/>
      <c r="J217" s="27"/>
      <c r="K217" s="27"/>
      <c r="L217" s="27"/>
    </row>
    <row r="218" spans="1:12" s="42" customFormat="1" x14ac:dyDescent="0.2">
      <c r="A218" s="27"/>
      <c r="B218" s="12"/>
      <c r="C218" s="12"/>
      <c r="D218" s="12"/>
      <c r="F218" s="27"/>
      <c r="G218" s="27"/>
      <c r="H218" s="27"/>
      <c r="I218" s="27"/>
      <c r="J218" s="27"/>
      <c r="K218" s="27"/>
      <c r="L218" s="27"/>
    </row>
    <row r="219" spans="1:12" s="42" customFormat="1" x14ac:dyDescent="0.2">
      <c r="A219" s="27"/>
      <c r="B219" s="12"/>
      <c r="C219" s="12"/>
      <c r="D219" s="12"/>
      <c r="F219" s="27"/>
      <c r="G219" s="27"/>
      <c r="H219" s="27"/>
      <c r="I219" s="27"/>
      <c r="J219" s="27"/>
      <c r="K219" s="27"/>
      <c r="L219" s="27"/>
    </row>
    <row r="220" spans="1:12" s="42" customFormat="1" x14ac:dyDescent="0.2">
      <c r="A220" s="27"/>
      <c r="B220" s="12"/>
      <c r="C220" s="12"/>
      <c r="D220" s="12"/>
      <c r="F220" s="27"/>
      <c r="G220" s="27"/>
      <c r="H220" s="27"/>
      <c r="I220" s="27"/>
      <c r="J220" s="27"/>
      <c r="K220" s="27"/>
      <c r="L220" s="27"/>
    </row>
    <row r="221" spans="1:12" s="42" customFormat="1" x14ac:dyDescent="0.2">
      <c r="A221" s="27"/>
      <c r="B221" s="12"/>
      <c r="C221" s="12"/>
      <c r="D221" s="12"/>
      <c r="F221" s="27"/>
      <c r="G221" s="27"/>
      <c r="H221" s="27"/>
      <c r="I221" s="27"/>
      <c r="J221" s="27"/>
      <c r="K221" s="27"/>
      <c r="L221" s="27"/>
    </row>
    <row r="222" spans="1:12" s="42" customFormat="1" x14ac:dyDescent="0.2">
      <c r="A222" s="27"/>
      <c r="B222" s="12"/>
      <c r="C222" s="12"/>
      <c r="D222" s="12"/>
      <c r="F222" s="27"/>
      <c r="G222" s="27"/>
      <c r="H222" s="27"/>
      <c r="I222" s="27"/>
      <c r="J222" s="27"/>
      <c r="K222" s="27"/>
      <c r="L222" s="27"/>
    </row>
    <row r="223" spans="1:12" s="42" customFormat="1" x14ac:dyDescent="0.2">
      <c r="A223" s="27"/>
      <c r="B223" s="12"/>
      <c r="C223" s="12"/>
      <c r="D223" s="12"/>
      <c r="F223" s="27"/>
      <c r="G223" s="27"/>
      <c r="H223" s="27"/>
      <c r="I223" s="27"/>
      <c r="J223" s="27"/>
      <c r="K223" s="27"/>
      <c r="L223" s="27"/>
    </row>
    <row r="224" spans="1:12" s="42" customFormat="1" x14ac:dyDescent="0.2">
      <c r="A224" s="27"/>
      <c r="B224" s="12"/>
      <c r="C224" s="12"/>
      <c r="D224" s="12"/>
      <c r="F224" s="27"/>
      <c r="G224" s="27"/>
      <c r="H224" s="27"/>
      <c r="I224" s="27"/>
      <c r="J224" s="27"/>
      <c r="K224" s="27"/>
      <c r="L224" s="27"/>
    </row>
    <row r="225" spans="1:12" s="42" customFormat="1" x14ac:dyDescent="0.2">
      <c r="A225" s="27"/>
      <c r="B225" s="12"/>
      <c r="C225" s="12"/>
      <c r="D225" s="12"/>
      <c r="F225" s="27"/>
      <c r="G225" s="27"/>
      <c r="H225" s="27"/>
      <c r="I225" s="27"/>
      <c r="J225" s="27"/>
      <c r="K225" s="27"/>
      <c r="L225" s="27"/>
    </row>
    <row r="226" spans="1:12" s="42" customFormat="1" x14ac:dyDescent="0.2">
      <c r="A226" s="27"/>
      <c r="B226" s="12"/>
      <c r="C226" s="12"/>
      <c r="D226" s="12"/>
      <c r="F226" s="27"/>
      <c r="G226" s="27"/>
      <c r="H226" s="27"/>
      <c r="I226" s="27"/>
      <c r="J226" s="27"/>
      <c r="K226" s="27"/>
      <c r="L226" s="27"/>
    </row>
    <row r="227" spans="1:12" s="42" customFormat="1" x14ac:dyDescent="0.2">
      <c r="A227" s="27"/>
      <c r="B227" s="12"/>
      <c r="C227" s="12"/>
      <c r="D227" s="12"/>
      <c r="F227" s="27"/>
      <c r="G227" s="27"/>
      <c r="H227" s="27"/>
      <c r="I227" s="27"/>
      <c r="J227" s="27"/>
      <c r="K227" s="27"/>
      <c r="L227" s="27"/>
    </row>
    <row r="228" spans="1:12" s="42" customFormat="1" x14ac:dyDescent="0.2">
      <c r="A228" s="27"/>
      <c r="B228" s="12"/>
      <c r="C228" s="12"/>
      <c r="D228" s="12"/>
      <c r="F228" s="27"/>
      <c r="G228" s="27"/>
      <c r="H228" s="27"/>
      <c r="I228" s="27"/>
      <c r="J228" s="27"/>
      <c r="K228" s="27"/>
      <c r="L228" s="27"/>
    </row>
    <row r="229" spans="1:12" s="42" customFormat="1" x14ac:dyDescent="0.2">
      <c r="A229" s="27"/>
      <c r="B229" s="12"/>
      <c r="C229" s="12"/>
      <c r="D229" s="12"/>
      <c r="F229" s="27"/>
      <c r="G229" s="27"/>
      <c r="H229" s="27"/>
      <c r="I229" s="27"/>
      <c r="J229" s="27"/>
      <c r="K229" s="27"/>
      <c r="L229" s="27"/>
    </row>
    <row r="230" spans="1:12" s="42" customFormat="1" x14ac:dyDescent="0.2">
      <c r="A230" s="27"/>
      <c r="B230" s="12"/>
      <c r="C230" s="12"/>
      <c r="D230" s="12"/>
      <c r="F230" s="27"/>
      <c r="G230" s="27"/>
      <c r="H230" s="27"/>
      <c r="I230" s="27"/>
      <c r="J230" s="27"/>
      <c r="K230" s="27"/>
      <c r="L230" s="27"/>
    </row>
    <row r="231" spans="1:12" s="42" customFormat="1" x14ac:dyDescent="0.2">
      <c r="A231" s="27"/>
      <c r="B231" s="12"/>
      <c r="C231" s="12"/>
      <c r="D231" s="12"/>
      <c r="F231" s="27"/>
      <c r="G231" s="27"/>
      <c r="H231" s="27"/>
      <c r="I231" s="27"/>
      <c r="J231" s="27"/>
      <c r="K231" s="27"/>
      <c r="L231" s="27"/>
    </row>
    <row r="232" spans="1:12" s="42" customFormat="1" x14ac:dyDescent="0.2">
      <c r="A232" s="27"/>
      <c r="B232" s="12"/>
      <c r="C232" s="12"/>
      <c r="D232" s="12"/>
      <c r="F232" s="27"/>
      <c r="G232" s="27"/>
      <c r="H232" s="27"/>
      <c r="I232" s="27"/>
      <c r="J232" s="27"/>
      <c r="K232" s="27"/>
      <c r="L232" s="27"/>
    </row>
    <row r="233" spans="1:12" s="42" customFormat="1" x14ac:dyDescent="0.2">
      <c r="A233" s="27"/>
      <c r="B233" s="12"/>
      <c r="C233" s="12"/>
      <c r="D233" s="12"/>
      <c r="F233" s="27"/>
      <c r="G233" s="27"/>
      <c r="H233" s="27"/>
      <c r="I233" s="27"/>
      <c r="J233" s="27"/>
      <c r="K233" s="27"/>
      <c r="L233" s="27"/>
    </row>
    <row r="234" spans="1:12" s="42" customFormat="1" x14ac:dyDescent="0.2">
      <c r="A234" s="27"/>
      <c r="B234" s="12"/>
      <c r="C234" s="12"/>
      <c r="D234" s="12"/>
      <c r="F234" s="27"/>
      <c r="G234" s="27"/>
      <c r="H234" s="27"/>
      <c r="I234" s="27"/>
      <c r="J234" s="27"/>
      <c r="K234" s="27"/>
      <c r="L234" s="27"/>
    </row>
    <row r="235" spans="1:12" s="42" customFormat="1" x14ac:dyDescent="0.2">
      <c r="A235" s="27"/>
      <c r="B235" s="12"/>
      <c r="C235" s="12"/>
      <c r="D235" s="12"/>
      <c r="F235" s="27"/>
      <c r="G235" s="27"/>
      <c r="H235" s="27"/>
      <c r="I235" s="27"/>
      <c r="J235" s="27"/>
      <c r="K235" s="27"/>
      <c r="L235" s="27"/>
    </row>
    <row r="236" spans="1:12" s="42" customFormat="1" x14ac:dyDescent="0.2">
      <c r="A236" s="27"/>
      <c r="B236" s="12"/>
      <c r="C236" s="12"/>
      <c r="D236" s="12"/>
      <c r="F236" s="27"/>
      <c r="G236" s="27"/>
      <c r="H236" s="27"/>
      <c r="I236" s="27"/>
      <c r="J236" s="27"/>
      <c r="K236" s="27"/>
      <c r="L236" s="27"/>
    </row>
    <row r="237" spans="1:12" s="42" customFormat="1" x14ac:dyDescent="0.2">
      <c r="A237" s="27"/>
      <c r="B237" s="12"/>
      <c r="C237" s="12"/>
      <c r="D237" s="12"/>
      <c r="F237" s="27"/>
      <c r="G237" s="27"/>
      <c r="H237" s="27"/>
      <c r="I237" s="27"/>
      <c r="J237" s="27"/>
      <c r="K237" s="27"/>
      <c r="L237" s="27"/>
    </row>
    <row r="238" spans="1:12" s="42" customFormat="1" x14ac:dyDescent="0.2">
      <c r="A238" s="27"/>
      <c r="B238" s="12"/>
      <c r="C238" s="12"/>
      <c r="D238" s="12"/>
      <c r="F238" s="27"/>
      <c r="G238" s="27"/>
      <c r="H238" s="27"/>
      <c r="I238" s="27"/>
      <c r="J238" s="27"/>
      <c r="K238" s="27"/>
      <c r="L238" s="27"/>
    </row>
    <row r="239" spans="1:12" s="42" customFormat="1" x14ac:dyDescent="0.2">
      <c r="A239" s="27"/>
      <c r="B239" s="12"/>
      <c r="C239" s="12"/>
      <c r="D239" s="12"/>
      <c r="F239" s="27"/>
      <c r="G239" s="27"/>
      <c r="H239" s="27"/>
      <c r="I239" s="27"/>
      <c r="J239" s="27"/>
      <c r="K239" s="27"/>
      <c r="L239" s="27"/>
    </row>
    <row r="240" spans="1:12" s="42" customFormat="1" x14ac:dyDescent="0.2">
      <c r="A240" s="27"/>
      <c r="B240" s="12"/>
      <c r="C240" s="12"/>
      <c r="D240" s="12"/>
      <c r="F240" s="27"/>
      <c r="G240" s="27"/>
      <c r="H240" s="27"/>
      <c r="I240" s="27"/>
      <c r="J240" s="27"/>
      <c r="K240" s="27"/>
      <c r="L240" s="27"/>
    </row>
    <row r="241" spans="1:12" s="42" customFormat="1" x14ac:dyDescent="0.2">
      <c r="A241" s="27"/>
      <c r="B241" s="12"/>
      <c r="C241" s="12"/>
      <c r="D241" s="12"/>
      <c r="F241" s="27"/>
      <c r="G241" s="27"/>
      <c r="H241" s="27"/>
      <c r="I241" s="27"/>
      <c r="J241" s="27"/>
      <c r="K241" s="27"/>
      <c r="L241" s="27"/>
    </row>
    <row r="242" spans="1:12" s="42" customFormat="1" x14ac:dyDescent="0.2">
      <c r="A242" s="27"/>
      <c r="B242" s="12"/>
      <c r="C242" s="12"/>
      <c r="D242" s="12"/>
      <c r="F242" s="27"/>
      <c r="G242" s="27"/>
      <c r="H242" s="27"/>
      <c r="I242" s="27"/>
      <c r="J242" s="27"/>
      <c r="K242" s="27"/>
      <c r="L242" s="27"/>
    </row>
    <row r="243" spans="1:12" s="42" customFormat="1" x14ac:dyDescent="0.2">
      <c r="A243" s="27"/>
      <c r="B243" s="12"/>
      <c r="C243" s="12"/>
      <c r="D243" s="12"/>
      <c r="F243" s="27"/>
      <c r="G243" s="27"/>
      <c r="H243" s="27"/>
      <c r="I243" s="27"/>
      <c r="J243" s="27"/>
      <c r="K243" s="27"/>
      <c r="L243" s="27"/>
    </row>
    <row r="244" spans="1:12" s="42" customFormat="1" x14ac:dyDescent="0.2">
      <c r="A244" s="27"/>
      <c r="B244" s="12"/>
      <c r="C244" s="12"/>
      <c r="D244" s="12"/>
      <c r="F244" s="27"/>
      <c r="G244" s="27"/>
      <c r="H244" s="27"/>
      <c r="I244" s="27"/>
      <c r="J244" s="27"/>
      <c r="K244" s="27"/>
      <c r="L244" s="27"/>
    </row>
    <row r="245" spans="1:12" s="42" customFormat="1" x14ac:dyDescent="0.2">
      <c r="A245" s="27"/>
      <c r="B245" s="12"/>
      <c r="C245" s="12"/>
      <c r="D245" s="12"/>
      <c r="F245" s="27"/>
      <c r="G245" s="27"/>
      <c r="H245" s="27"/>
      <c r="I245" s="27"/>
      <c r="J245" s="27"/>
      <c r="K245" s="27"/>
      <c r="L245" s="27"/>
    </row>
  </sheetData>
  <pageMargins left="0.7" right="0.7" top="0.75" bottom="0.75" header="0.3" footer="0.3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Q259"/>
  <sheetViews>
    <sheetView zoomScaleNormal="100" workbookViewId="0">
      <pane xSplit="4" ySplit="2" topLeftCell="E3" activePane="bottomRight" state="frozen"/>
      <selection activeCell="D3" sqref="D3"/>
      <selection pane="topRight" activeCell="D3" sqref="D3"/>
      <selection pane="bottomLeft" activeCell="D3" sqref="D3"/>
      <selection pane="bottomRight" activeCell="A2" sqref="A2"/>
    </sheetView>
  </sheetViews>
  <sheetFormatPr defaultColWidth="9.140625" defaultRowHeight="12.75" x14ac:dyDescent="0.2"/>
  <cols>
    <col min="1" max="1" width="11.7109375" style="27" bestFit="1" customWidth="1"/>
    <col min="2" max="2" width="52.140625" style="12" customWidth="1"/>
    <col min="3" max="3" width="7.42578125" style="12" customWidth="1"/>
    <col min="4" max="4" width="8.7109375" style="12" customWidth="1"/>
    <col min="5" max="5" width="6" style="42" bestFit="1" customWidth="1"/>
    <col min="6" max="6" width="14.5703125" style="27" bestFit="1" customWidth="1"/>
    <col min="7" max="7" width="19.5703125" style="27" bestFit="1" customWidth="1"/>
    <col min="8" max="8" width="15" style="27" bestFit="1" customWidth="1"/>
    <col min="9" max="9" width="7.140625" style="27" customWidth="1"/>
    <col min="10" max="10" width="14.5703125" style="27" bestFit="1" customWidth="1"/>
    <col min="11" max="11" width="20.85546875" style="27" bestFit="1" customWidth="1"/>
    <col min="12" max="12" width="16.5703125" style="27" bestFit="1" customWidth="1"/>
    <col min="13" max="16384" width="9.140625" style="27"/>
  </cols>
  <sheetData>
    <row r="1" spans="1:17" x14ac:dyDescent="0.2">
      <c r="E1" s="43"/>
      <c r="G1" s="44" t="s">
        <v>186</v>
      </c>
      <c r="H1" s="45">
        <v>390804752.82015067</v>
      </c>
      <c r="K1" s="44" t="s">
        <v>187</v>
      </c>
      <c r="L1" s="45">
        <v>92837829.620040715</v>
      </c>
    </row>
    <row r="2" spans="1:17" s="50" customFormat="1" ht="51" x14ac:dyDescent="0.2">
      <c r="A2" s="13" t="s">
        <v>0</v>
      </c>
      <c r="B2" s="14" t="s">
        <v>1</v>
      </c>
      <c r="C2" s="14" t="s">
        <v>188</v>
      </c>
      <c r="D2" s="14" t="s">
        <v>2</v>
      </c>
      <c r="E2" s="46" t="s">
        <v>189</v>
      </c>
      <c r="F2" s="47" t="s">
        <v>190</v>
      </c>
      <c r="G2" s="14" t="s">
        <v>191</v>
      </c>
      <c r="H2" s="48" t="s">
        <v>3</v>
      </c>
      <c r="I2" s="49"/>
      <c r="J2" s="14" t="s">
        <v>192</v>
      </c>
      <c r="K2" s="14" t="s">
        <v>193</v>
      </c>
      <c r="L2" s="48" t="s">
        <v>4</v>
      </c>
    </row>
    <row r="3" spans="1:17" x14ac:dyDescent="0.2">
      <c r="A3" s="4"/>
      <c r="C3" s="51"/>
      <c r="E3" s="52"/>
      <c r="F3" s="53"/>
      <c r="G3" s="54"/>
      <c r="H3" s="53"/>
      <c r="I3" s="53"/>
      <c r="J3" s="53"/>
      <c r="K3" s="54"/>
      <c r="L3" s="55"/>
    </row>
    <row r="4" spans="1:17" s="60" customFormat="1" x14ac:dyDescent="0.2">
      <c r="A4" s="56"/>
      <c r="B4" s="57" t="s">
        <v>194</v>
      </c>
      <c r="C4" s="58"/>
      <c r="D4" s="59"/>
      <c r="E4" s="61"/>
      <c r="F4" s="62"/>
      <c r="G4" s="63"/>
      <c r="H4" s="62"/>
      <c r="I4" s="62"/>
      <c r="J4" s="62"/>
      <c r="K4" s="63"/>
      <c r="L4" s="64"/>
    </row>
    <row r="5" spans="1:17" x14ac:dyDescent="0.2">
      <c r="A5" s="27" t="s">
        <v>7</v>
      </c>
      <c r="B5" s="12" t="s">
        <v>174</v>
      </c>
      <c r="C5" s="51" t="str">
        <f>IFERROR(VLOOKUP(A5,'[5]OUTPT SHOPP Cost UPL SFY2017'!$A:$F,6,FALSE),VLOOKUP(A5,'[5]DRG UPL SFY17 Combined'!$A:$J,10,FALSE))</f>
        <v>Yes</v>
      </c>
      <c r="D5" s="12">
        <v>1</v>
      </c>
      <c r="E5" s="52">
        <v>1</v>
      </c>
      <c r="F5" s="53">
        <v>7054457.9900000002</v>
      </c>
      <c r="G5" s="54">
        <f t="shared" ref="G5:G36" si="0">IF($E5=1,F5/$F$60,0)</f>
        <v>1.9616835258134943E-2</v>
      </c>
      <c r="H5" s="53">
        <f t="shared" ref="H5:H36" si="1">IF($E5=1,ROUND(G5*($H$62),0),0)</f>
        <v>6626236</v>
      </c>
      <c r="I5" s="53"/>
      <c r="J5" s="53">
        <f>IFERROR(VLOOKUP($A5,'[5]Cost UPL SFY17 Combine'!$B:$AR,30,FALSE),0)+IFERROR(VLOOKUP($A5,'[5]Cost UPL SFY17 Combine'!$B:$AR,31,FALSE),0)</f>
        <v>3449584.0811763103</v>
      </c>
      <c r="K5" s="54">
        <f t="shared" ref="K5:K36" si="2">IF($E5=1,J5/$J$60,0)</f>
        <v>2.131328414850572E-2</v>
      </c>
      <c r="L5" s="55">
        <f t="shared" ref="L5:L36" si="3">IF($E5=1,ROUND(K5*$L$62,0),0)</f>
        <v>1700924</v>
      </c>
    </row>
    <row r="6" spans="1:17" x14ac:dyDescent="0.2">
      <c r="A6" s="4" t="s">
        <v>18</v>
      </c>
      <c r="B6" s="12" t="s">
        <v>175</v>
      </c>
      <c r="C6" s="51" t="str">
        <f>IFERROR(VLOOKUP(A6,'[5]OUTPT SHOPP Cost UPL SFY2017'!$A:$F,6,FALSE),VLOOKUP(A6,'[5]DRG UPL SFY17 Combined'!$A:$J,10,FALSE))</f>
        <v>Yes</v>
      </c>
      <c r="D6" s="12">
        <v>1</v>
      </c>
      <c r="E6" s="52">
        <v>1</v>
      </c>
      <c r="F6" s="53">
        <v>6903645.0300000003</v>
      </c>
      <c r="G6" s="54">
        <f t="shared" si="0"/>
        <v>1.9197458887150035E-2</v>
      </c>
      <c r="H6" s="53">
        <f t="shared" si="1"/>
        <v>6484578</v>
      </c>
      <c r="I6" s="53"/>
      <c r="J6" s="53">
        <f>IFERROR(VLOOKUP($A6,'[5]Cost UPL SFY17 Combine'!$B:$AR,30,FALSE),0)+IFERROR(VLOOKUP($A6,'[5]Cost UPL SFY17 Combine'!$B:$AR,31,FALSE),0)</f>
        <v>4422571.5937684318</v>
      </c>
      <c r="K6" s="54">
        <f t="shared" si="2"/>
        <v>2.7324895647406235E-2</v>
      </c>
      <c r="L6" s="55">
        <f t="shared" si="3"/>
        <v>2180685</v>
      </c>
    </row>
    <row r="7" spans="1:17" x14ac:dyDescent="0.2">
      <c r="A7" s="4" t="s">
        <v>8</v>
      </c>
      <c r="B7" s="12" t="s">
        <v>176</v>
      </c>
      <c r="C7" s="51" t="str">
        <f>IFERROR(VLOOKUP(A7,'[5]OUTPT SHOPP Cost UPL SFY2017'!$A:$F,6,FALSE),VLOOKUP(A7,'[5]DRG UPL SFY17 Combined'!$A:$J,10,FALSE))</f>
        <v>Yes</v>
      </c>
      <c r="D7" s="12">
        <v>1</v>
      </c>
      <c r="E7" s="52">
        <v>1</v>
      </c>
      <c r="F7" s="53">
        <v>5463585.2300000004</v>
      </c>
      <c r="G7" s="54">
        <f t="shared" si="0"/>
        <v>1.5192981732631923E-2</v>
      </c>
      <c r="H7" s="53">
        <f t="shared" si="1"/>
        <v>5131933</v>
      </c>
      <c r="I7" s="53"/>
      <c r="J7" s="53">
        <f>IFERROR(VLOOKUP($A7,'[5]Cost UPL SFY17 Combine'!$B:$AR,30,FALSE),0)+IFERROR(VLOOKUP($A7,'[5]Cost UPL SFY17 Combine'!$B:$AR,31,FALSE),0)</f>
        <v>3210074.3838054505</v>
      </c>
      <c r="K7" s="54">
        <f t="shared" si="2"/>
        <v>1.9833471476524978E-2</v>
      </c>
      <c r="L7" s="55">
        <f t="shared" si="3"/>
        <v>1582826</v>
      </c>
    </row>
    <row r="8" spans="1:17" x14ac:dyDescent="0.2">
      <c r="A8" s="4" t="s">
        <v>11</v>
      </c>
      <c r="B8" s="12" t="s">
        <v>12</v>
      </c>
      <c r="C8" s="51" t="str">
        <f>IFERROR(VLOOKUP(A8,'[5]OUTPT SHOPP Cost UPL SFY2017'!$A:$F,6,FALSE),VLOOKUP(A8,'[5]DRG UPL SFY17 Combined'!$A:$J,10,FALSE))</f>
        <v>Yes</v>
      </c>
      <c r="D8" s="12">
        <v>1</v>
      </c>
      <c r="E8" s="52">
        <v>1</v>
      </c>
      <c r="F8" s="53">
        <v>673750.41</v>
      </c>
      <c r="G8" s="54">
        <f t="shared" si="0"/>
        <v>1.8735458935054022E-3</v>
      </c>
      <c r="H8" s="53">
        <f t="shared" si="1"/>
        <v>632852</v>
      </c>
      <c r="I8" s="53"/>
      <c r="J8" s="53">
        <f>IFERROR(VLOOKUP($A8,'[5]Cost UPL SFY17 Combine'!$B:$AR,30,FALSE),0)+IFERROR(VLOOKUP($A8,'[5]Cost UPL SFY17 Combine'!$B:$AR,31,FALSE),0)</f>
        <v>1415283.2636950826</v>
      </c>
      <c r="K8" s="54">
        <f t="shared" si="2"/>
        <v>8.7443395029443045E-3</v>
      </c>
      <c r="L8" s="55">
        <f t="shared" si="3"/>
        <v>697849</v>
      </c>
      <c r="M8" s="16"/>
      <c r="N8" s="16"/>
      <c r="O8" s="16"/>
      <c r="Q8" s="16"/>
    </row>
    <row r="9" spans="1:17" x14ac:dyDescent="0.2">
      <c r="A9" s="28" t="s">
        <v>115</v>
      </c>
      <c r="B9" s="12" t="s">
        <v>119</v>
      </c>
      <c r="C9" s="51" t="str">
        <f>IFERROR(VLOOKUP(A9,'[5]OUTPT SHOPP Cost UPL SFY2017'!$A:$F,6,FALSE),VLOOKUP(A9,'[5]DRG UPL SFY17 Combined'!$A:$J,10,FALSE))</f>
        <v>Yes</v>
      </c>
      <c r="D9" s="12">
        <v>1</v>
      </c>
      <c r="E9" s="52">
        <v>1</v>
      </c>
      <c r="F9" s="53">
        <v>1710693.37</v>
      </c>
      <c r="G9" s="54">
        <f t="shared" si="0"/>
        <v>4.7570472549477447E-3</v>
      </c>
      <c r="H9" s="53">
        <f t="shared" si="1"/>
        <v>1606850</v>
      </c>
      <c r="I9" s="53"/>
      <c r="J9" s="53">
        <f>IFERROR(VLOOKUP($A9,'[5]Cost UPL SFY17 Combine'!$B:$AR,30,FALSE),0)+IFERROR(VLOOKUP($A9,'[5]Cost UPL SFY17 Combine'!$B:$AR,31,FALSE),0)</f>
        <v>2255853.5732267932</v>
      </c>
      <c r="K9" s="54">
        <f t="shared" si="2"/>
        <v>1.3937810203254825E-2</v>
      </c>
      <c r="L9" s="55">
        <f t="shared" si="3"/>
        <v>1112318</v>
      </c>
    </row>
    <row r="10" spans="1:17" x14ac:dyDescent="0.2">
      <c r="A10" s="15" t="s">
        <v>195</v>
      </c>
      <c r="B10" s="12" t="s">
        <v>196</v>
      </c>
      <c r="C10" s="51" t="s">
        <v>197</v>
      </c>
      <c r="D10" s="12">
        <v>1</v>
      </c>
      <c r="E10" s="52">
        <v>1</v>
      </c>
      <c r="F10" s="53">
        <v>0</v>
      </c>
      <c r="G10" s="54">
        <f t="shared" si="0"/>
        <v>0</v>
      </c>
      <c r="H10" s="53">
        <f t="shared" si="1"/>
        <v>0</v>
      </c>
      <c r="I10" s="54"/>
      <c r="J10" s="53">
        <f>IFERROR(VLOOKUP($A10,'[5]Cost UPL SFY17 Combine'!$B:$AR,30,FALSE),0)+IFERROR(VLOOKUP($A10,'[5]Cost UPL SFY17 Combine'!$B:$AR,31,FALSE),0)</f>
        <v>0</v>
      </c>
      <c r="K10" s="54">
        <f t="shared" si="2"/>
        <v>0</v>
      </c>
      <c r="L10" s="55">
        <f t="shared" si="3"/>
        <v>0</v>
      </c>
    </row>
    <row r="11" spans="1:17" s="16" customFormat="1" x14ac:dyDescent="0.2">
      <c r="A11" s="36" t="s">
        <v>132</v>
      </c>
      <c r="B11" s="12" t="s">
        <v>138</v>
      </c>
      <c r="C11" s="51" t="str">
        <f>IFERROR(VLOOKUP(A11,'[5]OUTPT SHOPP Cost UPL SFY2017'!$A:$F,6,FALSE),VLOOKUP(A11,'[5]DRG UPL SFY17 Combined'!$A:$J,10,FALSE))</f>
        <v>No</v>
      </c>
      <c r="D11" s="12">
        <v>1</v>
      </c>
      <c r="E11" s="52">
        <v>1</v>
      </c>
      <c r="F11" s="53">
        <v>2389262.6800000006</v>
      </c>
      <c r="G11" s="54">
        <f t="shared" si="0"/>
        <v>6.6439934079145311E-3</v>
      </c>
      <c r="H11" s="53">
        <f t="shared" si="1"/>
        <v>2244229</v>
      </c>
      <c r="I11" s="53"/>
      <c r="J11" s="53">
        <f>IFERROR(VLOOKUP($A11,'[5]Cost UPL SFY17 Combine'!$B:$AR,30,FALSE),0)+IFERROR(VLOOKUP($A11,'[5]Cost UPL SFY17 Combine'!$B:$AR,31,FALSE),0)</f>
        <v>0</v>
      </c>
      <c r="K11" s="54">
        <f t="shared" si="2"/>
        <v>0</v>
      </c>
      <c r="L11" s="55">
        <f t="shared" si="3"/>
        <v>0</v>
      </c>
      <c r="M11" s="27"/>
      <c r="N11" s="27"/>
      <c r="O11" s="27"/>
      <c r="P11" s="27"/>
      <c r="Q11" s="27"/>
    </row>
    <row r="12" spans="1:17" s="16" customFormat="1" x14ac:dyDescent="0.2">
      <c r="A12" s="16" t="s">
        <v>13</v>
      </c>
      <c r="B12" s="12" t="s">
        <v>14</v>
      </c>
      <c r="C12" s="51" t="str">
        <f>IFERROR(VLOOKUP(A12,'[5]OUTPT SHOPP Cost UPL SFY2017'!$A:$F,6,FALSE),VLOOKUP(A12,'[5]DRG UPL SFY17 Combined'!$A:$J,10,FALSE))</f>
        <v>Yes</v>
      </c>
      <c r="D12" s="12">
        <v>1</v>
      </c>
      <c r="E12" s="52">
        <v>1</v>
      </c>
      <c r="F12" s="53">
        <v>1218041.3799999999</v>
      </c>
      <c r="G12" s="54">
        <f t="shared" si="0"/>
        <v>3.3870946744487367E-3</v>
      </c>
      <c r="H12" s="53">
        <f t="shared" si="1"/>
        <v>1144103</v>
      </c>
      <c r="I12" s="53"/>
      <c r="J12" s="53">
        <f>IFERROR(VLOOKUP($A12,'[5]Cost UPL SFY17 Combine'!$B:$AR,30,FALSE),0)+IFERROR(VLOOKUP($A12,'[5]Cost UPL SFY17 Combine'!$B:$AR,31,FALSE),0)</f>
        <v>902713.5580009782</v>
      </c>
      <c r="K12" s="54">
        <f t="shared" si="2"/>
        <v>5.5774232816562241E-3</v>
      </c>
      <c r="L12" s="55">
        <f t="shared" si="3"/>
        <v>445111</v>
      </c>
      <c r="M12" s="27"/>
      <c r="N12" s="27"/>
      <c r="O12" s="27"/>
      <c r="P12" s="27"/>
      <c r="Q12" s="27"/>
    </row>
    <row r="13" spans="1:17" x14ac:dyDescent="0.2">
      <c r="A13" s="15" t="s">
        <v>16</v>
      </c>
      <c r="B13" s="12" t="s">
        <v>17</v>
      </c>
      <c r="C13" s="51" t="str">
        <f>IFERROR(VLOOKUP(A13,'[5]OUTPT SHOPP Cost UPL SFY2017'!$A:$F,6,FALSE),VLOOKUP(A13,'[5]DRG UPL SFY17 Combined'!$A:$J,10,FALSE))</f>
        <v>Yes</v>
      </c>
      <c r="D13" s="12">
        <v>1</v>
      </c>
      <c r="E13" s="52">
        <v>1</v>
      </c>
      <c r="F13" s="53">
        <v>3468601.7199999997</v>
      </c>
      <c r="G13" s="54">
        <f t="shared" si="0"/>
        <v>9.6453885775175611E-3</v>
      </c>
      <c r="H13" s="53">
        <f t="shared" si="1"/>
        <v>3258050</v>
      </c>
      <c r="I13" s="53"/>
      <c r="J13" s="53">
        <f>IFERROR(VLOOKUP($A13,'[5]Cost UPL SFY17 Combine'!$B:$AR,30,FALSE),0)+IFERROR(VLOOKUP($A13,'[5]Cost UPL SFY17 Combine'!$B:$AR,31,FALSE),0)</f>
        <v>4262243.8685104763</v>
      </c>
      <c r="K13" s="54">
        <f t="shared" si="2"/>
        <v>2.6334309453565401E-2</v>
      </c>
      <c r="L13" s="55">
        <f t="shared" si="3"/>
        <v>2101631</v>
      </c>
      <c r="M13" s="65"/>
      <c r="N13" s="65"/>
      <c r="O13" s="65"/>
      <c r="Q13" s="65"/>
    </row>
    <row r="14" spans="1:17" x14ac:dyDescent="0.2">
      <c r="A14" s="15" t="s">
        <v>19</v>
      </c>
      <c r="B14" s="12" t="s">
        <v>20</v>
      </c>
      <c r="C14" s="51" t="str">
        <f>IFERROR(VLOOKUP(A14,'[5]OUTPT SHOPP Cost UPL SFY2017'!$A:$F,6,FALSE),VLOOKUP(A14,'[5]DRG UPL SFY17 Combined'!$A:$J,10,FALSE))</f>
        <v>Yes</v>
      </c>
      <c r="D14" s="12">
        <v>1</v>
      </c>
      <c r="E14" s="52">
        <v>1</v>
      </c>
      <c r="F14" s="53">
        <v>1273511.02</v>
      </c>
      <c r="G14" s="54">
        <f t="shared" si="0"/>
        <v>3.5413430647929047E-3</v>
      </c>
      <c r="H14" s="53">
        <f t="shared" si="1"/>
        <v>1196206</v>
      </c>
      <c r="I14" s="53"/>
      <c r="J14" s="53">
        <f>IFERROR(VLOOKUP($A14,'[5]Cost UPL SFY17 Combine'!$B:$AR,30,FALSE),0)+IFERROR(VLOOKUP($A14,'[5]Cost UPL SFY17 Combine'!$B:$AR,31,FALSE),0)</f>
        <v>1705292.3813136024</v>
      </c>
      <c r="K14" s="54">
        <f t="shared" si="2"/>
        <v>1.0536163266043648E-2</v>
      </c>
      <c r="L14" s="55">
        <f t="shared" si="3"/>
        <v>840847</v>
      </c>
    </row>
    <row r="15" spans="1:17" x14ac:dyDescent="0.2">
      <c r="A15" s="15" t="s">
        <v>21</v>
      </c>
      <c r="B15" s="12" t="s">
        <v>22</v>
      </c>
      <c r="C15" s="51" t="str">
        <f>IFERROR(VLOOKUP(A15,'[5]OUTPT SHOPP Cost UPL SFY2017'!$A:$F,6,FALSE),VLOOKUP(A15,'[5]DRG UPL SFY17 Combined'!$A:$J,10,FALSE))</f>
        <v>Yes</v>
      </c>
      <c r="D15" s="12">
        <v>1</v>
      </c>
      <c r="E15" s="52">
        <v>1</v>
      </c>
      <c r="F15" s="53">
        <v>249491.96</v>
      </c>
      <c r="G15" s="54">
        <f t="shared" si="0"/>
        <v>6.9378011528128643E-4</v>
      </c>
      <c r="H15" s="53">
        <f t="shared" si="1"/>
        <v>234347</v>
      </c>
      <c r="I15" s="53"/>
      <c r="J15" s="53">
        <f>IFERROR(VLOOKUP($A15,'[5]Cost UPL SFY17 Combine'!$B:$AR,30,FALSE),0)+IFERROR(VLOOKUP($A15,'[5]Cost UPL SFY17 Combine'!$B:$AR,31,FALSE),0)</f>
        <v>1020470.4974496709</v>
      </c>
      <c r="K15" s="54">
        <f t="shared" si="2"/>
        <v>6.3049855186875737E-3</v>
      </c>
      <c r="L15" s="55">
        <f t="shared" si="3"/>
        <v>503174</v>
      </c>
    </row>
    <row r="16" spans="1:17" x14ac:dyDescent="0.2">
      <c r="A16" s="16" t="s">
        <v>6</v>
      </c>
      <c r="B16" s="12" t="s">
        <v>177</v>
      </c>
      <c r="C16" s="51" t="str">
        <f>IFERROR(VLOOKUP(A16,'[5]OUTPT SHOPP Cost UPL SFY2017'!$A:$F,6,FALSE),VLOOKUP(A16,'[5]DRG UPL SFY17 Combined'!$A:$J,10,FALSE))</f>
        <v>Yes</v>
      </c>
      <c r="D16" s="12">
        <v>1</v>
      </c>
      <c r="E16" s="52">
        <v>1</v>
      </c>
      <c r="F16" s="53">
        <v>2715257.8400000003</v>
      </c>
      <c r="G16" s="54">
        <f t="shared" si="0"/>
        <v>7.5505114363349311E-3</v>
      </c>
      <c r="H16" s="53">
        <f t="shared" si="1"/>
        <v>2550435</v>
      </c>
      <c r="I16" s="53"/>
      <c r="J16" s="53">
        <f>IFERROR(VLOOKUP($A16,'[5]Cost UPL SFY17 Combine'!$B:$AR,30,FALSE),0)+IFERROR(VLOOKUP($A16,'[5]Cost UPL SFY17 Combine'!$B:$AR,31,FALSE),0)</f>
        <v>2473826.4190649749</v>
      </c>
      <c r="K16" s="54">
        <f t="shared" si="2"/>
        <v>1.5284557257590549E-2</v>
      </c>
      <c r="L16" s="55">
        <f t="shared" si="3"/>
        <v>1219796</v>
      </c>
    </row>
    <row r="17" spans="1:17" x14ac:dyDescent="0.2">
      <c r="A17" s="15" t="s">
        <v>15</v>
      </c>
      <c r="B17" s="12" t="s">
        <v>178</v>
      </c>
      <c r="C17" s="51" t="str">
        <f>IFERROR(VLOOKUP(A17,'[5]OUTPT SHOPP Cost UPL SFY2017'!$A:$F,6,FALSE),VLOOKUP(A17,'[5]DRG UPL SFY17 Combined'!$A:$J,10,FALSE))</f>
        <v>Yes</v>
      </c>
      <c r="D17" s="12">
        <v>1</v>
      </c>
      <c r="E17" s="52">
        <v>1</v>
      </c>
      <c r="F17" s="53">
        <v>1105376.4099999999</v>
      </c>
      <c r="G17" s="54">
        <f t="shared" si="0"/>
        <v>3.0737991443051493E-3</v>
      </c>
      <c r="H17" s="53">
        <f t="shared" si="1"/>
        <v>1038278</v>
      </c>
      <c r="I17" s="53"/>
      <c r="J17" s="53">
        <f>IFERROR(VLOOKUP($A17,'[5]Cost UPL SFY17 Combine'!$B:$AR,30,FALSE),0)+IFERROR(VLOOKUP($A17,'[5]Cost UPL SFY17 Combine'!$B:$AR,31,FALSE),0)</f>
        <v>1171049.5666544905</v>
      </c>
      <c r="K17" s="54">
        <f t="shared" si="2"/>
        <v>7.2353395594232451E-3</v>
      </c>
      <c r="L17" s="55">
        <f t="shared" si="3"/>
        <v>577422</v>
      </c>
    </row>
    <row r="18" spans="1:17" x14ac:dyDescent="0.2">
      <c r="A18" s="15" t="s">
        <v>23</v>
      </c>
      <c r="B18" s="12" t="s">
        <v>24</v>
      </c>
      <c r="C18" s="51" t="str">
        <f>IFERROR(VLOOKUP(A18,'[5]OUTPT SHOPP Cost UPL SFY2017'!$A:$F,6,FALSE),VLOOKUP(A18,'[5]DRG UPL SFY17 Combined'!$A:$J,10,FALSE))</f>
        <v>Yes</v>
      </c>
      <c r="D18" s="22">
        <v>1</v>
      </c>
      <c r="E18" s="52">
        <v>1</v>
      </c>
      <c r="F18" s="53">
        <v>37440415.699999996</v>
      </c>
      <c r="G18" s="54">
        <f t="shared" si="0"/>
        <v>0.10411323844073085</v>
      </c>
      <c r="H18" s="53">
        <f t="shared" si="1"/>
        <v>35167697</v>
      </c>
      <c r="I18" s="53"/>
      <c r="J18" s="53">
        <f>IFERROR(VLOOKUP($A18,'[5]Cost UPL SFY17 Combine'!$B:$AR,30,FALSE),0)+IFERROR(VLOOKUP($A18,'[5]Cost UPL SFY17 Combine'!$B:$AR,31,FALSE),0)</f>
        <v>8058492.7915233821</v>
      </c>
      <c r="K18" s="54">
        <f t="shared" si="2"/>
        <v>4.9789465231951976E-2</v>
      </c>
      <c r="L18" s="55">
        <f t="shared" si="3"/>
        <v>3973488</v>
      </c>
    </row>
    <row r="19" spans="1:17" s="65" customFormat="1" x14ac:dyDescent="0.2">
      <c r="A19" s="15" t="s">
        <v>25</v>
      </c>
      <c r="B19" s="12" t="s">
        <v>139</v>
      </c>
      <c r="C19" s="51" t="str">
        <f>IFERROR(VLOOKUP(A19,'[5]OUTPT SHOPP Cost UPL SFY2017'!$A:$F,6,FALSE),VLOOKUP(A19,'[5]DRG UPL SFY17 Combined'!$A:$J,10,FALSE))</f>
        <v>Yes</v>
      </c>
      <c r="D19" s="12">
        <v>1</v>
      </c>
      <c r="E19" s="52">
        <v>1</v>
      </c>
      <c r="F19" s="53">
        <v>37595105.560000002</v>
      </c>
      <c r="G19" s="54">
        <f t="shared" si="0"/>
        <v>0.10454339558448672</v>
      </c>
      <c r="H19" s="53">
        <f t="shared" si="1"/>
        <v>35312996</v>
      </c>
      <c r="I19" s="53"/>
      <c r="J19" s="53">
        <f>IFERROR(VLOOKUP($A19,'[5]Cost UPL SFY17 Combine'!$B:$AR,30,FALSE),0)+IFERROR(VLOOKUP($A19,'[5]Cost UPL SFY17 Combine'!$B:$AR,31,FALSE),0)</f>
        <v>9818451.5888935812</v>
      </c>
      <c r="K19" s="54">
        <f t="shared" si="2"/>
        <v>6.0663385407633663E-2</v>
      </c>
      <c r="L19" s="55">
        <f t="shared" si="3"/>
        <v>4841290</v>
      </c>
      <c r="M19" s="27"/>
      <c r="N19" s="27"/>
      <c r="O19" s="27"/>
      <c r="P19" s="27"/>
      <c r="Q19" s="27"/>
    </row>
    <row r="20" spans="1:17" x14ac:dyDescent="0.2">
      <c r="A20" s="15" t="s">
        <v>27</v>
      </c>
      <c r="B20" s="12" t="s">
        <v>28</v>
      </c>
      <c r="C20" s="51" t="str">
        <f>IFERROR(VLOOKUP(A20,'[5]OUTPT SHOPP Cost UPL SFY2017'!$A:$F,6,FALSE),VLOOKUP(A20,'[5]DRG UPL SFY17 Combined'!$A:$J,10,FALSE))</f>
        <v>Yes</v>
      </c>
      <c r="D20" s="12">
        <v>1</v>
      </c>
      <c r="E20" s="52">
        <v>1</v>
      </c>
      <c r="F20" s="53">
        <v>7177708.3600000003</v>
      </c>
      <c r="G20" s="54">
        <f t="shared" si="0"/>
        <v>1.9959566366211778E-2</v>
      </c>
      <c r="H20" s="53">
        <f t="shared" si="1"/>
        <v>6742005</v>
      </c>
      <c r="I20" s="53"/>
      <c r="J20" s="53">
        <f>IFERROR(VLOOKUP($A20,'[5]Cost UPL SFY17 Combine'!$B:$AR,30,FALSE),0)+IFERROR(VLOOKUP($A20,'[5]Cost UPL SFY17 Combine'!$B:$AR,31,FALSE),0)</f>
        <v>2199930.4271524455</v>
      </c>
      <c r="K20" s="54">
        <f t="shared" si="2"/>
        <v>1.3592288576672376E-2</v>
      </c>
      <c r="L20" s="55">
        <f t="shared" si="3"/>
        <v>1084744</v>
      </c>
    </row>
    <row r="21" spans="1:17" x14ac:dyDescent="0.2">
      <c r="A21" s="15" t="s">
        <v>29</v>
      </c>
      <c r="B21" s="12" t="s">
        <v>30</v>
      </c>
      <c r="C21" s="51" t="str">
        <f>IFERROR(VLOOKUP(A21,'[5]OUTPT SHOPP Cost UPL SFY2017'!$A:$F,6,FALSE),VLOOKUP(A21,'[5]DRG UPL SFY17 Combined'!$A:$J,10,FALSE))</f>
        <v>Yes</v>
      </c>
      <c r="D21" s="12">
        <v>1</v>
      </c>
      <c r="E21" s="52">
        <v>1</v>
      </c>
      <c r="F21" s="53">
        <v>2882308.8200000003</v>
      </c>
      <c r="G21" s="54">
        <f t="shared" si="0"/>
        <v>8.0150420294740916E-3</v>
      </c>
      <c r="H21" s="53">
        <f t="shared" si="1"/>
        <v>2707346</v>
      </c>
      <c r="I21" s="53"/>
      <c r="J21" s="53">
        <f>IFERROR(VLOOKUP($A21,'[5]Cost UPL SFY17 Combine'!$B:$AR,30,FALSE),0)+IFERROR(VLOOKUP($A21,'[5]Cost UPL SFY17 Combine'!$B:$AR,31,FALSE),0)</f>
        <v>2267182.8273431435</v>
      </c>
      <c r="K21" s="54">
        <f t="shared" si="2"/>
        <v>1.400780809473688E-2</v>
      </c>
      <c r="L21" s="55">
        <f t="shared" si="3"/>
        <v>1117904</v>
      </c>
    </row>
    <row r="22" spans="1:17" x14ac:dyDescent="0.2">
      <c r="A22" s="15" t="s">
        <v>31</v>
      </c>
      <c r="B22" s="12" t="s">
        <v>32</v>
      </c>
      <c r="C22" s="51" t="str">
        <f>IFERROR(VLOOKUP(A22,'[5]OUTPT SHOPP Cost UPL SFY2017'!$A:$F,6,FALSE),VLOOKUP(A22,'[5]DRG UPL SFY17 Combined'!$A:$J,10,FALSE))</f>
        <v>Yes</v>
      </c>
      <c r="D22" s="12">
        <v>1</v>
      </c>
      <c r="E22" s="52">
        <v>1</v>
      </c>
      <c r="F22" s="53">
        <v>1828509.9</v>
      </c>
      <c r="G22" s="54">
        <f t="shared" si="0"/>
        <v>5.0846680959778165E-3</v>
      </c>
      <c r="H22" s="53">
        <f t="shared" si="1"/>
        <v>1717515</v>
      </c>
      <c r="I22" s="53"/>
      <c r="J22" s="53">
        <f>IFERROR(VLOOKUP($A22,'[5]Cost UPL SFY17 Combine'!$B:$AR,30,FALSE),0)+IFERROR(VLOOKUP($A22,'[5]Cost UPL SFY17 Combine'!$B:$AR,31,FALSE),0)</f>
        <v>2002718.5255899653</v>
      </c>
      <c r="K22" s="54">
        <f t="shared" si="2"/>
        <v>1.2373813190493362E-2</v>
      </c>
      <c r="L22" s="55">
        <f t="shared" si="3"/>
        <v>987502</v>
      </c>
    </row>
    <row r="23" spans="1:17" x14ac:dyDescent="0.2">
      <c r="A23" s="15" t="s">
        <v>33</v>
      </c>
      <c r="B23" s="12" t="s">
        <v>34</v>
      </c>
      <c r="C23" s="51" t="str">
        <f>IFERROR(VLOOKUP(A23,'[5]OUTPT SHOPP Cost UPL SFY2017'!$A:$F,6,FALSE),VLOOKUP(A23,'[5]DRG UPL SFY17 Combined'!$A:$J,10,FALSE))</f>
        <v>Yes</v>
      </c>
      <c r="D23" s="12">
        <v>1</v>
      </c>
      <c r="E23" s="52">
        <v>1</v>
      </c>
      <c r="F23" s="53">
        <v>1363777.61</v>
      </c>
      <c r="G23" s="54">
        <f t="shared" si="0"/>
        <v>3.7923538196735374E-3</v>
      </c>
      <c r="H23" s="53">
        <f t="shared" si="1"/>
        <v>1280993</v>
      </c>
      <c r="I23" s="53"/>
      <c r="J23" s="53">
        <f>IFERROR(VLOOKUP($A23,'[5]Cost UPL SFY17 Combine'!$B:$AR,30,FALSE),0)+IFERROR(VLOOKUP($A23,'[5]Cost UPL SFY17 Combine'!$B:$AR,31,FALSE),0)</f>
        <v>1365774.6128631076</v>
      </c>
      <c r="K23" s="54">
        <f t="shared" si="2"/>
        <v>8.438449888961851E-3</v>
      </c>
      <c r="L23" s="55">
        <f t="shared" si="3"/>
        <v>673437</v>
      </c>
    </row>
    <row r="24" spans="1:17" x14ac:dyDescent="0.2">
      <c r="A24" s="15" t="s">
        <v>26</v>
      </c>
      <c r="B24" s="12" t="s">
        <v>179</v>
      </c>
      <c r="C24" s="51" t="str">
        <f>IFERROR(VLOOKUP(A24,'[5]OUTPT SHOPP Cost UPL SFY2017'!$A:$F,6,FALSE),VLOOKUP(A24,'[5]DRG UPL SFY17 Combined'!$A:$J,10,FALSE))</f>
        <v>Yes</v>
      </c>
      <c r="D24" s="12">
        <v>1</v>
      </c>
      <c r="E24" s="52">
        <v>1</v>
      </c>
      <c r="F24" s="53">
        <v>1783728.08</v>
      </c>
      <c r="G24" s="54">
        <f t="shared" si="0"/>
        <v>4.9601400901771254E-3</v>
      </c>
      <c r="H24" s="53">
        <f t="shared" si="1"/>
        <v>1675452</v>
      </c>
      <c r="I24" s="53"/>
      <c r="J24" s="53">
        <f>IFERROR(VLOOKUP($A24,'[5]Cost UPL SFY17 Combine'!$B:$AR,30,FALSE),0)+IFERROR(VLOOKUP($A24,'[5]Cost UPL SFY17 Combine'!$B:$AR,31,FALSE),0)</f>
        <v>1954109.8375132717</v>
      </c>
      <c r="K24" s="54">
        <f t="shared" si="2"/>
        <v>1.2073484003934914E-2</v>
      </c>
      <c r="L24" s="55">
        <f t="shared" si="3"/>
        <v>963534</v>
      </c>
    </row>
    <row r="25" spans="1:17" x14ac:dyDescent="0.2">
      <c r="A25" s="15" t="s">
        <v>35</v>
      </c>
      <c r="B25" s="12" t="s">
        <v>36</v>
      </c>
      <c r="C25" s="51" t="str">
        <f>IFERROR(VLOOKUP(A25,'[5]OUTPT SHOPP Cost UPL SFY2017'!$A:$F,6,FALSE),VLOOKUP(A25,'[5]DRG UPL SFY17 Combined'!$A:$J,10,FALSE))</f>
        <v>Yes</v>
      </c>
      <c r="D25" s="12">
        <v>1</v>
      </c>
      <c r="E25" s="52">
        <v>1</v>
      </c>
      <c r="F25" s="53">
        <v>13352792.709999999</v>
      </c>
      <c r="G25" s="54">
        <f t="shared" si="0"/>
        <v>3.7131064526772409E-2</v>
      </c>
      <c r="H25" s="53">
        <f t="shared" si="1"/>
        <v>12542248</v>
      </c>
      <c r="I25" s="53"/>
      <c r="J25" s="53">
        <f>IFERROR(VLOOKUP($A25,'[5]Cost UPL SFY17 Combine'!$B:$AR,30,FALSE),0)+IFERROR(VLOOKUP($A25,'[5]Cost UPL SFY17 Combine'!$B:$AR,31,FALSE),0)</f>
        <v>7518178.9019074384</v>
      </c>
      <c r="K25" s="54">
        <f t="shared" si="2"/>
        <v>4.6451131337843198E-2</v>
      </c>
      <c r="L25" s="55">
        <f t="shared" si="3"/>
        <v>3707070</v>
      </c>
      <c r="M25" s="16"/>
      <c r="N25" s="16"/>
      <c r="O25" s="16"/>
      <c r="Q25" s="16"/>
    </row>
    <row r="26" spans="1:17" x14ac:dyDescent="0.2">
      <c r="A26" s="15" t="s">
        <v>37</v>
      </c>
      <c r="B26" s="12" t="s">
        <v>38</v>
      </c>
      <c r="C26" s="51" t="str">
        <f>IFERROR(VLOOKUP(A26,'[5]OUTPT SHOPP Cost UPL SFY2017'!$A:$F,6,FALSE),VLOOKUP(A26,'[5]DRG UPL SFY17 Combined'!$A:$J,10,FALSE))</f>
        <v>Yes</v>
      </c>
      <c r="D26" s="12">
        <v>1</v>
      </c>
      <c r="E26" s="52">
        <v>1</v>
      </c>
      <c r="F26" s="53">
        <v>2910355.8099999996</v>
      </c>
      <c r="G26" s="54">
        <f t="shared" si="0"/>
        <v>8.0930342980646015E-3</v>
      </c>
      <c r="H26" s="53">
        <f t="shared" si="1"/>
        <v>2733691</v>
      </c>
      <c r="I26" s="53"/>
      <c r="J26" s="53">
        <f>IFERROR(VLOOKUP($A26,'[5]Cost UPL SFY17 Combine'!$B:$AR,30,FALSE),0)+IFERROR(VLOOKUP($A26,'[5]Cost UPL SFY17 Combine'!$B:$AR,31,FALSE),0)</f>
        <v>3193079.7330264123</v>
      </c>
      <c r="K26" s="54">
        <f t="shared" si="2"/>
        <v>1.9728469884293966E-2</v>
      </c>
      <c r="L26" s="55">
        <f t="shared" si="3"/>
        <v>1574446</v>
      </c>
    </row>
    <row r="27" spans="1:17" x14ac:dyDescent="0.2">
      <c r="A27" s="15" t="s">
        <v>10</v>
      </c>
      <c r="B27" s="12" t="s">
        <v>180</v>
      </c>
      <c r="C27" s="51" t="str">
        <f>IFERROR(VLOOKUP(A27,'[5]OUTPT SHOPP Cost UPL SFY2017'!$A:$F,6,FALSE),VLOOKUP(A27,'[5]DRG UPL SFY17 Combined'!$A:$J,10,FALSE))</f>
        <v>Yes</v>
      </c>
      <c r="D27" s="12">
        <v>1</v>
      </c>
      <c r="E27" s="52">
        <v>1</v>
      </c>
      <c r="F27" s="53">
        <v>3054182.5500000003</v>
      </c>
      <c r="G27" s="54">
        <f t="shared" si="0"/>
        <v>8.4929835880446555E-3</v>
      </c>
      <c r="H27" s="53">
        <f t="shared" si="1"/>
        <v>2868787</v>
      </c>
      <c r="I27" s="53"/>
      <c r="J27" s="53">
        <f>IFERROR(VLOOKUP($A27,'[5]Cost UPL SFY17 Combine'!$B:$AR,30,FALSE),0)+IFERROR(VLOOKUP($A27,'[5]Cost UPL SFY17 Combine'!$B:$AR,31,FALSE),0)</f>
        <v>2817999.5149590089</v>
      </c>
      <c r="K27" s="54">
        <f t="shared" si="2"/>
        <v>1.7411033614287745E-2</v>
      </c>
      <c r="L27" s="55">
        <f t="shared" si="3"/>
        <v>1389502</v>
      </c>
    </row>
    <row r="28" spans="1:17" x14ac:dyDescent="0.2">
      <c r="A28" s="15" t="s">
        <v>137</v>
      </c>
      <c r="B28" s="12" t="s">
        <v>39</v>
      </c>
      <c r="C28" s="51" t="str">
        <f>IFERROR(VLOOKUP(A28,'[5]OUTPT SHOPP Cost UPL SFY2017'!$A:$F,6,FALSE),VLOOKUP(A28,'[5]DRG UPL SFY17 Combined'!$A:$J,10,FALSE))</f>
        <v>No</v>
      </c>
      <c r="D28" s="12">
        <v>1</v>
      </c>
      <c r="E28" s="52">
        <v>1</v>
      </c>
      <c r="F28" s="53">
        <v>83338.720000000001</v>
      </c>
      <c r="G28" s="54">
        <f t="shared" si="0"/>
        <v>2.3174593188892684E-4</v>
      </c>
      <c r="H28" s="53">
        <f t="shared" si="1"/>
        <v>78280</v>
      </c>
      <c r="I28" s="53"/>
      <c r="J28" s="53">
        <f>IFERROR(VLOOKUP($A28,'[5]Cost UPL SFY17 Combine'!$B:$AR,30,FALSE),0)+IFERROR(VLOOKUP($A28,'[5]Cost UPL SFY17 Combine'!$B:$AR,31,FALSE),0)</f>
        <v>0</v>
      </c>
      <c r="K28" s="54">
        <f t="shared" si="2"/>
        <v>0</v>
      </c>
      <c r="L28" s="55">
        <f t="shared" si="3"/>
        <v>0</v>
      </c>
    </row>
    <row r="29" spans="1:17" x14ac:dyDescent="0.2">
      <c r="A29" s="15" t="s">
        <v>133</v>
      </c>
      <c r="B29" s="12" t="s">
        <v>181</v>
      </c>
      <c r="C29" s="51" t="str">
        <f>IFERROR(VLOOKUP(A29,'[5]OUTPT SHOPP Cost UPL SFY2017'!$A:$F,6,FALSE),VLOOKUP(A29,'[5]DRG UPL SFY17 Combined'!$A:$J,10,FALSE))</f>
        <v>Yes</v>
      </c>
      <c r="D29" s="12">
        <v>1</v>
      </c>
      <c r="E29" s="52">
        <v>1</v>
      </c>
      <c r="F29" s="53">
        <v>159317.44999999998</v>
      </c>
      <c r="G29" s="54">
        <f t="shared" si="0"/>
        <v>4.4302541383425977E-4</v>
      </c>
      <c r="H29" s="53">
        <f t="shared" si="1"/>
        <v>149647</v>
      </c>
      <c r="I29" s="53"/>
      <c r="J29" s="53">
        <f>IFERROR(VLOOKUP($A29,'[5]Cost UPL SFY17 Combine'!$B:$AR,30,FALSE),0)+IFERROR(VLOOKUP($A29,'[5]Cost UPL SFY17 Combine'!$B:$AR,31,FALSE),0)</f>
        <v>1028364.3326238764</v>
      </c>
      <c r="K29" s="54">
        <f t="shared" si="2"/>
        <v>6.3537576454513137E-3</v>
      </c>
      <c r="L29" s="55">
        <f t="shared" si="3"/>
        <v>507067</v>
      </c>
      <c r="M29" s="16"/>
      <c r="N29" s="16"/>
      <c r="O29" s="16"/>
      <c r="Q29" s="16"/>
    </row>
    <row r="30" spans="1:17" s="16" customFormat="1" x14ac:dyDescent="0.2">
      <c r="A30" s="15" t="s">
        <v>40</v>
      </c>
      <c r="B30" s="12" t="s">
        <v>140</v>
      </c>
      <c r="C30" s="51" t="str">
        <f>IFERROR(VLOOKUP(A30,'[5]OUTPT SHOPP Cost UPL SFY2017'!$A:$F,6,FALSE),VLOOKUP(A30,'[5]DRG UPL SFY17 Combined'!$A:$J,10,FALSE))</f>
        <v>Yes</v>
      </c>
      <c r="D30" s="12">
        <v>1</v>
      </c>
      <c r="E30" s="52">
        <v>1</v>
      </c>
      <c r="F30" s="53">
        <v>1064520.9000000001</v>
      </c>
      <c r="G30" s="54">
        <f t="shared" si="0"/>
        <v>2.9601893091919232E-3</v>
      </c>
      <c r="H30" s="53">
        <f t="shared" si="1"/>
        <v>999902</v>
      </c>
      <c r="I30" s="53"/>
      <c r="J30" s="53">
        <f>IFERROR(VLOOKUP($A30,'[5]Cost UPL SFY17 Combine'!$B:$AR,30,FALSE),0)+IFERROR(VLOOKUP($A30,'[5]Cost UPL SFY17 Combine'!$B:$AR,31,FALSE),0)</f>
        <v>1227305.3352462631</v>
      </c>
      <c r="K30" s="54">
        <f t="shared" si="2"/>
        <v>7.5829162970165419E-3</v>
      </c>
      <c r="L30" s="55">
        <f t="shared" si="3"/>
        <v>605161</v>
      </c>
      <c r="M30" s="27"/>
      <c r="N30" s="27"/>
      <c r="O30" s="27"/>
      <c r="P30" s="27"/>
      <c r="Q30" s="27"/>
    </row>
    <row r="31" spans="1:17" x14ac:dyDescent="0.2">
      <c r="A31" s="15" t="s">
        <v>5</v>
      </c>
      <c r="B31" s="12" t="s">
        <v>182</v>
      </c>
      <c r="C31" s="51" t="str">
        <f>IFERROR(VLOOKUP(A31,'[5]OUTPT SHOPP Cost UPL SFY2017'!$A:$F,6,FALSE),VLOOKUP(A31,'[5]DRG UPL SFY17 Combined'!$A:$J,10,FALSE))</f>
        <v>Yes</v>
      </c>
      <c r="D31" s="12">
        <v>1</v>
      </c>
      <c r="E31" s="52">
        <v>1</v>
      </c>
      <c r="F31" s="53">
        <v>1302302.76</v>
      </c>
      <c r="G31" s="54">
        <f t="shared" si="0"/>
        <v>3.6214063129085907E-3</v>
      </c>
      <c r="H31" s="53">
        <f t="shared" si="1"/>
        <v>1223250</v>
      </c>
      <c r="I31" s="53"/>
      <c r="J31" s="53">
        <f>IFERROR(VLOOKUP($A31,'[5]Cost UPL SFY17 Combine'!$B:$AR,30,FALSE),0)+IFERROR(VLOOKUP($A31,'[5]Cost UPL SFY17 Combine'!$B:$AR,31,FALSE),0)</f>
        <v>804662.28964045248</v>
      </c>
      <c r="K31" s="54">
        <f t="shared" si="2"/>
        <v>4.9716126985506074E-3</v>
      </c>
      <c r="L31" s="55">
        <f t="shared" si="3"/>
        <v>396764</v>
      </c>
    </row>
    <row r="32" spans="1:17" x14ac:dyDescent="0.2">
      <c r="A32" s="15" t="s">
        <v>41</v>
      </c>
      <c r="B32" s="12" t="s">
        <v>42</v>
      </c>
      <c r="C32" s="51" t="str">
        <f>IFERROR(VLOOKUP(A32,'[5]OUTPT SHOPP Cost UPL SFY2017'!$A:$F,6,FALSE),VLOOKUP(A32,'[5]DRG UPL SFY17 Combined'!$A:$J,10,FALSE))</f>
        <v>Yes</v>
      </c>
      <c r="D32" s="12">
        <v>1</v>
      </c>
      <c r="E32" s="52">
        <v>1</v>
      </c>
      <c r="F32" s="53">
        <v>17581123.48</v>
      </c>
      <c r="G32" s="54">
        <f t="shared" si="0"/>
        <v>4.8889085943807302E-2</v>
      </c>
      <c r="H32" s="53">
        <f t="shared" si="1"/>
        <v>16513909</v>
      </c>
      <c r="I32" s="53"/>
      <c r="J32" s="53">
        <f>IFERROR(VLOOKUP($A32,'[5]Cost UPL SFY17 Combine'!$B:$AR,30,FALSE),0)+IFERROR(VLOOKUP($A32,'[5]Cost UPL SFY17 Combine'!$B:$AR,31,FALSE),0)</f>
        <v>7044610.9625890851</v>
      </c>
      <c r="K32" s="54">
        <f t="shared" si="2"/>
        <v>4.3525187856890975E-2</v>
      </c>
      <c r="L32" s="55">
        <f t="shared" si="3"/>
        <v>3473563</v>
      </c>
    </row>
    <row r="33" spans="1:17" x14ac:dyDescent="0.2">
      <c r="A33" s="15" t="s">
        <v>43</v>
      </c>
      <c r="B33" s="12" t="s">
        <v>44</v>
      </c>
      <c r="C33" s="51" t="str">
        <f>IFERROR(VLOOKUP(A33,'[5]OUTPT SHOPP Cost UPL SFY2017'!$A:$F,6,FALSE),VLOOKUP(A33,'[5]DRG UPL SFY17 Combined'!$A:$J,10,FALSE))</f>
        <v>Yes</v>
      </c>
      <c r="D33" s="12">
        <v>1</v>
      </c>
      <c r="E33" s="52">
        <v>1</v>
      </c>
      <c r="F33" s="53">
        <v>3978210.67</v>
      </c>
      <c r="G33" s="54">
        <f t="shared" si="0"/>
        <v>1.1062494587985295E-2</v>
      </c>
      <c r="H33" s="53">
        <f t="shared" si="1"/>
        <v>3736724</v>
      </c>
      <c r="I33" s="53"/>
      <c r="J33" s="53">
        <f>IFERROR(VLOOKUP($A33,'[5]Cost UPL SFY17 Combine'!$B:$AR,30,FALSE),0)+IFERROR(VLOOKUP($A33,'[5]Cost UPL SFY17 Combine'!$B:$AR,31,FALSE),0)</f>
        <v>3977361.6436526258</v>
      </c>
      <c r="K33" s="54">
        <f t="shared" si="2"/>
        <v>2.4574162240344442E-2</v>
      </c>
      <c r="L33" s="55">
        <f t="shared" si="3"/>
        <v>1961161</v>
      </c>
    </row>
    <row r="34" spans="1:17" x14ac:dyDescent="0.2">
      <c r="A34" s="15" t="s">
        <v>45</v>
      </c>
      <c r="B34" s="12" t="s">
        <v>183</v>
      </c>
      <c r="C34" s="51" t="str">
        <f>IFERROR(VLOOKUP(A34,'[5]OUTPT SHOPP Cost UPL SFY2017'!$A:$F,6,FALSE),VLOOKUP(A34,'[5]DRG UPL SFY17 Combined'!$A:$J,10,FALSE))</f>
        <v>Yes</v>
      </c>
      <c r="D34" s="12">
        <v>1</v>
      </c>
      <c r="E34" s="52">
        <v>1</v>
      </c>
      <c r="F34" s="53">
        <v>7256648.0299999993</v>
      </c>
      <c r="G34" s="54">
        <f t="shared" si="0"/>
        <v>2.0179079545525714E-2</v>
      </c>
      <c r="H34" s="53">
        <f t="shared" si="1"/>
        <v>6816153</v>
      </c>
      <c r="I34" s="53"/>
      <c r="J34" s="53">
        <f>IFERROR(VLOOKUP($A34,'[5]Cost UPL SFY17 Combine'!$B:$AR,30,FALSE),0)+IFERROR(VLOOKUP($A34,'[5]Cost UPL SFY17 Combine'!$B:$AR,31,FALSE),0)</f>
        <v>5021786.2638321826</v>
      </c>
      <c r="K34" s="54">
        <f t="shared" si="2"/>
        <v>3.1027148507022522E-2</v>
      </c>
      <c r="L34" s="55">
        <f t="shared" si="3"/>
        <v>2476146</v>
      </c>
    </row>
    <row r="35" spans="1:17" x14ac:dyDescent="0.2">
      <c r="A35" s="15" t="s">
        <v>46</v>
      </c>
      <c r="B35" s="12" t="s">
        <v>47</v>
      </c>
      <c r="C35" s="51" t="str">
        <f>IFERROR(VLOOKUP(A35,'[5]OUTPT SHOPP Cost UPL SFY2017'!$A:$F,6,FALSE),VLOOKUP(A35,'[5]DRG UPL SFY17 Combined'!$A:$J,10,FALSE))</f>
        <v>Yes</v>
      </c>
      <c r="D35" s="12">
        <v>1</v>
      </c>
      <c r="E35" s="52">
        <v>1</v>
      </c>
      <c r="F35" s="53">
        <v>261549.34</v>
      </c>
      <c r="G35" s="54">
        <f t="shared" si="0"/>
        <v>7.2730893314936634E-4</v>
      </c>
      <c r="H35" s="53">
        <f t="shared" si="1"/>
        <v>245673</v>
      </c>
      <c r="I35" s="53"/>
      <c r="J35" s="53">
        <f>IFERROR(VLOOKUP($A35,'[5]Cost UPL SFY17 Combine'!$B:$AR,30,FALSE),0)+IFERROR(VLOOKUP($A35,'[5]Cost UPL SFY17 Combine'!$B:$AR,31,FALSE),0)</f>
        <v>646424.74306942895</v>
      </c>
      <c r="K35" s="54">
        <f t="shared" si="2"/>
        <v>3.9939406912399217E-3</v>
      </c>
      <c r="L35" s="55">
        <f t="shared" si="3"/>
        <v>318740</v>
      </c>
    </row>
    <row r="36" spans="1:17" x14ac:dyDescent="0.2">
      <c r="A36" s="15" t="s">
        <v>48</v>
      </c>
      <c r="B36" s="12" t="s">
        <v>49</v>
      </c>
      <c r="C36" s="51" t="str">
        <f>IFERROR(VLOOKUP(A36,'[5]OUTPT SHOPP Cost UPL SFY2017'!$A:$F,6,FALSE),VLOOKUP(A36,'[5]DRG UPL SFY17 Combined'!$A:$J,10,FALSE))</f>
        <v>No</v>
      </c>
      <c r="D36" s="12">
        <v>1</v>
      </c>
      <c r="E36" s="52">
        <v>1</v>
      </c>
      <c r="F36" s="53">
        <v>310974</v>
      </c>
      <c r="G36" s="54">
        <f t="shared" si="0"/>
        <v>8.6474761579284068E-4</v>
      </c>
      <c r="H36" s="53">
        <f t="shared" si="1"/>
        <v>292097</v>
      </c>
      <c r="J36" s="53">
        <f>IFERROR(VLOOKUP($A36,'[5]Cost UPL SFY17 Combine'!$B:$AR,30,FALSE),0)+IFERROR(VLOOKUP($A36,'[5]Cost UPL SFY17 Combine'!$B:$AR,31,FALSE),0)</f>
        <v>0</v>
      </c>
      <c r="K36" s="54">
        <f t="shared" si="2"/>
        <v>0</v>
      </c>
      <c r="L36" s="55">
        <f t="shared" si="3"/>
        <v>0</v>
      </c>
    </row>
    <row r="37" spans="1:17" x14ac:dyDescent="0.2">
      <c r="A37" s="15" t="s">
        <v>9</v>
      </c>
      <c r="B37" s="12" t="s">
        <v>141</v>
      </c>
      <c r="C37" s="51" t="str">
        <f>IFERROR(VLOOKUP(A37,'[5]OUTPT SHOPP Cost UPL SFY2017'!$A:$F,6,FALSE),VLOOKUP(A37,'[5]DRG UPL SFY17 Combined'!$A:$J,10,FALSE))</f>
        <v>Yes</v>
      </c>
      <c r="D37" s="12">
        <v>1</v>
      </c>
      <c r="E37" s="52">
        <v>1</v>
      </c>
      <c r="F37" s="53">
        <v>7132547.1500000004</v>
      </c>
      <c r="G37" s="54">
        <f t="shared" ref="G37:G57" si="4">IF($E37=1,F37/$F$60,0)</f>
        <v>1.9833983363536891E-2</v>
      </c>
      <c r="H37" s="53">
        <f t="shared" ref="H37:H57" si="5">IF($E37=1,ROUND(G37*($H$62),0),0)</f>
        <v>6699585</v>
      </c>
      <c r="I37" s="53"/>
      <c r="J37" s="53">
        <f>IFERROR(VLOOKUP($A37,'[5]Cost UPL SFY17 Combine'!$B:$AR,30,FALSE),0)+IFERROR(VLOOKUP($A37,'[5]Cost UPL SFY17 Combine'!$B:$AR,31,FALSE),0)</f>
        <v>3766488.6678510108</v>
      </c>
      <c r="K37" s="54">
        <f t="shared" ref="K37:K57" si="6">IF($E37=1,J37/$J$60,0)</f>
        <v>2.3271281792517178E-2</v>
      </c>
      <c r="L37" s="55">
        <f t="shared" ref="L37:L57" si="7">IF($E37=1,ROUND(K37*$L$62,0),0)</f>
        <v>1857183</v>
      </c>
    </row>
    <row r="38" spans="1:17" x14ac:dyDescent="0.2">
      <c r="A38" s="15" t="s">
        <v>50</v>
      </c>
      <c r="B38" s="12" t="s">
        <v>51</v>
      </c>
      <c r="C38" s="51" t="str">
        <f>IFERROR(VLOOKUP(A38,'[5]OUTPT SHOPP Cost UPL SFY2017'!$A:$F,6,FALSE),VLOOKUP(A38,'[5]DRG UPL SFY17 Combined'!$A:$J,10,FALSE))</f>
        <v>Yes</v>
      </c>
      <c r="D38" s="12">
        <v>1</v>
      </c>
      <c r="E38" s="52">
        <v>1</v>
      </c>
      <c r="F38" s="53">
        <v>10928494.220000001</v>
      </c>
      <c r="G38" s="54">
        <f t="shared" si="4"/>
        <v>3.0389644539256789E-2</v>
      </c>
      <c r="H38" s="53">
        <f t="shared" si="5"/>
        <v>10265110</v>
      </c>
      <c r="I38" s="53"/>
      <c r="J38" s="53">
        <f>IFERROR(VLOOKUP($A38,'[5]Cost UPL SFY17 Combine'!$B:$AR,30,FALSE),0)+IFERROR(VLOOKUP($A38,'[5]Cost UPL SFY17 Combine'!$B:$AR,31,FALSE),0)</f>
        <v>5365424.6081455788</v>
      </c>
      <c r="K38" s="54">
        <f t="shared" si="6"/>
        <v>3.3150320896598237E-2</v>
      </c>
      <c r="L38" s="55">
        <f t="shared" si="7"/>
        <v>2645588</v>
      </c>
      <c r="M38" s="16"/>
      <c r="N38" s="16"/>
      <c r="O38" s="16"/>
      <c r="Q38" s="16"/>
    </row>
    <row r="39" spans="1:17" x14ac:dyDescent="0.2">
      <c r="A39" s="15" t="s">
        <v>134</v>
      </c>
      <c r="B39" s="12" t="s">
        <v>142</v>
      </c>
      <c r="C39" s="51" t="str">
        <f>IFERROR(VLOOKUP(A39,'[5]OUTPT SHOPP Cost UPL SFY2017'!$A:$F,6,FALSE),VLOOKUP(A39,'[5]DRG UPL SFY17 Combined'!$A:$J,10,FALSE))</f>
        <v>No</v>
      </c>
      <c r="D39" s="12">
        <v>1</v>
      </c>
      <c r="E39" s="52">
        <v>1</v>
      </c>
      <c r="F39" s="53">
        <v>3605973.9249999998</v>
      </c>
      <c r="G39" s="54">
        <f t="shared" si="4"/>
        <v>1.0027389280952433E-2</v>
      </c>
      <c r="H39" s="53">
        <f t="shared" si="5"/>
        <v>3387083</v>
      </c>
      <c r="I39" s="53"/>
      <c r="J39" s="53">
        <f>IFERROR(VLOOKUP($A39,'[5]Cost UPL SFY17 Combine'!$B:$AR,30,FALSE),0)+IFERROR(VLOOKUP($A39,'[5]Cost UPL SFY17 Combine'!$B:$AR,31,FALSE),0)</f>
        <v>0</v>
      </c>
      <c r="K39" s="54">
        <f t="shared" si="6"/>
        <v>0</v>
      </c>
      <c r="L39" s="55">
        <f t="shared" si="7"/>
        <v>0</v>
      </c>
    </row>
    <row r="40" spans="1:17" s="16" customFormat="1" x14ac:dyDescent="0.2">
      <c r="A40" s="79" t="s">
        <v>135</v>
      </c>
      <c r="B40" s="12" t="s">
        <v>52</v>
      </c>
      <c r="C40" s="51" t="str">
        <f>IFERROR(VLOOKUP(A40,'[5]OUTPT SHOPP Cost UPL SFY2017'!$A:$F,6,FALSE),VLOOKUP(A40,'[5]DRG UPL SFY17 Combined'!$A:$J,10,FALSE))</f>
        <v>No</v>
      </c>
      <c r="D40" s="12">
        <v>1</v>
      </c>
      <c r="E40" s="52">
        <v>1</v>
      </c>
      <c r="F40" s="53">
        <v>844475.96</v>
      </c>
      <c r="G40" s="54">
        <f t="shared" si="4"/>
        <v>2.3482946259313327E-3</v>
      </c>
      <c r="H40" s="53">
        <f t="shared" si="5"/>
        <v>793214</v>
      </c>
      <c r="I40" s="53"/>
      <c r="J40" s="53">
        <f>IFERROR(VLOOKUP($A40,'[5]Cost UPL SFY17 Combine'!$B:$AR,30,FALSE),0)+IFERROR(VLOOKUP($A40,'[5]Cost UPL SFY17 Combine'!$B:$AR,31,FALSE),0)</f>
        <v>0</v>
      </c>
      <c r="K40" s="54">
        <f t="shared" si="6"/>
        <v>0</v>
      </c>
      <c r="L40" s="55">
        <f t="shared" si="7"/>
        <v>0</v>
      </c>
      <c r="M40" s="27"/>
      <c r="N40" s="27"/>
      <c r="O40" s="27"/>
      <c r="P40" s="27"/>
      <c r="Q40" s="27"/>
    </row>
    <row r="41" spans="1:17" x14ac:dyDescent="0.2">
      <c r="A41" s="15" t="s">
        <v>53</v>
      </c>
      <c r="B41" s="12" t="s">
        <v>54</v>
      </c>
      <c r="C41" s="51" t="str">
        <f>IFERROR(VLOOKUP(A41,'[5]OUTPT SHOPP Cost UPL SFY2017'!$A:$F,6,FALSE),VLOOKUP(A41,'[5]DRG UPL SFY17 Combined'!$A:$J,10,FALSE))</f>
        <v>Yes</v>
      </c>
      <c r="D41" s="12">
        <v>1</v>
      </c>
      <c r="E41" s="52">
        <v>1</v>
      </c>
      <c r="F41" s="53">
        <v>60924623.419999994</v>
      </c>
      <c r="G41" s="54">
        <f t="shared" si="4"/>
        <v>0.16941745240927428</v>
      </c>
      <c r="H41" s="53">
        <f t="shared" si="5"/>
        <v>57226359</v>
      </c>
      <c r="I41" s="53"/>
      <c r="J41" s="53">
        <f>IFERROR(VLOOKUP($A41,'[5]Cost UPL SFY17 Combine'!$B:$AR,30,FALSE),0)+IFERROR(VLOOKUP($A41,'[5]Cost UPL SFY17 Combine'!$B:$AR,31,FALSE),0)</f>
        <v>21211208.438473083</v>
      </c>
      <c r="K41" s="54">
        <f t="shared" si="6"/>
        <v>0.1310536290590138</v>
      </c>
      <c r="L41" s="55">
        <f t="shared" si="7"/>
        <v>10458840</v>
      </c>
    </row>
    <row r="42" spans="1:17" x14ac:dyDescent="0.2">
      <c r="A42" s="15" t="s">
        <v>55</v>
      </c>
      <c r="B42" s="12" t="s">
        <v>56</v>
      </c>
      <c r="C42" s="51" t="str">
        <f>IFERROR(VLOOKUP(A42,'[5]OUTPT SHOPP Cost UPL SFY2017'!$A:$F,6,FALSE),VLOOKUP(A42,'[5]DRG UPL SFY17 Combined'!$A:$J,10,FALSE))</f>
        <v>Yes</v>
      </c>
      <c r="D42" s="12">
        <v>1</v>
      </c>
      <c r="E42" s="52">
        <v>1</v>
      </c>
      <c r="F42" s="53">
        <v>3533160.4</v>
      </c>
      <c r="G42" s="54">
        <f t="shared" si="4"/>
        <v>9.8249115106525918E-3</v>
      </c>
      <c r="H42" s="53">
        <f t="shared" si="5"/>
        <v>3318689</v>
      </c>
      <c r="I42" s="53"/>
      <c r="J42" s="53">
        <f>IFERROR(VLOOKUP($A42,'[5]Cost UPL SFY17 Combine'!$B:$AR,30,FALSE),0)+IFERROR(VLOOKUP($A42,'[5]Cost UPL SFY17 Combine'!$B:$AR,31,FALSE),0)</f>
        <v>2015592.5671118854</v>
      </c>
      <c r="K42" s="54">
        <f t="shared" si="6"/>
        <v>1.2453355563904008E-2</v>
      </c>
      <c r="L42" s="55">
        <f t="shared" si="7"/>
        <v>993850</v>
      </c>
    </row>
    <row r="43" spans="1:17" x14ac:dyDescent="0.2">
      <c r="A43" s="15" t="s">
        <v>130</v>
      </c>
      <c r="B43" s="12" t="s">
        <v>184</v>
      </c>
      <c r="C43" s="51" t="str">
        <f>IFERROR(VLOOKUP(A43,'[5]OUTPT SHOPP Cost UPL SFY2017'!$A:$F,6,FALSE),VLOOKUP(A43,'[5]DRG UPL SFY17 Combined'!$A:$J,10,FALSE))</f>
        <v>Yes</v>
      </c>
      <c r="D43" s="12">
        <v>1</v>
      </c>
      <c r="E43" s="52">
        <v>1</v>
      </c>
      <c r="F43" s="53">
        <v>254658.77</v>
      </c>
      <c r="G43" s="54">
        <f t="shared" si="4"/>
        <v>7.0814783293213386E-4</v>
      </c>
      <c r="H43" s="53">
        <f t="shared" si="5"/>
        <v>239200</v>
      </c>
      <c r="I43" s="53"/>
      <c r="J43" s="53">
        <f>IFERROR(VLOOKUP($A43,'[5]Cost UPL SFY17 Combine'!$B:$AR,30,FALSE),0)+IFERROR(VLOOKUP($A43,'[5]Cost UPL SFY17 Combine'!$B:$AR,31,FALSE),0)</f>
        <v>579695.05087651731</v>
      </c>
      <c r="K43" s="54">
        <f t="shared" si="6"/>
        <v>3.5816507289193429E-3</v>
      </c>
      <c r="L43" s="55">
        <f t="shared" si="7"/>
        <v>285837</v>
      </c>
    </row>
    <row r="44" spans="1:17" x14ac:dyDescent="0.2">
      <c r="A44" s="15" t="s">
        <v>131</v>
      </c>
      <c r="B44" s="12" t="s">
        <v>185</v>
      </c>
      <c r="C44" s="51" t="str">
        <f>IFERROR(VLOOKUP(A44,'[5]OUTPT SHOPP Cost UPL SFY2017'!$A:$F,6,FALSE),VLOOKUP(A44,'[5]DRG UPL SFY17 Combined'!$A:$J,10,FALSE))</f>
        <v>Yes</v>
      </c>
      <c r="D44" s="12">
        <v>1</v>
      </c>
      <c r="E44" s="52">
        <v>1</v>
      </c>
      <c r="F44" s="53">
        <v>7829298.8799999999</v>
      </c>
      <c r="G44" s="54">
        <f t="shared" si="4"/>
        <v>2.1771490670633421E-2</v>
      </c>
      <c r="H44" s="53">
        <f t="shared" si="5"/>
        <v>7354042</v>
      </c>
      <c r="I44" s="53"/>
      <c r="J44" s="53">
        <f>IFERROR(VLOOKUP($A44,'[5]Cost UPL SFY17 Combine'!$B:$AR,30,FALSE),0)+IFERROR(VLOOKUP($A44,'[5]Cost UPL SFY17 Combine'!$B:$AR,31,FALSE),0)</f>
        <v>5016695.8619014714</v>
      </c>
      <c r="K44" s="54">
        <f t="shared" si="6"/>
        <v>3.0995697416042779E-2</v>
      </c>
      <c r="L44" s="55">
        <f t="shared" si="7"/>
        <v>2473637</v>
      </c>
    </row>
    <row r="45" spans="1:17" s="16" customFormat="1" x14ac:dyDescent="0.2">
      <c r="A45" s="16" t="s">
        <v>57</v>
      </c>
      <c r="B45" s="12" t="s">
        <v>58</v>
      </c>
      <c r="C45" s="51" t="str">
        <f>IFERROR(VLOOKUP(A45,'[5]OUTPT SHOPP Cost UPL SFY2017'!$A:$F,6,FALSE),VLOOKUP(A45,'[5]DRG UPL SFY17 Combined'!$A:$J,10,FALSE))</f>
        <v>Yes</v>
      </c>
      <c r="D45" s="12">
        <v>1</v>
      </c>
      <c r="E45" s="52">
        <v>1</v>
      </c>
      <c r="F45" s="53">
        <v>245909.37</v>
      </c>
      <c r="G45" s="54">
        <f t="shared" si="4"/>
        <v>6.8381775135097956E-4</v>
      </c>
      <c r="H45" s="53">
        <f t="shared" si="5"/>
        <v>230982</v>
      </c>
      <c r="I45" s="53"/>
      <c r="J45" s="53">
        <f>IFERROR(VLOOKUP($A45,'[5]Cost UPL SFY17 Combine'!$B:$AR,30,FALSE),0)+IFERROR(VLOOKUP($A45,'[5]Cost UPL SFY17 Combine'!$B:$AR,31,FALSE),0)</f>
        <v>1376249.3407735897</v>
      </c>
      <c r="K45" s="54">
        <f t="shared" si="6"/>
        <v>8.503168083121149E-3</v>
      </c>
      <c r="L45" s="55">
        <f t="shared" si="7"/>
        <v>678602</v>
      </c>
      <c r="P45" s="27"/>
    </row>
    <row r="46" spans="1:17" s="16" customFormat="1" x14ac:dyDescent="0.2">
      <c r="A46" s="16" t="s">
        <v>171</v>
      </c>
      <c r="B46" s="12" t="s">
        <v>143</v>
      </c>
      <c r="C46" s="51" t="s">
        <v>197</v>
      </c>
      <c r="D46" s="12">
        <v>1</v>
      </c>
      <c r="E46" s="52">
        <v>1</v>
      </c>
      <c r="F46" s="53">
        <v>4274560.8800000008</v>
      </c>
      <c r="G46" s="54">
        <f t="shared" si="4"/>
        <v>1.188657678629515E-2</v>
      </c>
      <c r="H46" s="53">
        <f t="shared" si="5"/>
        <v>4015085</v>
      </c>
      <c r="I46" s="53"/>
      <c r="J46" s="53">
        <f>IFERROR(VLOOKUP($A46,'[5]Cost UPL SFY17 Combine'!$B:$AR,30,FALSE),0)+IFERROR(VLOOKUP($A46,'[5]Cost UPL SFY17 Combine'!$B:$AR,31,FALSE),0)</f>
        <v>0</v>
      </c>
      <c r="K46" s="54">
        <f t="shared" si="6"/>
        <v>0</v>
      </c>
      <c r="L46" s="55">
        <f t="shared" si="7"/>
        <v>0</v>
      </c>
      <c r="P46" s="27"/>
    </row>
    <row r="47" spans="1:17" x14ac:dyDescent="0.2">
      <c r="A47" s="15" t="s">
        <v>59</v>
      </c>
      <c r="B47" s="12" t="s">
        <v>60</v>
      </c>
      <c r="C47" s="51" t="str">
        <f>IFERROR(VLOOKUP(A47,'[5]OUTPT SHOPP Cost UPL SFY2017'!$A:$F,6,FALSE),VLOOKUP(A47,'[5]DRG UPL SFY17 Combined'!$A:$J,10,FALSE))</f>
        <v>Yes</v>
      </c>
      <c r="D47" s="12">
        <v>1</v>
      </c>
      <c r="E47" s="52">
        <v>1</v>
      </c>
      <c r="F47" s="53">
        <v>7281030.21</v>
      </c>
      <c r="G47" s="54">
        <f t="shared" si="4"/>
        <v>2.0246880815158651E-2</v>
      </c>
      <c r="H47" s="53">
        <f t="shared" si="5"/>
        <v>6839055</v>
      </c>
      <c r="I47" s="53"/>
      <c r="J47" s="53">
        <f>IFERROR(VLOOKUP($A47,'[5]Cost UPL SFY17 Combine'!$B:$AR,30,FALSE),0)+IFERROR(VLOOKUP($A47,'[5]Cost UPL SFY17 Combine'!$B:$AR,31,FALSE),0)</f>
        <v>2757606.5798899154</v>
      </c>
      <c r="K47" s="54">
        <f t="shared" si="6"/>
        <v>1.7037895358950332E-2</v>
      </c>
      <c r="L47" s="55">
        <f t="shared" si="7"/>
        <v>1359723</v>
      </c>
    </row>
    <row r="48" spans="1:17" s="16" customFormat="1" x14ac:dyDescent="0.2">
      <c r="A48" s="15" t="s">
        <v>61</v>
      </c>
      <c r="B48" s="12" t="s">
        <v>62</v>
      </c>
      <c r="C48" s="51" t="str">
        <f>IFERROR(VLOOKUP(A48,'[5]OUTPT SHOPP Cost UPL SFY2017'!$A:$F,6,FALSE),VLOOKUP(A48,'[5]DRG UPL SFY17 Combined'!$A:$J,10,FALSE))</f>
        <v>Yes</v>
      </c>
      <c r="D48" s="12">
        <v>1</v>
      </c>
      <c r="E48" s="52">
        <v>1</v>
      </c>
      <c r="F48" s="53">
        <v>32550363.149999999</v>
      </c>
      <c r="G48" s="54">
        <f t="shared" si="4"/>
        <v>9.0515120000879939E-2</v>
      </c>
      <c r="H48" s="53">
        <f t="shared" si="5"/>
        <v>30574482</v>
      </c>
      <c r="I48" s="53"/>
      <c r="J48" s="53">
        <f>IFERROR(VLOOKUP($A48,'[5]Cost UPL SFY17 Combine'!$B:$AR,30,FALSE),0)+IFERROR(VLOOKUP($A48,'[5]Cost UPL SFY17 Combine'!$B:$AR,31,FALSE),0)</f>
        <v>11469546.568554018</v>
      </c>
      <c r="K48" s="54">
        <f t="shared" si="6"/>
        <v>7.0864689573460593E-2</v>
      </c>
      <c r="L48" s="55">
        <f t="shared" si="7"/>
        <v>5655413</v>
      </c>
      <c r="P48" s="27"/>
    </row>
    <row r="49" spans="1:16" s="16" customFormat="1" x14ac:dyDescent="0.2">
      <c r="A49" s="15" t="s">
        <v>63</v>
      </c>
      <c r="B49" s="12" t="s">
        <v>64</v>
      </c>
      <c r="C49" s="51" t="str">
        <f>IFERROR(VLOOKUP(A49,'[5]OUTPT SHOPP Cost UPL SFY2017'!$A:$F,6,FALSE),VLOOKUP(A49,'[5]DRG UPL SFY17 Combined'!$A:$J,10,FALSE))</f>
        <v>Yes</v>
      </c>
      <c r="D49" s="12">
        <v>1</v>
      </c>
      <c r="E49" s="66">
        <v>1</v>
      </c>
      <c r="F49" s="53">
        <v>492511.26</v>
      </c>
      <c r="G49" s="54">
        <f t="shared" si="4"/>
        <v>1.3695612425351569E-3</v>
      </c>
      <c r="H49" s="53">
        <f t="shared" si="5"/>
        <v>462615</v>
      </c>
      <c r="I49" s="53"/>
      <c r="J49" s="53">
        <f>IFERROR(VLOOKUP($A49,'[5]Cost UPL SFY17 Combine'!$B:$AR,30,FALSE),0)+IFERROR(VLOOKUP($A49,'[5]Cost UPL SFY17 Combine'!$B:$AR,31,FALSE),0)</f>
        <v>2029177.3874066921</v>
      </c>
      <c r="K49" s="54">
        <f t="shared" si="6"/>
        <v>1.253728948991832E-2</v>
      </c>
      <c r="L49" s="55">
        <f t="shared" si="7"/>
        <v>1000548</v>
      </c>
      <c r="P49" s="27"/>
    </row>
    <row r="50" spans="1:16" x14ac:dyDescent="0.2">
      <c r="A50" s="15" t="s">
        <v>65</v>
      </c>
      <c r="B50" s="12" t="s">
        <v>66</v>
      </c>
      <c r="C50" s="51" t="str">
        <f>IFERROR(VLOOKUP(A50,'[5]OUTPT SHOPP Cost UPL SFY2017'!$A:$F,6,FALSE),VLOOKUP(A50,'[5]DRG UPL SFY17 Combined'!$A:$J,10,FALSE))</f>
        <v>Yes</v>
      </c>
      <c r="D50" s="12">
        <v>1</v>
      </c>
      <c r="E50" s="52">
        <v>1</v>
      </c>
      <c r="F50" s="53">
        <v>29540791.479999997</v>
      </c>
      <c r="G50" s="54">
        <f t="shared" si="4"/>
        <v>8.2146189073567119E-2</v>
      </c>
      <c r="H50" s="53">
        <f t="shared" si="5"/>
        <v>27747598</v>
      </c>
      <c r="I50" s="53"/>
      <c r="J50" s="53">
        <f>IFERROR(VLOOKUP($A50,'[5]Cost UPL SFY17 Combine'!$B:$AR,30,FALSE),0)+IFERROR(VLOOKUP($A50,'[5]Cost UPL SFY17 Combine'!$B:$AR,31,FALSE),0)</f>
        <v>6363342.9596674927</v>
      </c>
      <c r="K50" s="54">
        <f t="shared" si="6"/>
        <v>3.9315967792713971E-2</v>
      </c>
      <c r="L50" s="55">
        <f t="shared" si="7"/>
        <v>3137642</v>
      </c>
    </row>
    <row r="51" spans="1:16" x14ac:dyDescent="0.2">
      <c r="A51" s="15" t="s">
        <v>67</v>
      </c>
      <c r="B51" s="12" t="s">
        <v>68</v>
      </c>
      <c r="C51" s="51" t="str">
        <f>IFERROR(VLOOKUP(A51,'[5]OUTPT SHOPP Cost UPL SFY2017'!$A:$F,6,FALSE),VLOOKUP(A51,'[5]DRG UPL SFY17 Combined'!$A:$J,10,FALSE))</f>
        <v>Yes</v>
      </c>
      <c r="D51" s="12">
        <v>1</v>
      </c>
      <c r="E51" s="52">
        <v>1</v>
      </c>
      <c r="F51" s="53">
        <v>1137883.28</v>
      </c>
      <c r="G51" s="54">
        <f t="shared" si="4"/>
        <v>3.1641933197969524E-3</v>
      </c>
      <c r="H51" s="53">
        <f t="shared" si="5"/>
        <v>1068811</v>
      </c>
      <c r="I51" s="53"/>
      <c r="J51" s="53">
        <f>IFERROR(VLOOKUP($A51,'[5]Cost UPL SFY17 Combine'!$B:$AR,30,FALSE),0)+IFERROR(VLOOKUP($A51,'[5]Cost UPL SFY17 Combine'!$B:$AR,31,FALSE),0)</f>
        <v>1528951.8118132954</v>
      </c>
      <c r="K51" s="54">
        <f t="shared" si="6"/>
        <v>9.4466415798849651E-3</v>
      </c>
      <c r="L51" s="55">
        <f t="shared" si="7"/>
        <v>753897</v>
      </c>
    </row>
    <row r="52" spans="1:16" s="16" customFormat="1" x14ac:dyDescent="0.2">
      <c r="A52" s="15" t="s">
        <v>69</v>
      </c>
      <c r="B52" s="12" t="s">
        <v>70</v>
      </c>
      <c r="C52" s="51" t="str">
        <f>IFERROR(VLOOKUP(A52,'[5]OUTPT SHOPP Cost UPL SFY2017'!$A:$F,6,FALSE),VLOOKUP(A52,'[5]DRG UPL SFY17 Combined'!$A:$J,10,FALSE))</f>
        <v>Yes</v>
      </c>
      <c r="D52" s="12">
        <v>1</v>
      </c>
      <c r="E52" s="52">
        <v>1</v>
      </c>
      <c r="F52" s="53">
        <v>2094658.4300000002</v>
      </c>
      <c r="G52" s="54">
        <f t="shared" si="4"/>
        <v>5.8247663252968904E-3</v>
      </c>
      <c r="H52" s="53">
        <f t="shared" si="5"/>
        <v>1967508</v>
      </c>
      <c r="I52" s="53"/>
      <c r="J52" s="53">
        <f>IFERROR(VLOOKUP($A52,'[5]Cost UPL SFY17 Combine'!$B:$AR,30,FALSE),0)+IFERROR(VLOOKUP($A52,'[5]Cost UPL SFY17 Combine'!$B:$AR,31,FALSE),0)</f>
        <v>1371346.9800182278</v>
      </c>
      <c r="K52" s="54">
        <f t="shared" si="6"/>
        <v>8.472878806118838E-3</v>
      </c>
      <c r="L52" s="55">
        <f t="shared" si="7"/>
        <v>676185</v>
      </c>
      <c r="P52" s="27"/>
    </row>
    <row r="53" spans="1:16" x14ac:dyDescent="0.2">
      <c r="A53" s="15" t="s">
        <v>71</v>
      </c>
      <c r="B53" s="12" t="s">
        <v>72</v>
      </c>
      <c r="C53" s="51" t="str">
        <f>IFERROR(VLOOKUP(A53,'[5]OUTPT SHOPP Cost UPL SFY2017'!$A:$F,6,FALSE),VLOOKUP(A53,'[5]DRG UPL SFY17 Combined'!$A:$J,10,FALSE))</f>
        <v>Yes</v>
      </c>
      <c r="D53" s="12">
        <v>1</v>
      </c>
      <c r="E53" s="52">
        <v>1</v>
      </c>
      <c r="F53" s="53">
        <v>3451464.3699999996</v>
      </c>
      <c r="G53" s="54">
        <f t="shared" si="4"/>
        <v>9.5977335241899282E-3</v>
      </c>
      <c r="H53" s="53">
        <f t="shared" si="5"/>
        <v>3241953</v>
      </c>
      <c r="I53" s="53"/>
      <c r="J53" s="53">
        <f>IFERROR(VLOOKUP($A53,'[5]Cost UPL SFY17 Combine'!$B:$AR,30,FALSE),0)+IFERROR(VLOOKUP($A53,'[5]Cost UPL SFY17 Combine'!$B:$AR,31,FALSE),0)</f>
        <v>4417314.1815475458</v>
      </c>
      <c r="K53" s="54">
        <f t="shared" si="6"/>
        <v>2.7292412681949318E-2</v>
      </c>
      <c r="L53" s="55">
        <f t="shared" si="7"/>
        <v>2178093</v>
      </c>
    </row>
    <row r="54" spans="1:16" s="16" customFormat="1" x14ac:dyDescent="0.2">
      <c r="A54" s="15" t="s">
        <v>73</v>
      </c>
      <c r="B54" s="12" t="s">
        <v>74</v>
      </c>
      <c r="C54" s="51" t="str">
        <f>IFERROR(VLOOKUP(A54,'[5]OUTPT SHOPP Cost UPL SFY2017'!$A:$F,6,FALSE),VLOOKUP(A54,'[5]DRG UPL SFY17 Combined'!$A:$J,10,FALSE))</f>
        <v>Yes</v>
      </c>
      <c r="D54" s="12">
        <v>1</v>
      </c>
      <c r="E54" s="52">
        <v>1</v>
      </c>
      <c r="F54" s="53">
        <v>423192.61</v>
      </c>
      <c r="G54" s="54">
        <f t="shared" si="4"/>
        <v>1.1768019207993256E-3</v>
      </c>
      <c r="H54" s="53">
        <f t="shared" si="5"/>
        <v>397504</v>
      </c>
      <c r="I54" s="53"/>
      <c r="J54" s="53">
        <f>IFERROR(VLOOKUP($A54,'[5]Cost UPL SFY17 Combine'!$B:$AR,30,FALSE),0)+IFERROR(VLOOKUP($A54,'[5]Cost UPL SFY17 Combine'!$B:$AR,31,FALSE),0)</f>
        <v>3846466.1066275579</v>
      </c>
      <c r="K54" s="54">
        <f t="shared" si="6"/>
        <v>2.3765423068103367E-2</v>
      </c>
      <c r="L54" s="55">
        <f t="shared" si="7"/>
        <v>1896619</v>
      </c>
      <c r="P54" s="27"/>
    </row>
    <row r="55" spans="1:16" x14ac:dyDescent="0.2">
      <c r="A55" s="15" t="s">
        <v>75</v>
      </c>
      <c r="B55" s="12" t="s">
        <v>76</v>
      </c>
      <c r="C55" s="51" t="str">
        <f>IFERROR(VLOOKUP(A55,'[5]OUTPT SHOPP Cost UPL SFY2017'!$A:$F,6,FALSE),VLOOKUP(A55,'[5]DRG UPL SFY17 Combined'!$A:$J,10,FALSE))</f>
        <v>No</v>
      </c>
      <c r="D55" s="12">
        <v>1</v>
      </c>
      <c r="E55" s="52">
        <v>1</v>
      </c>
      <c r="F55" s="53">
        <v>1645577.83</v>
      </c>
      <c r="G55" s="54">
        <f t="shared" si="4"/>
        <v>4.5759758214321987E-3</v>
      </c>
      <c r="H55" s="53">
        <f t="shared" si="5"/>
        <v>1545687</v>
      </c>
      <c r="I55" s="53"/>
      <c r="J55" s="53">
        <f>IFERROR(VLOOKUP($A55,'[5]Cost UPL SFY17 Combine'!$B:$AR,30,FALSE),0)+IFERROR(VLOOKUP($A55,'[5]Cost UPL SFY17 Combine'!$B:$AR,31,FALSE),0)</f>
        <v>7441.7042575369169</v>
      </c>
      <c r="K55" s="54">
        <f t="shared" si="6"/>
        <v>4.597863210684343E-5</v>
      </c>
      <c r="L55" s="55">
        <f t="shared" si="7"/>
        <v>3669</v>
      </c>
    </row>
    <row r="56" spans="1:16" s="16" customFormat="1" x14ac:dyDescent="0.2">
      <c r="A56" s="15" t="s">
        <v>136</v>
      </c>
      <c r="B56" s="12" t="s">
        <v>77</v>
      </c>
      <c r="C56" s="51" t="s">
        <v>197</v>
      </c>
      <c r="D56" s="12">
        <v>1</v>
      </c>
      <c r="E56" s="52">
        <v>1</v>
      </c>
      <c r="F56" s="53">
        <v>4592190.2300000004</v>
      </c>
      <c r="G56" s="54">
        <f t="shared" si="4"/>
        <v>1.276983140924861E-2</v>
      </c>
      <c r="H56" s="53">
        <f t="shared" si="5"/>
        <v>4313434</v>
      </c>
      <c r="I56" s="53"/>
      <c r="J56" s="53">
        <f>IFERROR(VLOOKUP($A56,'[5]Cost UPL SFY17 Combine'!$B:$AR,30,FALSE),0)+IFERROR(VLOOKUP($A56,'[5]Cost UPL SFY17 Combine'!$B:$AR,31,FALSE),0)</f>
        <v>0</v>
      </c>
      <c r="K56" s="54">
        <f t="shared" si="6"/>
        <v>0</v>
      </c>
      <c r="L56" s="55">
        <f t="shared" si="7"/>
        <v>0</v>
      </c>
      <c r="P56" s="27"/>
    </row>
    <row r="57" spans="1:16" x14ac:dyDescent="0.2">
      <c r="A57" s="4" t="s">
        <v>78</v>
      </c>
      <c r="B57" s="12" t="s">
        <v>79</v>
      </c>
      <c r="C57" s="51" t="str">
        <f>IFERROR(VLOOKUP(A57,'[5]OUTPT SHOPP Cost UPL SFY2017'!$A:$F,6,FALSE),VLOOKUP(A57,'[5]DRG UPL SFY17 Combined'!$A:$J,10,FALSE))</f>
        <v>Yes</v>
      </c>
      <c r="D57" s="12">
        <v>1</v>
      </c>
      <c r="E57" s="52">
        <v>1</v>
      </c>
      <c r="F57" s="53">
        <v>1216528.5699999998</v>
      </c>
      <c r="G57" s="54">
        <f t="shared" si="4"/>
        <v>3.3828878956162693E-3</v>
      </c>
      <c r="H57" s="53">
        <f t="shared" si="5"/>
        <v>1142682</v>
      </c>
      <c r="I57" s="53"/>
      <c r="J57" s="53">
        <f>IFERROR(VLOOKUP($A57,'[5]Cost UPL SFY17 Combine'!$B:$AR,30,FALSE),0)+IFERROR(VLOOKUP($A57,'[5]Cost UPL SFY17 Combine'!$B:$AR,31,FALSE),0)</f>
        <v>1493416.2791764897</v>
      </c>
      <c r="K57" s="54">
        <f t="shared" si="6"/>
        <v>9.227084993747638E-3</v>
      </c>
      <c r="L57" s="55">
        <f t="shared" si="7"/>
        <v>736375</v>
      </c>
    </row>
    <row r="58" spans="1:16" s="16" customFormat="1" x14ac:dyDescent="0.2">
      <c r="A58" s="15"/>
      <c r="B58" s="12"/>
      <c r="C58" s="51"/>
      <c r="D58" s="12"/>
      <c r="E58" s="52"/>
      <c r="F58" s="67"/>
      <c r="G58" s="68"/>
      <c r="H58" s="67"/>
      <c r="I58" s="67"/>
      <c r="J58" s="67"/>
      <c r="K58" s="68"/>
      <c r="L58" s="69"/>
    </row>
    <row r="59" spans="1:16" x14ac:dyDescent="0.2">
      <c r="A59" s="70"/>
      <c r="B59" s="70"/>
      <c r="E59" s="66"/>
      <c r="F59" s="53"/>
      <c r="G59" s="54"/>
      <c r="H59" s="53"/>
      <c r="I59" s="53"/>
      <c r="J59" s="53"/>
      <c r="K59" s="54"/>
      <c r="L59" s="55"/>
    </row>
    <row r="60" spans="1:16" x14ac:dyDescent="0.2">
      <c r="A60" s="4"/>
      <c r="E60" s="52"/>
      <c r="F60" s="67">
        <f>SUM(F5:F58)</f>
        <v>359612439.88499999</v>
      </c>
      <c r="G60" s="71">
        <f>SUM(G5:G58)</f>
        <v>1.0000000000000002</v>
      </c>
      <c r="H60" s="42">
        <f>SUM(H5:H58)</f>
        <v>337783140</v>
      </c>
      <c r="I60" s="53"/>
      <c r="J60" s="67">
        <f>SUM(J5:J58)</f>
        <v>161851362.6121839</v>
      </c>
      <c r="K60" s="71">
        <f>SUM(K5:K58)</f>
        <v>0.99999999999999933</v>
      </c>
      <c r="L60" s="53">
        <f>SUM(L5:L58)</f>
        <v>79805803</v>
      </c>
    </row>
    <row r="61" spans="1:16" x14ac:dyDescent="0.2">
      <c r="A61" s="4"/>
      <c r="E61" s="52"/>
      <c r="F61" s="67"/>
      <c r="G61" s="67"/>
      <c r="H61" s="67"/>
      <c r="I61" s="67"/>
      <c r="J61" s="53"/>
    </row>
    <row r="62" spans="1:16" x14ac:dyDescent="0.2">
      <c r="A62" s="4"/>
      <c r="E62" s="52"/>
      <c r="F62" s="67"/>
      <c r="G62" s="72" t="s">
        <v>198</v>
      </c>
      <c r="H62" s="73">
        <v>337783140.65429825</v>
      </c>
      <c r="I62" s="67"/>
      <c r="J62" s="41"/>
      <c r="K62" s="74" t="s">
        <v>199</v>
      </c>
      <c r="L62" s="75">
        <v>79805802.785363734</v>
      </c>
    </row>
    <row r="63" spans="1:16" x14ac:dyDescent="0.2">
      <c r="A63" s="4"/>
      <c r="E63" s="52"/>
      <c r="F63" s="67"/>
      <c r="G63" s="67"/>
      <c r="H63" s="67"/>
      <c r="I63" s="67"/>
      <c r="J63" s="53"/>
    </row>
    <row r="64" spans="1:16" x14ac:dyDescent="0.2">
      <c r="A64" s="4"/>
      <c r="E64" s="52"/>
      <c r="F64" s="67"/>
      <c r="G64" s="67"/>
      <c r="H64" s="67"/>
      <c r="I64" s="67"/>
      <c r="J64" s="53"/>
    </row>
    <row r="65" spans="1:12" s="60" customFormat="1" x14ac:dyDescent="0.2">
      <c r="A65" s="56"/>
      <c r="B65" s="57" t="s">
        <v>200</v>
      </c>
      <c r="C65" s="58"/>
      <c r="D65" s="59"/>
      <c r="E65" s="61"/>
      <c r="F65" s="62"/>
      <c r="G65" s="63"/>
      <c r="H65" s="62"/>
      <c r="I65" s="62"/>
      <c r="J65" s="62"/>
      <c r="K65" s="63"/>
      <c r="L65" s="64"/>
    </row>
    <row r="66" spans="1:12" x14ac:dyDescent="0.2">
      <c r="A66" s="15" t="s">
        <v>129</v>
      </c>
      <c r="B66" s="12" t="s">
        <v>144</v>
      </c>
      <c r="C66" s="51" t="str">
        <f>IFERROR(VLOOKUP(A66,'[5]OUTPT SHOPP Cost UPL SFY2017'!$A:$F,6,FALSE),VLOOKUP(A66,'[5]DRG UPL SFY17 Combined'!$A:$J,10,FALSE))</f>
        <v>Yes</v>
      </c>
      <c r="D66" s="12">
        <v>2</v>
      </c>
      <c r="E66" s="52">
        <v>1</v>
      </c>
      <c r="F66" s="53">
        <f>IF(C66="No",(VLOOKUP($A66,'[5]Cost UPL SFY17 Combine'!$B:$AR,26,FALSE)-(VLOOKUP(A66,'[5]Cost UPL SFY17 Combine'!$B:$AR,22,FALSE)-VLOOKUP(A66,'[5]Cost UPL SFY17 Combine'!$B:$AR,21,FALSE)-VLOOKUP(A66,'[5]Cost UPL SFY17 Combine'!$B:$AR,20,FALSE))),(VLOOKUP($A66,'[5]DRG UPL SFY17 Combined'!$A:$AX,17,FALSE)+VLOOKUP($A66,'[5]DRG UPL SFY17 Combined'!$A:$AX,18,FALSE)+VLOOKUP($A66,'[5]DRG UPL SFY17 Combined'!$A:$AX,22,FALSE)))</f>
        <v>129345.19</v>
      </c>
      <c r="G66" s="54">
        <f t="shared" ref="G66:G83" si="8">IF($E66=1,F66/$F$86,0)</f>
        <v>3.2311174600490682E-3</v>
      </c>
      <c r="H66" s="53">
        <f t="shared" ref="H66:H83" si="9">IF($E66=1,ROUND(G66*($H$88),0),0)</f>
        <v>171319</v>
      </c>
      <c r="I66" s="53"/>
      <c r="J66" s="53">
        <f>IFERROR(VLOOKUP($A66,'[5]Cost UPL SFY17 Combine'!$B:$AR,30,FALSE),0)+IFERROR(VLOOKUP($A66,'[5]Cost UPL SFY17 Combine'!$B:$AR,31,FALSE),0)</f>
        <v>405080.9819169906</v>
      </c>
      <c r="K66" s="54">
        <f t="shared" ref="K66:K83" si="10">IF($E66=1,J66/$J$86,0)</f>
        <v>1.308062324345154E-2</v>
      </c>
      <c r="L66" s="55">
        <f t="shared" ref="L66:L83" si="11">IF($E66=1,ROUND(K66*$L$88,0),0)</f>
        <v>170467</v>
      </c>
    </row>
    <row r="67" spans="1:12" x14ac:dyDescent="0.2">
      <c r="A67" s="4" t="s">
        <v>80</v>
      </c>
      <c r="B67" s="12" t="s">
        <v>81</v>
      </c>
      <c r="C67" s="51" t="str">
        <f>IFERROR(VLOOKUP(A67,'[5]OUTPT SHOPP Cost UPL SFY2017'!$A:$F,6,FALSE),VLOOKUP(A67,'[5]DRG UPL SFY17 Combined'!$A:$J,10,FALSE))</f>
        <v>Yes</v>
      </c>
      <c r="D67" s="12">
        <v>2</v>
      </c>
      <c r="E67" s="52">
        <v>1</v>
      </c>
      <c r="F67" s="53">
        <f>IF(C67="No",(VLOOKUP($A67,'[5]Cost UPL SFY17 Combine'!$B:$AR,26,FALSE)-(VLOOKUP(A67,'[5]Cost UPL SFY17 Combine'!$B:$AR,22,FALSE)-VLOOKUP(A67,'[5]Cost UPL SFY17 Combine'!$B:$AR,21,FALSE)-VLOOKUP(A67,'[5]Cost UPL SFY17 Combine'!$B:$AR,20,FALSE))),(VLOOKUP($A67,'[5]DRG UPL SFY17 Combined'!$A:$AX,17,FALSE)+VLOOKUP($A67,'[5]DRG UPL SFY17 Combined'!$A:$AX,18,FALSE)+VLOOKUP($A67,'[5]DRG UPL SFY17 Combined'!$A:$AX,22,FALSE)))</f>
        <v>456854.92</v>
      </c>
      <c r="G67" s="54">
        <f t="shared" si="8"/>
        <v>1.1412499442161864E-2</v>
      </c>
      <c r="H67" s="53">
        <f t="shared" si="9"/>
        <v>605109</v>
      </c>
      <c r="I67" s="53"/>
      <c r="J67" s="53">
        <f>IFERROR(VLOOKUP($A67,'[5]Cost UPL SFY17 Combine'!$B:$AR,30,FALSE),0)+IFERROR(VLOOKUP($A67,'[5]Cost UPL SFY17 Combine'!$B:$AR,31,FALSE),0)</f>
        <v>644048.09545078722</v>
      </c>
      <c r="K67" s="54">
        <f t="shared" si="10"/>
        <v>2.0797200716227718E-2</v>
      </c>
      <c r="L67" s="55">
        <f t="shared" si="11"/>
        <v>271030</v>
      </c>
    </row>
    <row r="68" spans="1:12" x14ac:dyDescent="0.2">
      <c r="A68" s="4" t="s">
        <v>82</v>
      </c>
      <c r="B68" s="12" t="s">
        <v>83</v>
      </c>
      <c r="C68" s="51" t="str">
        <f>IFERROR(VLOOKUP(A68,'[5]OUTPT SHOPP Cost UPL SFY2017'!$A:$F,6,FALSE),VLOOKUP(A68,'[5]DRG UPL SFY17 Combined'!$A:$J,10,FALSE))</f>
        <v>Yes</v>
      </c>
      <c r="D68" s="12">
        <v>2</v>
      </c>
      <c r="E68" s="52">
        <v>1</v>
      </c>
      <c r="F68" s="53">
        <f>IF(C68="No",(VLOOKUP($A68,'[5]Cost UPL SFY17 Combine'!$B:$AR,26,FALSE)-(VLOOKUP(A68,'[5]Cost UPL SFY17 Combine'!$B:$AR,22,FALSE)-VLOOKUP(A68,'[5]Cost UPL SFY17 Combine'!$B:$AR,21,FALSE)-VLOOKUP(A68,'[5]Cost UPL SFY17 Combine'!$B:$AR,20,FALSE))),(VLOOKUP($A68,'[5]DRG UPL SFY17 Combined'!$A:$AX,17,FALSE)+VLOOKUP($A68,'[5]DRG UPL SFY17 Combined'!$A:$AX,18,FALSE)+VLOOKUP($A68,'[5]DRG UPL SFY17 Combined'!$A:$AX,22,FALSE)))</f>
        <v>9627151.8999999985</v>
      </c>
      <c r="G68" s="54">
        <f t="shared" si="8"/>
        <v>0.2404918079646762</v>
      </c>
      <c r="H68" s="53">
        <f t="shared" si="9"/>
        <v>12751263</v>
      </c>
      <c r="I68" s="53"/>
      <c r="J68" s="53">
        <f>IFERROR(VLOOKUP($A68,'[5]Cost UPL SFY17 Combine'!$B:$AR,30,FALSE),0)+IFERROR(VLOOKUP($A68,'[5]Cost UPL SFY17 Combine'!$B:$AR,31,FALSE),0)</f>
        <v>4943306.1308167344</v>
      </c>
      <c r="K68" s="54">
        <f t="shared" si="10"/>
        <v>0.15962616849662015</v>
      </c>
      <c r="L68" s="55">
        <f t="shared" si="11"/>
        <v>2080253</v>
      </c>
    </row>
    <row r="69" spans="1:12" x14ac:dyDescent="0.2">
      <c r="A69" s="4" t="s">
        <v>84</v>
      </c>
      <c r="B69" s="12" t="s">
        <v>85</v>
      </c>
      <c r="C69" s="51" t="str">
        <f>IFERROR(VLOOKUP(A69,'[5]OUTPT SHOPP Cost UPL SFY2017'!$A:$F,6,FALSE),VLOOKUP(A69,'[5]DRG UPL SFY17 Combined'!$A:$J,10,FALSE))</f>
        <v>Yes</v>
      </c>
      <c r="D69" s="12">
        <v>2</v>
      </c>
      <c r="E69" s="52">
        <v>1</v>
      </c>
      <c r="F69" s="53">
        <f>IF(C69="No",(VLOOKUP($A69,'[5]Cost UPL SFY17 Combine'!$B:$AR,26,FALSE)-(VLOOKUP(A69,'[5]Cost UPL SFY17 Combine'!$B:$AR,22,FALSE)-VLOOKUP(A69,'[5]Cost UPL SFY17 Combine'!$B:$AR,21,FALSE)-VLOOKUP(A69,'[5]Cost UPL SFY17 Combine'!$B:$AR,20,FALSE))),(VLOOKUP($A69,'[5]DRG UPL SFY17 Combined'!$A:$AX,17,FALSE)+VLOOKUP($A69,'[5]DRG UPL SFY17 Combined'!$A:$AX,18,FALSE)+VLOOKUP($A69,'[5]DRG UPL SFY17 Combined'!$A:$AX,22,FALSE)))</f>
        <v>459124.06</v>
      </c>
      <c r="G69" s="54">
        <f t="shared" si="8"/>
        <v>1.1469183868334154E-2</v>
      </c>
      <c r="H69" s="53">
        <f t="shared" si="9"/>
        <v>608115</v>
      </c>
      <c r="I69" s="53"/>
      <c r="J69" s="53">
        <f>IFERROR(VLOOKUP($A69,'[5]Cost UPL SFY17 Combine'!$B:$AR,30,FALSE),0)+IFERROR(VLOOKUP($A69,'[5]Cost UPL SFY17 Combine'!$B:$AR,31,FALSE),0)</f>
        <v>413212.61527700676</v>
      </c>
      <c r="K69" s="54">
        <f t="shared" si="10"/>
        <v>1.3343204892762467E-2</v>
      </c>
      <c r="L69" s="55">
        <f t="shared" si="11"/>
        <v>173889</v>
      </c>
    </row>
    <row r="70" spans="1:12" x14ac:dyDescent="0.2">
      <c r="A70" s="4" t="s">
        <v>86</v>
      </c>
      <c r="B70" s="12" t="s">
        <v>87</v>
      </c>
      <c r="C70" s="51" t="str">
        <f>IFERROR(VLOOKUP(A70,'[5]OUTPT SHOPP Cost UPL SFY2017'!$A:$F,6,FALSE),VLOOKUP(A70,'[5]DRG UPL SFY17 Combined'!$A:$J,10,FALSE))</f>
        <v>Yes</v>
      </c>
      <c r="D70" s="12">
        <v>2</v>
      </c>
      <c r="E70" s="52">
        <v>1</v>
      </c>
      <c r="F70" s="53">
        <f>IF(C70="No",(VLOOKUP($A70,'[5]Cost UPL SFY17 Combine'!$B:$AR,26,FALSE)-(VLOOKUP(A70,'[5]Cost UPL SFY17 Combine'!$B:$AR,22,FALSE)-VLOOKUP(A70,'[5]Cost UPL SFY17 Combine'!$B:$AR,21,FALSE)-VLOOKUP(A70,'[5]Cost UPL SFY17 Combine'!$B:$AR,20,FALSE))),(VLOOKUP($A70,'[5]DRG UPL SFY17 Combined'!$A:$AX,17,FALSE)+VLOOKUP($A70,'[5]DRG UPL SFY17 Combined'!$A:$AX,18,FALSE)+VLOOKUP($A70,'[5]DRG UPL SFY17 Combined'!$A:$AX,22,FALSE)))</f>
        <v>617252.15</v>
      </c>
      <c r="G70" s="54">
        <f t="shared" si="8"/>
        <v>1.5419314774038574E-2</v>
      </c>
      <c r="H70" s="53">
        <f t="shared" si="9"/>
        <v>817557</v>
      </c>
      <c r="I70" s="53"/>
      <c r="J70" s="53">
        <f>IFERROR(VLOOKUP($A70,'[5]Cost UPL SFY17 Combine'!$B:$AR,30,FALSE),0)+IFERROR(VLOOKUP($A70,'[5]Cost UPL SFY17 Combine'!$B:$AR,31,FALSE),0)</f>
        <v>996962.52993480675</v>
      </c>
      <c r="K70" s="54">
        <f t="shared" si="10"/>
        <v>3.2193294240083166E-2</v>
      </c>
      <c r="L70" s="55">
        <f t="shared" si="11"/>
        <v>419544</v>
      </c>
    </row>
    <row r="71" spans="1:12" x14ac:dyDescent="0.2">
      <c r="A71" s="4" t="s">
        <v>88</v>
      </c>
      <c r="B71" s="12" t="s">
        <v>89</v>
      </c>
      <c r="C71" s="51" t="str">
        <f>IFERROR(VLOOKUP(A71,'[5]OUTPT SHOPP Cost UPL SFY2017'!$A:$F,6,FALSE),VLOOKUP(A71,'[5]DRG UPL SFY17 Combined'!$A:$J,10,FALSE))</f>
        <v>Yes</v>
      </c>
      <c r="D71" s="12">
        <v>2</v>
      </c>
      <c r="E71" s="52">
        <v>1</v>
      </c>
      <c r="F71" s="53">
        <f>IF(C71="No",(VLOOKUP($A71,'[5]Cost UPL SFY17 Combine'!$B:$AR,26,FALSE)-(VLOOKUP(A71,'[5]Cost UPL SFY17 Combine'!$B:$AR,22,FALSE)-VLOOKUP(A71,'[5]Cost UPL SFY17 Combine'!$B:$AR,21,FALSE)-VLOOKUP(A71,'[5]Cost UPL SFY17 Combine'!$B:$AR,20,FALSE))),(VLOOKUP($A71,'[5]DRG UPL SFY17 Combined'!$A:$AX,17,FALSE)+VLOOKUP($A71,'[5]DRG UPL SFY17 Combined'!$A:$AX,18,FALSE)+VLOOKUP($A71,'[5]DRG UPL SFY17 Combined'!$A:$AX,22,FALSE)))</f>
        <v>1922818.36</v>
      </c>
      <c r="G71" s="54">
        <f t="shared" si="8"/>
        <v>4.8033111826569781E-2</v>
      </c>
      <c r="H71" s="53">
        <f t="shared" si="9"/>
        <v>2546793</v>
      </c>
      <c r="I71" s="53"/>
      <c r="J71" s="53">
        <f>IFERROR(VLOOKUP($A71,'[5]Cost UPL SFY17 Combine'!$B:$AR,30,FALSE),0)+IFERROR(VLOOKUP($A71,'[5]Cost UPL SFY17 Combine'!$B:$AR,31,FALSE),0)</f>
        <v>1592851.7059940337</v>
      </c>
      <c r="K71" s="54">
        <f t="shared" si="10"/>
        <v>5.1435377070026496E-2</v>
      </c>
      <c r="L71" s="55">
        <f t="shared" si="11"/>
        <v>670307</v>
      </c>
    </row>
    <row r="72" spans="1:12" x14ac:dyDescent="0.2">
      <c r="A72" s="4" t="s">
        <v>90</v>
      </c>
      <c r="B72" s="12" t="s">
        <v>91</v>
      </c>
      <c r="C72" s="51" t="str">
        <f>IFERROR(VLOOKUP(A72,'[5]OUTPT SHOPP Cost UPL SFY2017'!$A:$F,6,FALSE),VLOOKUP(A72,'[5]DRG UPL SFY17 Combined'!$A:$J,10,FALSE))</f>
        <v>Yes</v>
      </c>
      <c r="D72" s="12">
        <v>2</v>
      </c>
      <c r="E72" s="52">
        <v>1</v>
      </c>
      <c r="F72" s="53">
        <f>IF(C72="No",(VLOOKUP($A72,'[5]Cost UPL SFY17 Combine'!$B:$AR,26,FALSE)-(VLOOKUP(A72,'[5]Cost UPL SFY17 Combine'!$B:$AR,22,FALSE)-VLOOKUP(A72,'[5]Cost UPL SFY17 Combine'!$B:$AR,21,FALSE)-VLOOKUP(A72,'[5]Cost UPL SFY17 Combine'!$B:$AR,20,FALSE))),(VLOOKUP($A72,'[5]DRG UPL SFY17 Combined'!$A:$AX,17,FALSE)+VLOOKUP($A72,'[5]DRG UPL SFY17 Combined'!$A:$AX,18,FALSE)+VLOOKUP($A72,'[5]DRG UPL SFY17 Combined'!$A:$AX,22,FALSE)))</f>
        <v>16265.44</v>
      </c>
      <c r="G72" s="54">
        <f t="shared" si="8"/>
        <v>4.0632007405440063E-4</v>
      </c>
      <c r="H72" s="53">
        <f t="shared" si="9"/>
        <v>21544</v>
      </c>
      <c r="I72" s="53"/>
      <c r="J72" s="53">
        <f>IFERROR(VLOOKUP($A72,'[5]Cost UPL SFY17 Combine'!$B:$AR,30,FALSE),0)+IFERROR(VLOOKUP($A72,'[5]Cost UPL SFY17 Combine'!$B:$AR,31,FALSE),0)</f>
        <v>140223.57999999999</v>
      </c>
      <c r="K72" s="54">
        <f t="shared" si="10"/>
        <v>4.5280126732877672E-3</v>
      </c>
      <c r="L72" s="55">
        <f t="shared" si="11"/>
        <v>59009</v>
      </c>
    </row>
    <row r="73" spans="1:12" x14ac:dyDescent="0.2">
      <c r="A73" s="4" t="s">
        <v>92</v>
      </c>
      <c r="B73" s="12" t="s">
        <v>93</v>
      </c>
      <c r="C73" s="51" t="str">
        <f>IFERROR(VLOOKUP(A73,'[5]OUTPT SHOPP Cost UPL SFY2017'!$A:$F,6,FALSE),VLOOKUP(A73,'[5]DRG UPL SFY17 Combined'!$A:$J,10,FALSE))</f>
        <v>Yes</v>
      </c>
      <c r="D73" s="12">
        <v>2</v>
      </c>
      <c r="E73" s="52">
        <v>1</v>
      </c>
      <c r="F73" s="53">
        <f>IF(C73="No",(VLOOKUP($A73,'[5]Cost UPL SFY17 Combine'!$B:$AR,26,FALSE)-(VLOOKUP(A73,'[5]Cost UPL SFY17 Combine'!$B:$AR,22,FALSE)-VLOOKUP(A73,'[5]Cost UPL SFY17 Combine'!$B:$AR,21,FALSE)-VLOOKUP(A73,'[5]Cost UPL SFY17 Combine'!$B:$AR,20,FALSE))),(VLOOKUP($A73,'[5]DRG UPL SFY17 Combined'!$A:$AX,17,FALSE)+VLOOKUP($A73,'[5]DRG UPL SFY17 Combined'!$A:$AX,18,FALSE)+VLOOKUP($A73,'[5]DRG UPL SFY17 Combined'!$A:$AX,22,FALSE)))</f>
        <v>4345911.4800000004</v>
      </c>
      <c r="G73" s="54">
        <f t="shared" si="8"/>
        <v>0.10856337574559741</v>
      </c>
      <c r="H73" s="53">
        <f t="shared" si="9"/>
        <v>5756205</v>
      </c>
      <c r="I73" s="53"/>
      <c r="J73" s="53">
        <f>IFERROR(VLOOKUP($A73,'[5]Cost UPL SFY17 Combine'!$B:$AR,30,FALSE),0)+IFERROR(VLOOKUP($A73,'[5]Cost UPL SFY17 Combine'!$B:$AR,31,FALSE),0)</f>
        <v>2990910.5572620034</v>
      </c>
      <c r="K73" s="54">
        <f t="shared" si="10"/>
        <v>9.6580624371111701E-2</v>
      </c>
      <c r="L73" s="55">
        <f t="shared" si="11"/>
        <v>1258641</v>
      </c>
    </row>
    <row r="74" spans="1:12" x14ac:dyDescent="0.2">
      <c r="A74" s="4" t="s">
        <v>94</v>
      </c>
      <c r="B74" s="12" t="s">
        <v>95</v>
      </c>
      <c r="C74" s="51" t="str">
        <f>IFERROR(VLOOKUP(A74,'[5]OUTPT SHOPP Cost UPL SFY2017'!$A:$F,6,FALSE),VLOOKUP(A74,'[5]DRG UPL SFY17 Combined'!$A:$J,10,FALSE))</f>
        <v>Yes</v>
      </c>
      <c r="D74" s="12">
        <v>2</v>
      </c>
      <c r="E74" s="52">
        <v>1</v>
      </c>
      <c r="F74" s="53">
        <f>IF(C74="No",(VLOOKUP($A74,'[5]Cost UPL SFY17 Combine'!$B:$AR,26,FALSE)-(VLOOKUP(A74,'[5]Cost UPL SFY17 Combine'!$B:$AR,22,FALSE)-VLOOKUP(A74,'[5]Cost UPL SFY17 Combine'!$B:$AR,21,FALSE)-VLOOKUP(A74,'[5]Cost UPL SFY17 Combine'!$B:$AR,20,FALSE))),(VLOOKUP($A74,'[5]DRG UPL SFY17 Combined'!$A:$AX,17,FALSE)+VLOOKUP($A74,'[5]DRG UPL SFY17 Combined'!$A:$AX,18,FALSE)+VLOOKUP($A74,'[5]DRG UPL SFY17 Combined'!$A:$AX,22,FALSE)))</f>
        <v>13380658.409999996</v>
      </c>
      <c r="G74" s="54">
        <f t="shared" si="8"/>
        <v>0.33425656582593749</v>
      </c>
      <c r="H74" s="53">
        <f t="shared" si="9"/>
        <v>17722822</v>
      </c>
      <c r="I74" s="53"/>
      <c r="J74" s="53">
        <f>IFERROR(VLOOKUP($A74,'[5]Cost UPL SFY17 Combine'!$B:$AR,30,FALSE),0)+IFERROR(VLOOKUP($A74,'[5]Cost UPL SFY17 Combine'!$B:$AR,31,FALSE),0)</f>
        <v>8043299.6628606208</v>
      </c>
      <c r="K74" s="54">
        <f t="shared" si="10"/>
        <v>0.25972923247633617</v>
      </c>
      <c r="L74" s="55">
        <f t="shared" si="11"/>
        <v>3384798</v>
      </c>
    </row>
    <row r="75" spans="1:12" x14ac:dyDescent="0.2">
      <c r="A75" s="4" t="s">
        <v>96</v>
      </c>
      <c r="B75" s="12" t="s">
        <v>97</v>
      </c>
      <c r="C75" s="51" t="str">
        <f>IFERROR(VLOOKUP(A75,'[5]OUTPT SHOPP Cost UPL SFY2017'!$A:$F,6,FALSE),VLOOKUP(A75,'[5]DRG UPL SFY17 Combined'!$A:$J,10,FALSE))</f>
        <v>Yes</v>
      </c>
      <c r="D75" s="12">
        <v>2</v>
      </c>
      <c r="E75" s="52">
        <v>1</v>
      </c>
      <c r="F75" s="53">
        <f>IF(C75="No",(VLOOKUP($A75,'[5]Cost UPL SFY17 Combine'!$B:$AR,26,FALSE)-(VLOOKUP(A75,'[5]Cost UPL SFY17 Combine'!$B:$AR,22,FALSE)-VLOOKUP(A75,'[5]Cost UPL SFY17 Combine'!$B:$AR,21,FALSE)-VLOOKUP(A75,'[5]Cost UPL SFY17 Combine'!$B:$AR,20,FALSE))),(VLOOKUP($A75,'[5]DRG UPL SFY17 Combined'!$A:$AX,17,FALSE)+VLOOKUP($A75,'[5]DRG UPL SFY17 Combined'!$A:$AX,18,FALSE)+VLOOKUP($A75,'[5]DRG UPL SFY17 Combined'!$A:$AX,22,FALSE)))</f>
        <v>3541287.9699999997</v>
      </c>
      <c r="G75" s="54">
        <f t="shared" si="8"/>
        <v>8.8463416312030779E-2</v>
      </c>
      <c r="H75" s="53">
        <f t="shared" si="9"/>
        <v>4690473</v>
      </c>
      <c r="I75" s="53"/>
      <c r="J75" s="53">
        <f>IFERROR(VLOOKUP($A75,'[5]Cost UPL SFY17 Combine'!$B:$AR,30,FALSE),0)+IFERROR(VLOOKUP($A75,'[5]Cost UPL SFY17 Combine'!$B:$AR,31,FALSE),0)</f>
        <v>3260502.9609506242</v>
      </c>
      <c r="K75" s="54">
        <f t="shared" si="10"/>
        <v>0.10528613467490075</v>
      </c>
      <c r="L75" s="55">
        <f t="shared" si="11"/>
        <v>1372092</v>
      </c>
    </row>
    <row r="76" spans="1:12" x14ac:dyDescent="0.2">
      <c r="A76" s="4" t="s">
        <v>98</v>
      </c>
      <c r="B76" s="12" t="s">
        <v>99</v>
      </c>
      <c r="C76" s="51" t="str">
        <f>IFERROR(VLOOKUP(A76,'[5]OUTPT SHOPP Cost UPL SFY2017'!$A:$F,6,FALSE),VLOOKUP(A76,'[5]DRG UPL SFY17 Combined'!$A:$J,10,FALSE))</f>
        <v>Yes</v>
      </c>
      <c r="D76" s="12">
        <v>2</v>
      </c>
      <c r="E76" s="52">
        <v>1</v>
      </c>
      <c r="F76" s="53">
        <f>IF(C76="No",(VLOOKUP($A76,'[5]Cost UPL SFY17 Combine'!$B:$AR,26,FALSE)-(VLOOKUP(A76,'[5]Cost UPL SFY17 Combine'!$B:$AR,22,FALSE)-VLOOKUP(A76,'[5]Cost UPL SFY17 Combine'!$B:$AR,21,FALSE)-VLOOKUP(A76,'[5]Cost UPL SFY17 Combine'!$B:$AR,20,FALSE))),(VLOOKUP($A76,'[5]DRG UPL SFY17 Combined'!$A:$AX,17,FALSE)+VLOOKUP($A76,'[5]DRG UPL SFY17 Combined'!$A:$AX,18,FALSE)+VLOOKUP($A76,'[5]DRG UPL SFY17 Combined'!$A:$AX,22,FALSE)))</f>
        <v>91245.62</v>
      </c>
      <c r="G76" s="54">
        <f t="shared" si="8"/>
        <v>2.2793682233951062E-3</v>
      </c>
      <c r="H76" s="53">
        <f t="shared" si="9"/>
        <v>120856</v>
      </c>
      <c r="I76" s="53"/>
      <c r="J76" s="53">
        <f>IFERROR(VLOOKUP($A76,'[5]Cost UPL SFY17 Combine'!$B:$AR,30,FALSE),0)+IFERROR(VLOOKUP($A76,'[5]Cost UPL SFY17 Combine'!$B:$AR,31,FALSE),0)</f>
        <v>543881.07790547644</v>
      </c>
      <c r="K76" s="54">
        <f t="shared" si="10"/>
        <v>1.7562669655969483E-2</v>
      </c>
      <c r="L76" s="55">
        <f t="shared" si="11"/>
        <v>228877</v>
      </c>
    </row>
    <row r="77" spans="1:12" x14ac:dyDescent="0.2">
      <c r="A77" s="4" t="s">
        <v>100</v>
      </c>
      <c r="B77" s="12" t="s">
        <v>101</v>
      </c>
      <c r="C77" s="51" t="str">
        <f>IFERROR(VLOOKUP(A77,'[5]OUTPT SHOPP Cost UPL SFY2017'!$A:$F,6,FALSE),VLOOKUP(A77,'[5]DRG UPL SFY17 Combined'!$A:$J,10,FALSE))</f>
        <v>Yes</v>
      </c>
      <c r="D77" s="12">
        <v>2</v>
      </c>
      <c r="E77" s="52">
        <v>1</v>
      </c>
      <c r="F77" s="53">
        <f>IF(C77="No",(VLOOKUP($A77,'[5]Cost UPL SFY17 Combine'!$B:$AR,26,FALSE)-(VLOOKUP(A77,'[5]Cost UPL SFY17 Combine'!$B:$AR,22,FALSE)-VLOOKUP(A77,'[5]Cost UPL SFY17 Combine'!$B:$AR,21,FALSE)-VLOOKUP(A77,'[5]Cost UPL SFY17 Combine'!$B:$AR,20,FALSE))),(VLOOKUP($A77,'[5]DRG UPL SFY17 Combined'!$A:$AX,17,FALSE)+VLOOKUP($A77,'[5]DRG UPL SFY17 Combined'!$A:$AX,18,FALSE)+VLOOKUP($A77,'[5]DRG UPL SFY17 Combined'!$A:$AX,22,FALSE)))</f>
        <v>66445.19</v>
      </c>
      <c r="G77" s="54">
        <f t="shared" si="8"/>
        <v>1.6598391756607088E-3</v>
      </c>
      <c r="H77" s="53">
        <f t="shared" si="9"/>
        <v>88007</v>
      </c>
      <c r="I77" s="53"/>
      <c r="J77" s="53">
        <f>IFERROR(VLOOKUP($A77,'[5]Cost UPL SFY17 Combine'!$B:$AR,30,FALSE),0)+IFERROR(VLOOKUP($A77,'[5]Cost UPL SFY17 Combine'!$B:$AR,31,FALSE),0)</f>
        <v>138607.4081500246</v>
      </c>
      <c r="K77" s="54">
        <f t="shared" si="10"/>
        <v>4.4758242566256086E-3</v>
      </c>
      <c r="L77" s="55">
        <f t="shared" si="11"/>
        <v>58329</v>
      </c>
    </row>
    <row r="78" spans="1:12" x14ac:dyDescent="0.2">
      <c r="A78" s="4" t="s">
        <v>102</v>
      </c>
      <c r="B78" s="12" t="s">
        <v>103</v>
      </c>
      <c r="C78" s="51" t="str">
        <f>IFERROR(VLOOKUP(A78,'[5]OUTPT SHOPP Cost UPL SFY2017'!$A:$F,6,FALSE),VLOOKUP(A78,'[5]DRG UPL SFY17 Combined'!$A:$J,10,FALSE))</f>
        <v>Yes</v>
      </c>
      <c r="D78" s="12">
        <v>2</v>
      </c>
      <c r="E78" s="52">
        <v>1</v>
      </c>
      <c r="F78" s="53">
        <f>IF(C78="No",(VLOOKUP($A78,'[5]Cost UPL SFY17 Combine'!$B:$AR,26,FALSE)-(VLOOKUP(A78,'[5]Cost UPL SFY17 Combine'!$B:$AR,22,FALSE)-VLOOKUP(A78,'[5]Cost UPL SFY17 Combine'!$B:$AR,21,FALSE)-VLOOKUP(A78,'[5]Cost UPL SFY17 Combine'!$B:$AR,20,FALSE))),(VLOOKUP($A78,'[5]DRG UPL SFY17 Combined'!$A:$AX,17,FALSE)+VLOOKUP($A78,'[5]DRG UPL SFY17 Combined'!$A:$AX,18,FALSE)+VLOOKUP($A78,'[5]DRG UPL SFY17 Combined'!$A:$AX,22,FALSE)))</f>
        <v>119619.08</v>
      </c>
      <c r="G78" s="54">
        <f t="shared" si="8"/>
        <v>2.9881536216615889E-3</v>
      </c>
      <c r="H78" s="53">
        <f t="shared" si="9"/>
        <v>158437</v>
      </c>
      <c r="I78" s="53"/>
      <c r="J78" s="53">
        <f>IFERROR(VLOOKUP($A78,'[5]Cost UPL SFY17 Combine'!$B:$AR,30,FALSE),0)+IFERROR(VLOOKUP($A78,'[5]Cost UPL SFY17 Combine'!$B:$AR,31,FALSE),0)</f>
        <v>643954.68031876709</v>
      </c>
      <c r="K78" s="54">
        <f t="shared" si="10"/>
        <v>2.0794184212857426E-2</v>
      </c>
      <c r="L78" s="55">
        <f t="shared" si="11"/>
        <v>270990</v>
      </c>
    </row>
    <row r="79" spans="1:12" x14ac:dyDescent="0.2">
      <c r="A79" s="4" t="s">
        <v>104</v>
      </c>
      <c r="B79" s="12" t="s">
        <v>105</v>
      </c>
      <c r="C79" s="51" t="str">
        <f>IFERROR(VLOOKUP(A79,'[5]OUTPT SHOPP Cost UPL SFY2017'!$A:$F,6,FALSE),VLOOKUP(A79,'[5]DRG UPL SFY17 Combined'!$A:$J,10,FALSE))</f>
        <v>Yes</v>
      </c>
      <c r="D79" s="12">
        <v>2</v>
      </c>
      <c r="E79" s="52">
        <v>1</v>
      </c>
      <c r="F79" s="53">
        <f>IF(C79="No",(VLOOKUP($A79,'[5]Cost UPL SFY17 Combine'!$B:$AR,26,FALSE)-(VLOOKUP(A79,'[5]Cost UPL SFY17 Combine'!$B:$AR,22,FALSE)-VLOOKUP(A79,'[5]Cost UPL SFY17 Combine'!$B:$AR,21,FALSE)-VLOOKUP(A79,'[5]Cost UPL SFY17 Combine'!$B:$AR,20,FALSE))),(VLOOKUP($A79,'[5]DRG UPL SFY17 Combined'!$A:$AX,17,FALSE)+VLOOKUP($A79,'[5]DRG UPL SFY17 Combined'!$A:$AX,18,FALSE)+VLOOKUP($A79,'[5]DRG UPL SFY17 Combined'!$A:$AX,22,FALSE)))</f>
        <v>212979.26</v>
      </c>
      <c r="G79" s="54">
        <f t="shared" si="8"/>
        <v>5.3203447736582254E-3</v>
      </c>
      <c r="H79" s="53">
        <f t="shared" si="9"/>
        <v>282093</v>
      </c>
      <c r="I79" s="53"/>
      <c r="J79" s="53">
        <f>IFERROR(VLOOKUP($A79,'[5]Cost UPL SFY17 Combine'!$B:$AR,30,FALSE),0)+IFERROR(VLOOKUP($A79,'[5]Cost UPL SFY17 Combine'!$B:$AR,31,FALSE),0)</f>
        <v>270445.75307405367</v>
      </c>
      <c r="K79" s="54">
        <f t="shared" si="10"/>
        <v>8.7330661316461135E-3</v>
      </c>
      <c r="L79" s="55">
        <f t="shared" si="11"/>
        <v>113810</v>
      </c>
    </row>
    <row r="80" spans="1:12" ht="12" customHeight="1" x14ac:dyDescent="0.2">
      <c r="A80" s="4" t="s">
        <v>106</v>
      </c>
      <c r="B80" s="12" t="s">
        <v>107</v>
      </c>
      <c r="C80" s="51" t="str">
        <f>IFERROR(VLOOKUP(A80,'[5]OUTPT SHOPP Cost UPL SFY2017'!$A:$F,6,FALSE),VLOOKUP(A80,'[5]DRG UPL SFY17 Combined'!$A:$J,10,FALSE))</f>
        <v>Yes</v>
      </c>
      <c r="D80" s="12">
        <v>2</v>
      </c>
      <c r="E80" s="52">
        <v>1</v>
      </c>
      <c r="F80" s="53">
        <f>IF(C80="No",(VLOOKUP($A80,'[5]Cost UPL SFY17 Combine'!$B:$AR,26,FALSE)-(VLOOKUP(A80,'[5]Cost UPL SFY17 Combine'!$B:$AR,22,FALSE)-VLOOKUP(A80,'[5]Cost UPL SFY17 Combine'!$B:$AR,21,FALSE)-VLOOKUP(A80,'[5]Cost UPL SFY17 Combine'!$B:$AR,20,FALSE))),(VLOOKUP($A80,'[5]DRG UPL SFY17 Combined'!$A:$AX,17,FALSE)+VLOOKUP($A80,'[5]DRG UPL SFY17 Combined'!$A:$AX,18,FALSE)+VLOOKUP($A80,'[5]DRG UPL SFY17 Combined'!$A:$AX,22,FALSE)))</f>
        <v>294517.2</v>
      </c>
      <c r="G80" s="54">
        <f t="shared" si="8"/>
        <v>7.3572095506973505E-3</v>
      </c>
      <c r="H80" s="53">
        <f t="shared" si="9"/>
        <v>390091</v>
      </c>
      <c r="I80" s="53"/>
      <c r="J80" s="53">
        <f>IFERROR(VLOOKUP($A80,'[5]Cost UPL SFY17 Combine'!$B:$AR,30,FALSE),0)+IFERROR(VLOOKUP($A80,'[5]Cost UPL SFY17 Combine'!$B:$AR,31,FALSE),0)</f>
        <v>939307.68786566879</v>
      </c>
      <c r="K80" s="54">
        <f t="shared" si="10"/>
        <v>3.0331539921975886E-2</v>
      </c>
      <c r="L80" s="55">
        <f t="shared" si="11"/>
        <v>395281</v>
      </c>
    </row>
    <row r="81" spans="1:12" x14ac:dyDescent="0.2">
      <c r="A81" s="4" t="s">
        <v>108</v>
      </c>
      <c r="B81" s="12" t="s">
        <v>109</v>
      </c>
      <c r="C81" s="51" t="str">
        <f>IFERROR(VLOOKUP(A81,'[5]OUTPT SHOPP Cost UPL SFY2017'!$A:$F,6,FALSE),VLOOKUP(A81,'[5]DRG UPL SFY17 Combined'!$A:$J,10,FALSE))</f>
        <v>Yes</v>
      </c>
      <c r="D81" s="12">
        <v>2</v>
      </c>
      <c r="E81" s="52">
        <v>1</v>
      </c>
      <c r="F81" s="53">
        <f>IF(C81="No",(VLOOKUP($A81,'[5]Cost UPL SFY17 Combine'!$B:$AR,26,FALSE)-(VLOOKUP(A81,'[5]Cost UPL SFY17 Combine'!$B:$AR,22,FALSE)-VLOOKUP(A81,'[5]Cost UPL SFY17 Combine'!$B:$AR,21,FALSE)-VLOOKUP(A81,'[5]Cost UPL SFY17 Combine'!$B:$AR,20,FALSE))),(VLOOKUP($A81,'[5]DRG UPL SFY17 Combined'!$A:$AX,17,FALSE)+VLOOKUP($A81,'[5]DRG UPL SFY17 Combined'!$A:$AX,18,FALSE)+VLOOKUP($A81,'[5]DRG UPL SFY17 Combined'!$A:$AX,22,FALSE)))</f>
        <v>15774.96</v>
      </c>
      <c r="G81" s="54">
        <f t="shared" si="8"/>
        <v>3.9406760071693155E-4</v>
      </c>
      <c r="H81" s="53">
        <f t="shared" si="9"/>
        <v>20894</v>
      </c>
      <c r="I81" s="53"/>
      <c r="J81" s="53">
        <f>IFERROR(VLOOKUP($A81,'[5]Cost UPL SFY17 Combine'!$B:$AR,30,FALSE),0)+IFERROR(VLOOKUP($A81,'[5]Cost UPL SFY17 Combine'!$B:$AR,31,FALSE),0)</f>
        <v>132546.84564459813</v>
      </c>
      <c r="K81" s="54">
        <f t="shared" si="10"/>
        <v>4.2801203398391188E-3</v>
      </c>
      <c r="L81" s="55">
        <f t="shared" si="11"/>
        <v>55779</v>
      </c>
    </row>
    <row r="82" spans="1:12" x14ac:dyDescent="0.2">
      <c r="A82" s="4" t="s">
        <v>110</v>
      </c>
      <c r="B82" s="12" t="s">
        <v>111</v>
      </c>
      <c r="C82" s="51" t="str">
        <f>IFERROR(VLOOKUP(A82,'[5]OUTPT SHOPP Cost UPL SFY2017'!$A:$F,6,FALSE),VLOOKUP(A82,'[5]DRG UPL SFY17 Combined'!$A:$J,10,FALSE))</f>
        <v>Yes</v>
      </c>
      <c r="D82" s="12">
        <v>2</v>
      </c>
      <c r="E82" s="52">
        <v>1</v>
      </c>
      <c r="F82" s="53">
        <f>IF(C82="No",(VLOOKUP($A82,'[5]Cost UPL SFY17 Combine'!$B:$AR,26,FALSE)-(VLOOKUP(A82,'[5]Cost UPL SFY17 Combine'!$B:$AR,22,FALSE)-VLOOKUP(A82,'[5]Cost UPL SFY17 Combine'!$B:$AR,21,FALSE)-VLOOKUP(A82,'[5]Cost UPL SFY17 Combine'!$B:$AR,20,FALSE))),(VLOOKUP($A82,'[5]DRG UPL SFY17 Combined'!$A:$AX,17,FALSE)+VLOOKUP($A82,'[5]DRG UPL SFY17 Combined'!$A:$AX,18,FALSE)+VLOOKUP($A82,'[5]DRG UPL SFY17 Combined'!$A:$AX,22,FALSE)))</f>
        <v>3081581.62</v>
      </c>
      <c r="G82" s="54">
        <f t="shared" si="8"/>
        <v>7.6979686503597808E-2</v>
      </c>
      <c r="H82" s="53">
        <f t="shared" si="9"/>
        <v>4081587</v>
      </c>
      <c r="I82" s="53"/>
      <c r="J82" s="53">
        <f>IFERROR(VLOOKUP($A82,'[5]Cost UPL SFY17 Combine'!$B:$AR,30,FALSE),0)+IFERROR(VLOOKUP($A82,'[5]Cost UPL SFY17 Combine'!$B:$AR,31,FALSE),0)</f>
        <v>4099774.114203413</v>
      </c>
      <c r="K82" s="54">
        <f t="shared" si="10"/>
        <v>0.13238735701035578</v>
      </c>
      <c r="L82" s="55">
        <f t="shared" si="11"/>
        <v>1725276</v>
      </c>
    </row>
    <row r="83" spans="1:12" x14ac:dyDescent="0.2">
      <c r="A83" s="4" t="s">
        <v>112</v>
      </c>
      <c r="B83" s="12" t="s">
        <v>113</v>
      </c>
      <c r="C83" s="51" t="str">
        <f>IFERROR(VLOOKUP(A83,'[5]OUTPT SHOPP Cost UPL SFY2017'!$A:$F,6,FALSE),VLOOKUP(A83,'[5]DRG UPL SFY17 Combined'!$A:$J,10,FALSE))</f>
        <v>Yes</v>
      </c>
      <c r="D83" s="12">
        <v>2</v>
      </c>
      <c r="E83" s="52">
        <v>1</v>
      </c>
      <c r="F83" s="53">
        <f>IF(C83="No",(VLOOKUP($A83,'[5]Cost UPL SFY17 Combine'!$B:$AR,26,FALSE)-(VLOOKUP(A83,'[5]Cost UPL SFY17 Combine'!$B:$AR,22,FALSE)-VLOOKUP(A83,'[5]Cost UPL SFY17 Combine'!$B:$AR,21,FALSE)-VLOOKUP(A83,'[5]Cost UPL SFY17 Combine'!$B:$AR,20,FALSE))),(VLOOKUP($A83,'[5]DRG UPL SFY17 Combined'!$A:$AX,17,FALSE)+VLOOKUP($A83,'[5]DRG UPL SFY17 Combined'!$A:$AX,18,FALSE)+VLOOKUP($A83,'[5]DRG UPL SFY17 Combined'!$A:$AX,22,FALSE)))</f>
        <v>1652268.3800000001</v>
      </c>
      <c r="G83" s="54">
        <f t="shared" si="8"/>
        <v>4.1274617257162707E-2</v>
      </c>
      <c r="H83" s="53">
        <f t="shared" si="9"/>
        <v>2188447</v>
      </c>
      <c r="I83" s="53"/>
      <c r="J83" s="53">
        <f>IFERROR(VLOOKUP($A83,'[5]Cost UPL SFY17 Combine'!$B:$AR,30,FALSE),0)+IFERROR(VLOOKUP($A83,'[5]Cost UPL SFY17 Combine'!$B:$AR,31,FALSE),0)</f>
        <v>769102.06056136522</v>
      </c>
      <c r="K83" s="54">
        <f t="shared" si="10"/>
        <v>2.4835365615922787E-2</v>
      </c>
      <c r="L83" s="55">
        <f t="shared" si="11"/>
        <v>323655</v>
      </c>
    </row>
    <row r="84" spans="1:12" x14ac:dyDescent="0.2">
      <c r="A84" s="4"/>
      <c r="C84" s="51"/>
      <c r="E84" s="52"/>
      <c r="F84" s="53"/>
      <c r="G84" s="54"/>
      <c r="H84" s="53"/>
      <c r="I84" s="53"/>
      <c r="J84" s="53"/>
      <c r="K84" s="54"/>
      <c r="L84" s="55"/>
    </row>
    <row r="85" spans="1:12" x14ac:dyDescent="0.2">
      <c r="A85" s="4"/>
      <c r="E85" s="66"/>
      <c r="F85" s="67"/>
      <c r="G85" s="54"/>
      <c r="H85" s="53"/>
      <c r="I85" s="53"/>
      <c r="J85" s="53"/>
      <c r="K85" s="54"/>
      <c r="L85" s="55"/>
    </row>
    <row r="86" spans="1:12" x14ac:dyDescent="0.2">
      <c r="A86" s="4"/>
      <c r="E86" s="52"/>
      <c r="F86" s="67">
        <f>SUM(F66:F83)</f>
        <v>40031101.18999999</v>
      </c>
      <c r="G86" s="68">
        <f>SUM(G66:G85)</f>
        <v>1.0000000000000002</v>
      </c>
      <c r="H86" s="76">
        <f>SUM(H66:H84)</f>
        <v>53021612</v>
      </c>
      <c r="I86" s="53"/>
      <c r="J86" s="67">
        <f>SUM(J66:J83)</f>
        <v>30968018.448186971</v>
      </c>
      <c r="K86" s="54">
        <f>SUM(K66:K84)</f>
        <v>1.0000000000000002</v>
      </c>
      <c r="L86" s="53">
        <f>SUM(L66:L84)</f>
        <v>13032027</v>
      </c>
    </row>
    <row r="87" spans="1:12" x14ac:dyDescent="0.2">
      <c r="A87" s="4"/>
      <c r="E87" s="52"/>
      <c r="F87" s="67"/>
      <c r="G87" s="67"/>
      <c r="H87" s="67"/>
      <c r="I87" s="67"/>
      <c r="J87" s="67"/>
    </row>
    <row r="88" spans="1:12" x14ac:dyDescent="0.2">
      <c r="A88" s="4"/>
      <c r="E88" s="52"/>
      <c r="F88" s="67"/>
      <c r="G88" s="72" t="s">
        <v>202</v>
      </c>
      <c r="H88" s="74">
        <v>53021612.165852435</v>
      </c>
      <c r="I88" s="67"/>
      <c r="J88" s="41"/>
      <c r="K88" s="78" t="s">
        <v>203</v>
      </c>
      <c r="L88" s="75">
        <v>13032026.834676974</v>
      </c>
    </row>
    <row r="89" spans="1:12" x14ac:dyDescent="0.2">
      <c r="A89" s="4"/>
      <c r="E89" s="52"/>
      <c r="F89" s="67"/>
      <c r="G89" s="67"/>
      <c r="H89" s="67"/>
      <c r="I89" s="67"/>
      <c r="J89" s="67"/>
    </row>
    <row r="90" spans="1:12" x14ac:dyDescent="0.2">
      <c r="A90" s="12"/>
      <c r="D90" s="40"/>
      <c r="E90" s="52"/>
      <c r="F90" s="67"/>
      <c r="G90" s="67"/>
      <c r="H90" s="67"/>
      <c r="I90" s="67"/>
      <c r="K90" s="67"/>
    </row>
    <row r="93" spans="1:12" x14ac:dyDescent="0.2">
      <c r="B93" s="27"/>
      <c r="C93" s="27"/>
      <c r="D93" s="27"/>
      <c r="E93" s="77"/>
      <c r="F93" s="53"/>
      <c r="G93" s="53"/>
      <c r="H93" s="53"/>
      <c r="I93" s="53"/>
      <c r="J93" s="53"/>
    </row>
    <row r="94" spans="1:12" x14ac:dyDescent="0.2">
      <c r="B94" s="27"/>
      <c r="C94" s="27"/>
      <c r="D94" s="27"/>
      <c r="E94" s="77"/>
    </row>
    <row r="95" spans="1:12" x14ac:dyDescent="0.2">
      <c r="B95" s="27"/>
      <c r="C95" s="27"/>
      <c r="D95" s="27"/>
      <c r="E95" s="77"/>
    </row>
    <row r="96" spans="1:12" x14ac:dyDescent="0.2">
      <c r="B96" s="27"/>
      <c r="C96" s="27"/>
      <c r="D96" s="27"/>
      <c r="E96" s="77"/>
    </row>
    <row r="97" spans="2:5" x14ac:dyDescent="0.2">
      <c r="B97" s="27"/>
      <c r="C97" s="27"/>
      <c r="D97" s="27"/>
      <c r="E97" s="77"/>
    </row>
    <row r="98" spans="2:5" x14ac:dyDescent="0.2">
      <c r="B98" s="27"/>
      <c r="C98" s="27"/>
      <c r="D98" s="27"/>
      <c r="E98" s="77"/>
    </row>
    <row r="99" spans="2:5" x14ac:dyDescent="0.2">
      <c r="B99" s="27"/>
      <c r="C99" s="27"/>
      <c r="D99" s="27"/>
      <c r="E99" s="77"/>
    </row>
    <row r="100" spans="2:5" x14ac:dyDescent="0.2">
      <c r="B100" s="27"/>
      <c r="C100" s="27"/>
      <c r="D100" s="27"/>
      <c r="E100" s="77"/>
    </row>
    <row r="101" spans="2:5" x14ac:dyDescent="0.2">
      <c r="B101" s="27"/>
      <c r="C101" s="27"/>
      <c r="D101" s="27"/>
      <c r="E101" s="77"/>
    </row>
    <row r="102" spans="2:5" x14ac:dyDescent="0.2">
      <c r="E102" s="77"/>
    </row>
    <row r="103" spans="2:5" x14ac:dyDescent="0.2">
      <c r="E103" s="41"/>
    </row>
    <row r="113" spans="1:12" s="42" customFormat="1" x14ac:dyDescent="0.2">
      <c r="A113" s="27"/>
      <c r="B113" s="12"/>
      <c r="C113" s="12"/>
      <c r="D113" s="12"/>
      <c r="F113" s="27"/>
      <c r="G113" s="27"/>
      <c r="H113" s="27"/>
      <c r="I113" s="27"/>
      <c r="J113" s="27"/>
      <c r="K113" s="27"/>
      <c r="L113" s="27"/>
    </row>
    <row r="114" spans="1:12" s="42" customFormat="1" x14ac:dyDescent="0.2">
      <c r="A114" s="27"/>
      <c r="B114" s="12"/>
      <c r="C114" s="12"/>
      <c r="D114" s="12"/>
      <c r="F114" s="27"/>
      <c r="G114" s="27"/>
      <c r="H114" s="27"/>
      <c r="I114" s="27"/>
      <c r="J114" s="27"/>
      <c r="K114" s="27"/>
      <c r="L114" s="27"/>
    </row>
    <row r="115" spans="1:12" s="42" customFormat="1" x14ac:dyDescent="0.2">
      <c r="A115" s="27"/>
      <c r="B115" s="12"/>
      <c r="C115" s="12"/>
      <c r="D115" s="12"/>
      <c r="F115" s="27"/>
      <c r="G115" s="27"/>
      <c r="H115" s="27"/>
      <c r="I115" s="27"/>
      <c r="J115" s="27"/>
      <c r="K115" s="27"/>
      <c r="L115" s="27"/>
    </row>
    <row r="116" spans="1:12" s="42" customFormat="1" x14ac:dyDescent="0.2">
      <c r="A116" s="27"/>
      <c r="B116" s="12"/>
      <c r="C116" s="12"/>
      <c r="D116" s="12"/>
      <c r="F116" s="27"/>
      <c r="G116" s="27"/>
      <c r="H116" s="27"/>
      <c r="I116" s="27"/>
      <c r="J116" s="27"/>
      <c r="K116" s="27"/>
      <c r="L116" s="27"/>
    </row>
    <row r="117" spans="1:12" s="42" customFormat="1" x14ac:dyDescent="0.2">
      <c r="A117" s="27"/>
      <c r="B117" s="12"/>
      <c r="C117" s="12"/>
      <c r="D117" s="12"/>
      <c r="F117" s="27"/>
      <c r="G117" s="27"/>
      <c r="H117" s="27"/>
      <c r="I117" s="27"/>
      <c r="J117" s="27"/>
      <c r="K117" s="27"/>
      <c r="L117" s="27"/>
    </row>
    <row r="118" spans="1:12" s="42" customFormat="1" x14ac:dyDescent="0.2">
      <c r="A118" s="27"/>
      <c r="B118" s="12"/>
      <c r="C118" s="12"/>
      <c r="D118" s="12"/>
      <c r="F118" s="27"/>
      <c r="G118" s="27"/>
      <c r="H118" s="27"/>
      <c r="I118" s="27"/>
      <c r="J118" s="27"/>
      <c r="K118" s="27"/>
      <c r="L118" s="27"/>
    </row>
    <row r="119" spans="1:12" s="42" customFormat="1" x14ac:dyDescent="0.2">
      <c r="A119" s="27"/>
      <c r="B119" s="12"/>
      <c r="C119" s="12"/>
      <c r="D119" s="12"/>
      <c r="F119" s="27"/>
      <c r="G119" s="27"/>
      <c r="H119" s="27"/>
      <c r="I119" s="27"/>
      <c r="J119" s="27"/>
      <c r="K119" s="27"/>
      <c r="L119" s="27"/>
    </row>
    <row r="120" spans="1:12" s="42" customFormat="1" x14ac:dyDescent="0.2">
      <c r="A120" s="27"/>
      <c r="B120" s="12"/>
      <c r="C120" s="12"/>
      <c r="D120" s="12"/>
      <c r="F120" s="27"/>
      <c r="G120" s="27"/>
      <c r="H120" s="27"/>
      <c r="I120" s="27"/>
      <c r="J120" s="27"/>
      <c r="K120" s="27"/>
      <c r="L120" s="27"/>
    </row>
    <row r="121" spans="1:12" s="42" customFormat="1" x14ac:dyDescent="0.2">
      <c r="A121" s="27"/>
      <c r="B121" s="12"/>
      <c r="C121" s="12"/>
      <c r="D121" s="12"/>
      <c r="F121" s="27"/>
      <c r="G121" s="27"/>
      <c r="H121" s="27"/>
      <c r="I121" s="27"/>
      <c r="J121" s="27"/>
      <c r="K121" s="27"/>
      <c r="L121" s="27"/>
    </row>
    <row r="122" spans="1:12" s="42" customFormat="1" x14ac:dyDescent="0.2">
      <c r="A122" s="27"/>
      <c r="B122" s="12"/>
      <c r="C122" s="12"/>
      <c r="D122" s="12"/>
      <c r="F122" s="27"/>
      <c r="G122" s="27"/>
      <c r="H122" s="27"/>
      <c r="I122" s="27"/>
      <c r="J122" s="27"/>
      <c r="K122" s="27"/>
      <c r="L122" s="27"/>
    </row>
    <row r="123" spans="1:12" s="42" customFormat="1" x14ac:dyDescent="0.2">
      <c r="A123" s="27"/>
      <c r="B123" s="12"/>
      <c r="C123" s="12"/>
      <c r="D123" s="12"/>
      <c r="F123" s="27"/>
      <c r="G123" s="27"/>
      <c r="H123" s="27"/>
      <c r="I123" s="27"/>
      <c r="J123" s="27"/>
      <c r="K123" s="27"/>
      <c r="L123" s="27"/>
    </row>
    <row r="124" spans="1:12" s="42" customFormat="1" x14ac:dyDescent="0.2">
      <c r="A124" s="27"/>
      <c r="B124" s="12"/>
      <c r="C124" s="12"/>
      <c r="D124" s="12"/>
      <c r="F124" s="27"/>
      <c r="G124" s="27"/>
      <c r="H124" s="27"/>
      <c r="I124" s="27"/>
      <c r="J124" s="27"/>
      <c r="K124" s="27"/>
      <c r="L124" s="27"/>
    </row>
    <row r="125" spans="1:12" s="42" customFormat="1" x14ac:dyDescent="0.2">
      <c r="A125" s="27"/>
      <c r="B125" s="12"/>
      <c r="C125" s="12"/>
      <c r="D125" s="12"/>
      <c r="F125" s="27"/>
      <c r="G125" s="27"/>
      <c r="H125" s="27"/>
      <c r="I125" s="27"/>
      <c r="J125" s="27"/>
      <c r="K125" s="27"/>
      <c r="L125" s="27"/>
    </row>
    <row r="126" spans="1:12" s="42" customFormat="1" x14ac:dyDescent="0.2">
      <c r="A126" s="27"/>
      <c r="B126" s="12"/>
      <c r="C126" s="12"/>
      <c r="D126" s="12"/>
      <c r="F126" s="27"/>
      <c r="G126" s="27"/>
      <c r="H126" s="27"/>
      <c r="I126" s="27"/>
      <c r="J126" s="27"/>
      <c r="K126" s="27"/>
      <c r="L126" s="27"/>
    </row>
    <row r="127" spans="1:12" s="42" customFormat="1" x14ac:dyDescent="0.2">
      <c r="A127" s="27"/>
      <c r="B127" s="12"/>
      <c r="C127" s="12"/>
      <c r="D127" s="12"/>
      <c r="F127" s="27"/>
      <c r="G127" s="27"/>
      <c r="H127" s="27"/>
      <c r="I127" s="27"/>
      <c r="J127" s="27"/>
      <c r="K127" s="27"/>
      <c r="L127" s="27"/>
    </row>
    <row r="128" spans="1:12" s="42" customFormat="1" x14ac:dyDescent="0.2">
      <c r="A128" s="27"/>
      <c r="B128" s="12"/>
      <c r="C128" s="12"/>
      <c r="D128" s="12"/>
      <c r="F128" s="27"/>
      <c r="G128" s="27"/>
      <c r="H128" s="27"/>
      <c r="I128" s="27"/>
      <c r="J128" s="27"/>
      <c r="K128" s="27"/>
      <c r="L128" s="27"/>
    </row>
    <row r="129" spans="1:12" s="42" customFormat="1" x14ac:dyDescent="0.2">
      <c r="A129" s="27"/>
      <c r="B129" s="12"/>
      <c r="C129" s="12"/>
      <c r="D129" s="12"/>
      <c r="F129" s="27"/>
      <c r="G129" s="27"/>
      <c r="H129" s="27"/>
      <c r="I129" s="27"/>
      <c r="J129" s="27"/>
      <c r="K129" s="27"/>
      <c r="L129" s="27"/>
    </row>
    <row r="130" spans="1:12" s="42" customFormat="1" x14ac:dyDescent="0.2">
      <c r="A130" s="27"/>
      <c r="B130" s="12"/>
      <c r="C130" s="12"/>
      <c r="D130" s="12"/>
      <c r="F130" s="27"/>
      <c r="G130" s="27"/>
      <c r="H130" s="27"/>
      <c r="I130" s="27"/>
      <c r="J130" s="27"/>
      <c r="K130" s="27"/>
      <c r="L130" s="27"/>
    </row>
    <row r="131" spans="1:12" s="42" customFormat="1" x14ac:dyDescent="0.2">
      <c r="A131" s="27"/>
      <c r="B131" s="12"/>
      <c r="C131" s="12"/>
      <c r="D131" s="12"/>
      <c r="F131" s="27"/>
      <c r="G131" s="27"/>
      <c r="H131" s="27"/>
      <c r="I131" s="27"/>
      <c r="J131" s="27"/>
      <c r="K131" s="27"/>
      <c r="L131" s="27"/>
    </row>
    <row r="132" spans="1:12" s="42" customFormat="1" x14ac:dyDescent="0.2">
      <c r="A132" s="27"/>
      <c r="B132" s="12"/>
      <c r="C132" s="12"/>
      <c r="D132" s="12"/>
      <c r="F132" s="27"/>
      <c r="G132" s="27"/>
      <c r="H132" s="27"/>
      <c r="I132" s="27"/>
      <c r="J132" s="27"/>
      <c r="K132" s="27"/>
      <c r="L132" s="27"/>
    </row>
    <row r="133" spans="1:12" s="42" customFormat="1" x14ac:dyDescent="0.2">
      <c r="A133" s="27"/>
      <c r="B133" s="12"/>
      <c r="C133" s="12"/>
      <c r="D133" s="12"/>
      <c r="F133" s="27"/>
      <c r="G133" s="27"/>
      <c r="H133" s="27"/>
      <c r="I133" s="27"/>
      <c r="J133" s="27"/>
      <c r="K133" s="27"/>
      <c r="L133" s="27"/>
    </row>
    <row r="134" spans="1:12" s="42" customFormat="1" x14ac:dyDescent="0.2">
      <c r="A134" s="27"/>
      <c r="B134" s="12"/>
      <c r="C134" s="12"/>
      <c r="D134" s="12"/>
      <c r="F134" s="27"/>
      <c r="G134" s="27"/>
      <c r="H134" s="27"/>
      <c r="I134" s="27"/>
      <c r="J134" s="27"/>
      <c r="K134" s="27"/>
      <c r="L134" s="27"/>
    </row>
    <row r="135" spans="1:12" s="42" customFormat="1" x14ac:dyDescent="0.2">
      <c r="A135" s="27"/>
      <c r="B135" s="12"/>
      <c r="C135" s="12"/>
      <c r="D135" s="12"/>
      <c r="F135" s="27"/>
      <c r="G135" s="27"/>
      <c r="H135" s="27"/>
      <c r="I135" s="27"/>
      <c r="J135" s="27"/>
      <c r="K135" s="27"/>
      <c r="L135" s="27"/>
    </row>
    <row r="136" spans="1:12" s="42" customFormat="1" x14ac:dyDescent="0.2">
      <c r="A136" s="27"/>
      <c r="B136" s="12"/>
      <c r="C136" s="12"/>
      <c r="D136" s="12"/>
      <c r="F136" s="27"/>
      <c r="G136" s="27"/>
      <c r="H136" s="27"/>
      <c r="I136" s="27"/>
      <c r="J136" s="27"/>
      <c r="K136" s="27"/>
      <c r="L136" s="27"/>
    </row>
    <row r="137" spans="1:12" s="42" customFormat="1" x14ac:dyDescent="0.2">
      <c r="A137" s="27"/>
      <c r="B137" s="12"/>
      <c r="C137" s="12"/>
      <c r="D137" s="12"/>
      <c r="F137" s="27"/>
      <c r="G137" s="27"/>
      <c r="H137" s="27"/>
      <c r="I137" s="27"/>
      <c r="J137" s="27"/>
      <c r="K137" s="27"/>
      <c r="L137" s="27"/>
    </row>
    <row r="138" spans="1:12" s="42" customFormat="1" x14ac:dyDescent="0.2">
      <c r="A138" s="27"/>
      <c r="B138" s="12"/>
      <c r="C138" s="12"/>
      <c r="D138" s="12"/>
      <c r="F138" s="27"/>
      <c r="G138" s="27"/>
      <c r="H138" s="27"/>
      <c r="I138" s="27"/>
      <c r="J138" s="27"/>
      <c r="K138" s="27"/>
      <c r="L138" s="27"/>
    </row>
    <row r="139" spans="1:12" s="42" customFormat="1" x14ac:dyDescent="0.2">
      <c r="A139" s="27"/>
      <c r="B139" s="12"/>
      <c r="C139" s="12"/>
      <c r="D139" s="12"/>
      <c r="F139" s="27"/>
      <c r="G139" s="27"/>
      <c r="H139" s="27"/>
      <c r="I139" s="27"/>
      <c r="J139" s="27"/>
      <c r="K139" s="27"/>
      <c r="L139" s="27"/>
    </row>
    <row r="140" spans="1:12" s="42" customFormat="1" x14ac:dyDescent="0.2">
      <c r="A140" s="27"/>
      <c r="B140" s="12"/>
      <c r="C140" s="12"/>
      <c r="D140" s="12"/>
      <c r="F140" s="27"/>
      <c r="G140" s="27"/>
      <c r="H140" s="27"/>
      <c r="I140" s="27"/>
      <c r="J140" s="27"/>
      <c r="K140" s="27"/>
      <c r="L140" s="27"/>
    </row>
    <row r="141" spans="1:12" s="42" customFormat="1" x14ac:dyDescent="0.2">
      <c r="A141" s="27"/>
      <c r="B141" s="12"/>
      <c r="C141" s="12"/>
      <c r="D141" s="12"/>
      <c r="F141" s="27"/>
      <c r="G141" s="27"/>
      <c r="H141" s="27"/>
      <c r="I141" s="27"/>
      <c r="J141" s="27"/>
      <c r="K141" s="27"/>
      <c r="L141" s="27"/>
    </row>
    <row r="142" spans="1:12" s="42" customFormat="1" x14ac:dyDescent="0.2">
      <c r="A142" s="27"/>
      <c r="B142" s="12"/>
      <c r="C142" s="12"/>
      <c r="D142" s="12"/>
      <c r="F142" s="27"/>
      <c r="G142" s="27"/>
      <c r="H142" s="27"/>
      <c r="I142" s="27"/>
      <c r="J142" s="27"/>
      <c r="K142" s="27"/>
      <c r="L142" s="27"/>
    </row>
    <row r="143" spans="1:12" s="42" customFormat="1" x14ac:dyDescent="0.2">
      <c r="A143" s="27"/>
      <c r="B143" s="12"/>
      <c r="C143" s="12"/>
      <c r="D143" s="12"/>
      <c r="F143" s="27"/>
      <c r="G143" s="27"/>
      <c r="H143" s="27"/>
      <c r="I143" s="27"/>
      <c r="J143" s="27"/>
      <c r="K143" s="27"/>
      <c r="L143" s="27"/>
    </row>
    <row r="144" spans="1:12" s="42" customFormat="1" x14ac:dyDescent="0.2">
      <c r="A144" s="27"/>
      <c r="B144" s="12"/>
      <c r="C144" s="12"/>
      <c r="D144" s="12"/>
      <c r="F144" s="27"/>
      <c r="G144" s="27"/>
      <c r="H144" s="27"/>
      <c r="I144" s="27"/>
      <c r="J144" s="27"/>
      <c r="K144" s="27"/>
      <c r="L144" s="27"/>
    </row>
    <row r="145" spans="1:12" s="42" customFormat="1" x14ac:dyDescent="0.2">
      <c r="A145" s="27"/>
      <c r="B145" s="12"/>
      <c r="C145" s="12"/>
      <c r="D145" s="12"/>
      <c r="F145" s="27"/>
      <c r="G145" s="27"/>
      <c r="H145" s="27"/>
      <c r="I145" s="27"/>
      <c r="J145" s="27"/>
      <c r="K145" s="27"/>
      <c r="L145" s="27"/>
    </row>
    <row r="146" spans="1:12" s="42" customFormat="1" x14ac:dyDescent="0.2">
      <c r="A146" s="27"/>
      <c r="B146" s="12"/>
      <c r="C146" s="12"/>
      <c r="D146" s="12"/>
      <c r="F146" s="27"/>
      <c r="G146" s="27"/>
      <c r="H146" s="27"/>
      <c r="I146" s="27"/>
      <c r="J146" s="27"/>
      <c r="K146" s="27"/>
      <c r="L146" s="27"/>
    </row>
    <row r="147" spans="1:12" s="42" customFormat="1" x14ac:dyDescent="0.2">
      <c r="A147" s="27"/>
      <c r="B147" s="12"/>
      <c r="C147" s="12"/>
      <c r="D147" s="12"/>
      <c r="F147" s="27"/>
      <c r="G147" s="27"/>
      <c r="H147" s="27"/>
      <c r="I147" s="27"/>
      <c r="J147" s="27"/>
      <c r="K147" s="27"/>
      <c r="L147" s="27"/>
    </row>
    <row r="148" spans="1:12" s="42" customFormat="1" x14ac:dyDescent="0.2">
      <c r="A148" s="27"/>
      <c r="B148" s="12"/>
      <c r="C148" s="12"/>
      <c r="D148" s="12"/>
      <c r="F148" s="27"/>
      <c r="G148" s="27"/>
      <c r="H148" s="27"/>
      <c r="I148" s="27"/>
      <c r="J148" s="27"/>
      <c r="K148" s="27"/>
      <c r="L148" s="27"/>
    </row>
    <row r="149" spans="1:12" s="42" customFormat="1" x14ac:dyDescent="0.2">
      <c r="A149" s="27"/>
      <c r="B149" s="12"/>
      <c r="C149" s="12"/>
      <c r="D149" s="12"/>
      <c r="F149" s="27"/>
      <c r="G149" s="27"/>
      <c r="H149" s="27"/>
      <c r="I149" s="27"/>
      <c r="J149" s="27"/>
      <c r="K149" s="27"/>
      <c r="L149" s="27"/>
    </row>
    <row r="150" spans="1:12" s="42" customFormat="1" x14ac:dyDescent="0.2">
      <c r="A150" s="27"/>
      <c r="B150" s="12"/>
      <c r="C150" s="12"/>
      <c r="D150" s="12"/>
      <c r="F150" s="27"/>
      <c r="G150" s="27"/>
      <c r="H150" s="27"/>
      <c r="I150" s="27"/>
      <c r="J150" s="27"/>
      <c r="K150" s="27"/>
      <c r="L150" s="27"/>
    </row>
    <row r="151" spans="1:12" s="42" customFormat="1" x14ac:dyDescent="0.2">
      <c r="A151" s="27"/>
      <c r="B151" s="12"/>
      <c r="C151" s="12"/>
      <c r="D151" s="12"/>
      <c r="F151" s="27"/>
      <c r="G151" s="27"/>
      <c r="H151" s="27"/>
      <c r="I151" s="27"/>
      <c r="J151" s="27"/>
      <c r="K151" s="27"/>
      <c r="L151" s="27"/>
    </row>
    <row r="152" spans="1:12" s="42" customFormat="1" x14ac:dyDescent="0.2">
      <c r="A152" s="27"/>
      <c r="B152" s="12"/>
      <c r="C152" s="12"/>
      <c r="D152" s="12"/>
      <c r="F152" s="27"/>
      <c r="G152" s="27"/>
      <c r="H152" s="27"/>
      <c r="I152" s="27"/>
      <c r="J152" s="27"/>
      <c r="K152" s="27"/>
      <c r="L152" s="27"/>
    </row>
    <row r="153" spans="1:12" s="42" customFormat="1" x14ac:dyDescent="0.2">
      <c r="A153" s="27"/>
      <c r="B153" s="12"/>
      <c r="C153" s="12"/>
      <c r="D153" s="12"/>
      <c r="F153" s="27"/>
      <c r="G153" s="27"/>
      <c r="H153" s="27"/>
      <c r="I153" s="27"/>
      <c r="J153" s="27"/>
      <c r="K153" s="27"/>
      <c r="L153" s="27"/>
    </row>
    <row r="154" spans="1:12" s="42" customFormat="1" x14ac:dyDescent="0.2">
      <c r="A154" s="27"/>
      <c r="B154" s="12"/>
      <c r="C154" s="12"/>
      <c r="D154" s="12"/>
      <c r="F154" s="27"/>
      <c r="G154" s="27"/>
      <c r="H154" s="27"/>
      <c r="I154" s="27"/>
      <c r="J154" s="27"/>
      <c r="K154" s="27"/>
      <c r="L154" s="27"/>
    </row>
    <row r="155" spans="1:12" s="42" customFormat="1" x14ac:dyDescent="0.2">
      <c r="A155" s="27"/>
      <c r="B155" s="12"/>
      <c r="C155" s="12"/>
      <c r="D155" s="12"/>
      <c r="F155" s="27"/>
      <c r="G155" s="27"/>
      <c r="H155" s="27"/>
      <c r="I155" s="27"/>
      <c r="J155" s="27"/>
      <c r="K155" s="27"/>
      <c r="L155" s="27"/>
    </row>
    <row r="156" spans="1:12" s="42" customFormat="1" x14ac:dyDescent="0.2">
      <c r="A156" s="27"/>
      <c r="B156" s="12"/>
      <c r="C156" s="12"/>
      <c r="D156" s="12"/>
      <c r="F156" s="27"/>
      <c r="G156" s="27"/>
      <c r="H156" s="27"/>
      <c r="I156" s="27"/>
      <c r="J156" s="27"/>
      <c r="K156" s="27"/>
      <c r="L156" s="27"/>
    </row>
    <row r="157" spans="1:12" s="42" customFormat="1" x14ac:dyDescent="0.2">
      <c r="A157" s="27"/>
      <c r="B157" s="12"/>
      <c r="C157" s="12"/>
      <c r="D157" s="12"/>
      <c r="F157" s="27"/>
      <c r="G157" s="27"/>
      <c r="H157" s="27"/>
      <c r="I157" s="27"/>
      <c r="J157" s="27"/>
      <c r="K157" s="27"/>
      <c r="L157" s="27"/>
    </row>
    <row r="158" spans="1:12" s="42" customFormat="1" x14ac:dyDescent="0.2">
      <c r="A158" s="27"/>
      <c r="B158" s="12"/>
      <c r="C158" s="12"/>
      <c r="D158" s="12"/>
      <c r="F158" s="27"/>
      <c r="G158" s="27"/>
      <c r="H158" s="27"/>
      <c r="I158" s="27"/>
      <c r="J158" s="27"/>
      <c r="K158" s="27"/>
      <c r="L158" s="27"/>
    </row>
    <row r="159" spans="1:12" s="42" customFormat="1" x14ac:dyDescent="0.2">
      <c r="A159" s="27"/>
      <c r="B159" s="12"/>
      <c r="C159" s="12"/>
      <c r="D159" s="12"/>
      <c r="F159" s="27"/>
      <c r="G159" s="27"/>
      <c r="H159" s="27"/>
      <c r="I159" s="27"/>
      <c r="J159" s="27"/>
      <c r="K159" s="27"/>
      <c r="L159" s="27"/>
    </row>
    <row r="160" spans="1:12" s="42" customFormat="1" x14ac:dyDescent="0.2">
      <c r="A160" s="27"/>
      <c r="B160" s="12"/>
      <c r="C160" s="12"/>
      <c r="D160" s="12"/>
      <c r="F160" s="27"/>
      <c r="G160" s="27"/>
      <c r="H160" s="27"/>
      <c r="I160" s="27"/>
      <c r="J160" s="27"/>
      <c r="K160" s="27"/>
      <c r="L160" s="27"/>
    </row>
    <row r="161" spans="1:12" s="42" customFormat="1" x14ac:dyDescent="0.2">
      <c r="A161" s="27"/>
      <c r="B161" s="12"/>
      <c r="C161" s="12"/>
      <c r="D161" s="12"/>
      <c r="F161" s="27"/>
      <c r="G161" s="27"/>
      <c r="H161" s="27"/>
      <c r="I161" s="27"/>
      <c r="J161" s="27"/>
      <c r="K161" s="27"/>
      <c r="L161" s="27"/>
    </row>
    <row r="162" spans="1:12" s="42" customFormat="1" x14ac:dyDescent="0.2">
      <c r="A162" s="27"/>
      <c r="B162" s="12"/>
      <c r="C162" s="12"/>
      <c r="D162" s="12"/>
      <c r="F162" s="27"/>
      <c r="G162" s="27"/>
      <c r="H162" s="27"/>
      <c r="I162" s="27"/>
      <c r="J162" s="27"/>
      <c r="K162" s="27"/>
      <c r="L162" s="27"/>
    </row>
    <row r="163" spans="1:12" s="42" customFormat="1" x14ac:dyDescent="0.2">
      <c r="A163" s="27"/>
      <c r="B163" s="12"/>
      <c r="C163" s="12"/>
      <c r="D163" s="12"/>
      <c r="F163" s="27"/>
      <c r="G163" s="27"/>
      <c r="H163" s="27"/>
      <c r="I163" s="27"/>
      <c r="J163" s="27"/>
      <c r="K163" s="27"/>
      <c r="L163" s="27"/>
    </row>
    <row r="164" spans="1:12" s="42" customFormat="1" x14ac:dyDescent="0.2">
      <c r="A164" s="27"/>
      <c r="B164" s="12"/>
      <c r="C164" s="12"/>
      <c r="D164" s="12"/>
      <c r="F164" s="27"/>
      <c r="G164" s="27"/>
      <c r="H164" s="27"/>
      <c r="I164" s="27"/>
      <c r="J164" s="27"/>
      <c r="K164" s="27"/>
      <c r="L164" s="27"/>
    </row>
    <row r="165" spans="1:12" s="42" customFormat="1" x14ac:dyDescent="0.2">
      <c r="A165" s="27"/>
      <c r="B165" s="12"/>
      <c r="C165" s="12"/>
      <c r="D165" s="12"/>
      <c r="F165" s="27"/>
      <c r="G165" s="27"/>
      <c r="H165" s="27"/>
      <c r="I165" s="27"/>
      <c r="J165" s="27"/>
      <c r="K165" s="27"/>
      <c r="L165" s="27"/>
    </row>
    <row r="166" spans="1:12" s="42" customFormat="1" x14ac:dyDescent="0.2">
      <c r="A166" s="27"/>
      <c r="B166" s="12"/>
      <c r="C166" s="12"/>
      <c r="D166" s="12"/>
      <c r="F166" s="27"/>
      <c r="G166" s="27"/>
      <c r="H166" s="27"/>
      <c r="I166" s="27"/>
      <c r="J166" s="27"/>
      <c r="K166" s="27"/>
      <c r="L166" s="27"/>
    </row>
    <row r="167" spans="1:12" s="42" customFormat="1" x14ac:dyDescent="0.2">
      <c r="A167" s="27"/>
      <c r="B167" s="12"/>
      <c r="C167" s="12"/>
      <c r="D167" s="12"/>
      <c r="F167" s="27"/>
      <c r="G167" s="27"/>
      <c r="H167" s="27"/>
      <c r="I167" s="27"/>
      <c r="J167" s="27"/>
      <c r="K167" s="27"/>
      <c r="L167" s="27"/>
    </row>
    <row r="168" spans="1:12" s="42" customFormat="1" x14ac:dyDescent="0.2">
      <c r="A168" s="27"/>
      <c r="B168" s="12"/>
      <c r="C168" s="12"/>
      <c r="D168" s="12"/>
      <c r="F168" s="27"/>
      <c r="G168" s="27"/>
      <c r="H168" s="27"/>
      <c r="I168" s="27"/>
      <c r="J168" s="27"/>
      <c r="K168" s="27"/>
      <c r="L168" s="27"/>
    </row>
    <row r="169" spans="1:12" s="42" customFormat="1" x14ac:dyDescent="0.2">
      <c r="A169" s="27"/>
      <c r="B169" s="12"/>
      <c r="C169" s="12"/>
      <c r="D169" s="12"/>
      <c r="F169" s="27"/>
      <c r="G169" s="27"/>
      <c r="H169" s="27"/>
      <c r="I169" s="27"/>
      <c r="J169" s="27"/>
      <c r="K169" s="27"/>
      <c r="L169" s="27"/>
    </row>
    <row r="170" spans="1:12" s="42" customFormat="1" x14ac:dyDescent="0.2">
      <c r="A170" s="27"/>
      <c r="B170" s="12"/>
      <c r="C170" s="12"/>
      <c r="D170" s="12"/>
      <c r="F170" s="27"/>
      <c r="G170" s="27"/>
      <c r="H170" s="27"/>
      <c r="I170" s="27"/>
      <c r="J170" s="27"/>
      <c r="K170" s="27"/>
      <c r="L170" s="27"/>
    </row>
    <row r="171" spans="1:12" s="42" customFormat="1" x14ac:dyDescent="0.2">
      <c r="A171" s="27"/>
      <c r="B171" s="12"/>
      <c r="C171" s="12"/>
      <c r="D171" s="12"/>
      <c r="F171" s="27"/>
      <c r="G171" s="27"/>
      <c r="H171" s="27"/>
      <c r="I171" s="27"/>
      <c r="J171" s="27"/>
      <c r="K171" s="27"/>
      <c r="L171" s="27"/>
    </row>
    <row r="172" spans="1:12" s="42" customFormat="1" x14ac:dyDescent="0.2">
      <c r="A172" s="27"/>
      <c r="B172" s="12"/>
      <c r="C172" s="12"/>
      <c r="D172" s="12"/>
      <c r="F172" s="27"/>
      <c r="G172" s="27"/>
      <c r="H172" s="27"/>
      <c r="I172" s="27"/>
      <c r="J172" s="27"/>
      <c r="K172" s="27"/>
      <c r="L172" s="27"/>
    </row>
    <row r="173" spans="1:12" s="42" customFormat="1" x14ac:dyDescent="0.2">
      <c r="A173" s="27"/>
      <c r="B173" s="12"/>
      <c r="C173" s="12"/>
      <c r="D173" s="12"/>
      <c r="F173" s="27"/>
      <c r="G173" s="27"/>
      <c r="H173" s="27"/>
      <c r="I173" s="27"/>
      <c r="J173" s="27"/>
      <c r="K173" s="27"/>
      <c r="L173" s="27"/>
    </row>
    <row r="174" spans="1:12" s="42" customFormat="1" x14ac:dyDescent="0.2">
      <c r="A174" s="27"/>
      <c r="B174" s="12"/>
      <c r="C174" s="12"/>
      <c r="D174" s="12"/>
      <c r="F174" s="27"/>
      <c r="G174" s="27"/>
      <c r="H174" s="27"/>
      <c r="I174" s="27"/>
      <c r="J174" s="27"/>
      <c r="K174" s="27"/>
      <c r="L174" s="27"/>
    </row>
    <row r="175" spans="1:12" s="42" customFormat="1" x14ac:dyDescent="0.2">
      <c r="A175" s="27"/>
      <c r="B175" s="12"/>
      <c r="C175" s="12"/>
      <c r="D175" s="12"/>
      <c r="F175" s="27"/>
      <c r="G175" s="27"/>
      <c r="H175" s="27"/>
      <c r="I175" s="27"/>
      <c r="J175" s="27"/>
      <c r="K175" s="27"/>
      <c r="L175" s="27"/>
    </row>
    <row r="176" spans="1:12" s="42" customFormat="1" x14ac:dyDescent="0.2">
      <c r="A176" s="27"/>
      <c r="B176" s="12"/>
      <c r="C176" s="12"/>
      <c r="D176" s="12"/>
      <c r="F176" s="27"/>
      <c r="G176" s="27"/>
      <c r="H176" s="27"/>
      <c r="I176" s="27"/>
      <c r="J176" s="27"/>
      <c r="K176" s="27"/>
      <c r="L176" s="27"/>
    </row>
    <row r="177" spans="1:12" s="42" customFormat="1" x14ac:dyDescent="0.2">
      <c r="A177" s="27"/>
      <c r="B177" s="12"/>
      <c r="C177" s="12"/>
      <c r="D177" s="12"/>
      <c r="F177" s="27"/>
      <c r="G177" s="27"/>
      <c r="H177" s="27"/>
      <c r="I177" s="27"/>
      <c r="J177" s="27"/>
      <c r="K177" s="27"/>
      <c r="L177" s="27"/>
    </row>
    <row r="178" spans="1:12" s="42" customFormat="1" x14ac:dyDescent="0.2">
      <c r="A178" s="27"/>
      <c r="B178" s="12"/>
      <c r="C178" s="12"/>
      <c r="D178" s="12"/>
      <c r="F178" s="27"/>
      <c r="G178" s="27"/>
      <c r="H178" s="27"/>
      <c r="I178" s="27"/>
      <c r="J178" s="27"/>
      <c r="K178" s="27"/>
      <c r="L178" s="27"/>
    </row>
    <row r="179" spans="1:12" s="42" customFormat="1" x14ac:dyDescent="0.2">
      <c r="A179" s="27"/>
      <c r="B179" s="12"/>
      <c r="C179" s="12"/>
      <c r="D179" s="12"/>
      <c r="F179" s="27"/>
      <c r="G179" s="27"/>
      <c r="H179" s="27"/>
      <c r="I179" s="27"/>
      <c r="J179" s="27"/>
      <c r="K179" s="27"/>
      <c r="L179" s="27"/>
    </row>
    <row r="180" spans="1:12" s="42" customFormat="1" x14ac:dyDescent="0.2">
      <c r="A180" s="27"/>
      <c r="B180" s="12"/>
      <c r="C180" s="12"/>
      <c r="D180" s="12"/>
      <c r="F180" s="27"/>
      <c r="G180" s="27"/>
      <c r="H180" s="27"/>
      <c r="I180" s="27"/>
      <c r="J180" s="27"/>
      <c r="K180" s="27"/>
      <c r="L180" s="27"/>
    </row>
    <row r="181" spans="1:12" s="42" customFormat="1" x14ac:dyDescent="0.2">
      <c r="A181" s="27"/>
      <c r="B181" s="12"/>
      <c r="C181" s="12"/>
      <c r="D181" s="12"/>
      <c r="F181" s="27"/>
      <c r="G181" s="27"/>
      <c r="H181" s="27"/>
      <c r="I181" s="27"/>
      <c r="J181" s="27"/>
      <c r="K181" s="27"/>
      <c r="L181" s="27"/>
    </row>
    <row r="182" spans="1:12" s="42" customFormat="1" x14ac:dyDescent="0.2">
      <c r="A182" s="27"/>
      <c r="B182" s="12"/>
      <c r="C182" s="12"/>
      <c r="D182" s="12"/>
      <c r="F182" s="27"/>
      <c r="G182" s="27"/>
      <c r="H182" s="27"/>
      <c r="I182" s="27"/>
      <c r="J182" s="27"/>
      <c r="K182" s="27"/>
      <c r="L182" s="27"/>
    </row>
    <row r="183" spans="1:12" s="42" customFormat="1" x14ac:dyDescent="0.2">
      <c r="A183" s="27"/>
      <c r="B183" s="12"/>
      <c r="C183" s="12"/>
      <c r="D183" s="12"/>
      <c r="F183" s="27"/>
      <c r="G183" s="27"/>
      <c r="H183" s="27"/>
      <c r="I183" s="27"/>
      <c r="J183" s="27"/>
      <c r="K183" s="27"/>
      <c r="L183" s="27"/>
    </row>
    <row r="184" spans="1:12" s="42" customFormat="1" x14ac:dyDescent="0.2">
      <c r="A184" s="27"/>
      <c r="B184" s="12"/>
      <c r="C184" s="12"/>
      <c r="D184" s="12"/>
      <c r="F184" s="27"/>
      <c r="G184" s="27"/>
      <c r="H184" s="27"/>
      <c r="I184" s="27"/>
      <c r="J184" s="27"/>
      <c r="K184" s="27"/>
      <c r="L184" s="27"/>
    </row>
    <row r="185" spans="1:12" s="42" customFormat="1" x14ac:dyDescent="0.2">
      <c r="A185" s="27"/>
      <c r="B185" s="12"/>
      <c r="C185" s="12"/>
      <c r="D185" s="12"/>
      <c r="F185" s="27"/>
      <c r="G185" s="27"/>
      <c r="H185" s="27"/>
      <c r="I185" s="27"/>
      <c r="J185" s="27"/>
      <c r="K185" s="27"/>
      <c r="L185" s="27"/>
    </row>
    <row r="186" spans="1:12" s="42" customFormat="1" x14ac:dyDescent="0.2">
      <c r="A186" s="27"/>
      <c r="B186" s="12"/>
      <c r="C186" s="12"/>
      <c r="D186" s="12"/>
      <c r="F186" s="27"/>
      <c r="G186" s="27"/>
      <c r="H186" s="27"/>
      <c r="I186" s="27"/>
      <c r="J186" s="27"/>
      <c r="K186" s="27"/>
      <c r="L186" s="27"/>
    </row>
    <row r="187" spans="1:12" s="42" customFormat="1" x14ac:dyDescent="0.2">
      <c r="A187" s="27"/>
      <c r="B187" s="12"/>
      <c r="C187" s="12"/>
      <c r="D187" s="12"/>
      <c r="F187" s="27"/>
      <c r="G187" s="27"/>
      <c r="H187" s="27"/>
      <c r="I187" s="27"/>
      <c r="J187" s="27"/>
      <c r="K187" s="27"/>
      <c r="L187" s="27"/>
    </row>
    <row r="188" spans="1:12" s="42" customFormat="1" x14ac:dyDescent="0.2">
      <c r="A188" s="27"/>
      <c r="B188" s="12"/>
      <c r="C188" s="12"/>
      <c r="D188" s="12"/>
      <c r="F188" s="27"/>
      <c r="G188" s="27"/>
      <c r="H188" s="27"/>
      <c r="I188" s="27"/>
      <c r="J188" s="27"/>
      <c r="K188" s="27"/>
      <c r="L188" s="27"/>
    </row>
    <row r="189" spans="1:12" s="42" customFormat="1" x14ac:dyDescent="0.2">
      <c r="A189" s="27"/>
      <c r="B189" s="12"/>
      <c r="C189" s="12"/>
      <c r="D189" s="12"/>
      <c r="F189" s="27"/>
      <c r="G189" s="27"/>
      <c r="H189" s="27"/>
      <c r="I189" s="27"/>
      <c r="J189" s="27"/>
      <c r="K189" s="27"/>
      <c r="L189" s="27"/>
    </row>
    <row r="190" spans="1:12" s="42" customFormat="1" x14ac:dyDescent="0.2">
      <c r="A190" s="27"/>
      <c r="B190" s="12"/>
      <c r="C190" s="12"/>
      <c r="D190" s="12"/>
      <c r="F190" s="27"/>
      <c r="G190" s="27"/>
      <c r="H190" s="27"/>
      <c r="I190" s="27"/>
      <c r="J190" s="27"/>
      <c r="K190" s="27"/>
      <c r="L190" s="27"/>
    </row>
    <row r="191" spans="1:12" s="42" customFormat="1" x14ac:dyDescent="0.2">
      <c r="A191" s="27"/>
      <c r="B191" s="12"/>
      <c r="C191" s="12"/>
      <c r="D191" s="12"/>
      <c r="F191" s="27"/>
      <c r="G191" s="27"/>
      <c r="H191" s="27"/>
      <c r="I191" s="27"/>
      <c r="J191" s="27"/>
      <c r="K191" s="27"/>
      <c r="L191" s="27"/>
    </row>
    <row r="192" spans="1:12" s="42" customFormat="1" x14ac:dyDescent="0.2">
      <c r="A192" s="27"/>
      <c r="B192" s="12"/>
      <c r="C192" s="12"/>
      <c r="D192" s="12"/>
      <c r="F192" s="27"/>
      <c r="G192" s="27"/>
      <c r="H192" s="27"/>
      <c r="I192" s="27"/>
      <c r="J192" s="27"/>
      <c r="K192" s="27"/>
      <c r="L192" s="27"/>
    </row>
    <row r="193" spans="1:12" s="42" customFormat="1" x14ac:dyDescent="0.2">
      <c r="A193" s="27"/>
      <c r="B193" s="12"/>
      <c r="C193" s="12"/>
      <c r="D193" s="12"/>
      <c r="F193" s="27"/>
      <c r="G193" s="27"/>
      <c r="H193" s="27"/>
      <c r="I193" s="27"/>
      <c r="J193" s="27"/>
      <c r="K193" s="27"/>
      <c r="L193" s="27"/>
    </row>
    <row r="194" spans="1:12" s="42" customFormat="1" x14ac:dyDescent="0.2">
      <c r="A194" s="27"/>
      <c r="B194" s="12"/>
      <c r="C194" s="12"/>
      <c r="D194" s="12"/>
      <c r="F194" s="27"/>
      <c r="G194" s="27"/>
      <c r="H194" s="27"/>
      <c r="I194" s="27"/>
      <c r="J194" s="27"/>
      <c r="K194" s="27"/>
      <c r="L194" s="27"/>
    </row>
    <row r="195" spans="1:12" s="42" customFormat="1" x14ac:dyDescent="0.2">
      <c r="A195" s="27"/>
      <c r="B195" s="12"/>
      <c r="C195" s="12"/>
      <c r="D195" s="12"/>
      <c r="F195" s="27"/>
      <c r="G195" s="27"/>
      <c r="H195" s="27"/>
      <c r="I195" s="27"/>
      <c r="J195" s="27"/>
      <c r="K195" s="27"/>
      <c r="L195" s="27"/>
    </row>
    <row r="196" spans="1:12" s="42" customFormat="1" x14ac:dyDescent="0.2">
      <c r="A196" s="27"/>
      <c r="B196" s="12"/>
      <c r="C196" s="12"/>
      <c r="D196" s="12"/>
      <c r="F196" s="27"/>
      <c r="G196" s="27"/>
      <c r="H196" s="27"/>
      <c r="I196" s="27"/>
      <c r="J196" s="27"/>
      <c r="K196" s="27"/>
      <c r="L196" s="27"/>
    </row>
    <row r="197" spans="1:12" s="42" customFormat="1" x14ac:dyDescent="0.2">
      <c r="A197" s="27"/>
      <c r="B197" s="12"/>
      <c r="C197" s="12"/>
      <c r="D197" s="12"/>
      <c r="F197" s="27"/>
      <c r="G197" s="27"/>
      <c r="H197" s="27"/>
      <c r="I197" s="27"/>
      <c r="J197" s="27"/>
      <c r="K197" s="27"/>
      <c r="L197" s="27"/>
    </row>
    <row r="198" spans="1:12" s="42" customFormat="1" x14ac:dyDescent="0.2">
      <c r="A198" s="27"/>
      <c r="B198" s="12"/>
      <c r="C198" s="12"/>
      <c r="D198" s="12"/>
      <c r="F198" s="27"/>
      <c r="G198" s="27"/>
      <c r="H198" s="27"/>
      <c r="I198" s="27"/>
      <c r="J198" s="27"/>
      <c r="K198" s="27"/>
      <c r="L198" s="27"/>
    </row>
    <row r="199" spans="1:12" s="42" customFormat="1" x14ac:dyDescent="0.2">
      <c r="A199" s="27"/>
      <c r="B199" s="12"/>
      <c r="C199" s="12"/>
      <c r="D199" s="12"/>
      <c r="F199" s="27"/>
      <c r="G199" s="27"/>
      <c r="H199" s="27"/>
      <c r="I199" s="27"/>
      <c r="J199" s="27"/>
      <c r="K199" s="27"/>
      <c r="L199" s="27"/>
    </row>
    <row r="200" spans="1:12" s="42" customFormat="1" x14ac:dyDescent="0.2">
      <c r="A200" s="27"/>
      <c r="B200" s="12"/>
      <c r="C200" s="12"/>
      <c r="D200" s="12"/>
      <c r="F200" s="27"/>
      <c r="G200" s="27"/>
      <c r="H200" s="27"/>
      <c r="I200" s="27"/>
      <c r="J200" s="27"/>
      <c r="K200" s="27"/>
      <c r="L200" s="27"/>
    </row>
    <row r="201" spans="1:12" s="42" customFormat="1" x14ac:dyDescent="0.2">
      <c r="A201" s="27"/>
      <c r="B201" s="12"/>
      <c r="C201" s="12"/>
      <c r="D201" s="12"/>
      <c r="F201" s="27"/>
      <c r="G201" s="27"/>
      <c r="H201" s="27"/>
      <c r="I201" s="27"/>
      <c r="J201" s="27"/>
      <c r="K201" s="27"/>
      <c r="L201" s="27"/>
    </row>
    <row r="202" spans="1:12" s="42" customFormat="1" x14ac:dyDescent="0.2">
      <c r="A202" s="27"/>
      <c r="B202" s="12"/>
      <c r="C202" s="12"/>
      <c r="D202" s="12"/>
      <c r="F202" s="27"/>
      <c r="G202" s="27"/>
      <c r="H202" s="27"/>
      <c r="I202" s="27"/>
      <c r="J202" s="27"/>
      <c r="K202" s="27"/>
      <c r="L202" s="27"/>
    </row>
    <row r="203" spans="1:12" s="42" customFormat="1" x14ac:dyDescent="0.2">
      <c r="A203" s="27"/>
      <c r="B203" s="12"/>
      <c r="C203" s="12"/>
      <c r="D203" s="12"/>
      <c r="F203" s="27"/>
      <c r="G203" s="27"/>
      <c r="H203" s="27"/>
      <c r="I203" s="27"/>
      <c r="J203" s="27"/>
      <c r="K203" s="27"/>
      <c r="L203" s="27"/>
    </row>
    <row r="204" spans="1:12" s="42" customFormat="1" x14ac:dyDescent="0.2">
      <c r="A204" s="27"/>
      <c r="B204" s="12"/>
      <c r="C204" s="12"/>
      <c r="D204" s="12"/>
      <c r="F204" s="27"/>
      <c r="G204" s="27"/>
      <c r="H204" s="27"/>
      <c r="I204" s="27"/>
      <c r="J204" s="27"/>
      <c r="K204" s="27"/>
      <c r="L204" s="27"/>
    </row>
    <row r="205" spans="1:12" s="42" customFormat="1" x14ac:dyDescent="0.2">
      <c r="A205" s="27"/>
      <c r="B205" s="12"/>
      <c r="C205" s="12"/>
      <c r="D205" s="12"/>
      <c r="F205" s="27"/>
      <c r="G205" s="27"/>
      <c r="H205" s="27"/>
      <c r="I205" s="27"/>
      <c r="J205" s="27"/>
      <c r="K205" s="27"/>
      <c r="L205" s="27"/>
    </row>
    <row r="206" spans="1:12" s="42" customFormat="1" x14ac:dyDescent="0.2">
      <c r="A206" s="27"/>
      <c r="B206" s="12"/>
      <c r="C206" s="12"/>
      <c r="D206" s="12"/>
      <c r="F206" s="27"/>
      <c r="G206" s="27"/>
      <c r="H206" s="27"/>
      <c r="I206" s="27"/>
      <c r="J206" s="27"/>
      <c r="K206" s="27"/>
      <c r="L206" s="27"/>
    </row>
    <row r="207" spans="1:12" s="42" customFormat="1" x14ac:dyDescent="0.2">
      <c r="A207" s="27"/>
      <c r="B207" s="12"/>
      <c r="C207" s="12"/>
      <c r="D207" s="12"/>
      <c r="F207" s="27"/>
      <c r="G207" s="27"/>
      <c r="H207" s="27"/>
      <c r="I207" s="27"/>
      <c r="J207" s="27"/>
      <c r="K207" s="27"/>
      <c r="L207" s="27"/>
    </row>
    <row r="208" spans="1:12" s="42" customFormat="1" x14ac:dyDescent="0.2">
      <c r="A208" s="27"/>
      <c r="B208" s="12"/>
      <c r="C208" s="12"/>
      <c r="D208" s="12"/>
      <c r="F208" s="27"/>
      <c r="G208" s="27"/>
      <c r="H208" s="27"/>
      <c r="I208" s="27"/>
      <c r="J208" s="27"/>
      <c r="K208" s="27"/>
      <c r="L208" s="27"/>
    </row>
    <row r="209" spans="1:12" s="42" customFormat="1" x14ac:dyDescent="0.2">
      <c r="A209" s="27"/>
      <c r="B209" s="12"/>
      <c r="C209" s="12"/>
      <c r="D209" s="12"/>
      <c r="F209" s="27"/>
      <c r="G209" s="27"/>
      <c r="H209" s="27"/>
      <c r="I209" s="27"/>
      <c r="J209" s="27"/>
      <c r="K209" s="27"/>
      <c r="L209" s="27"/>
    </row>
    <row r="210" spans="1:12" s="42" customFormat="1" x14ac:dyDescent="0.2">
      <c r="A210" s="27"/>
      <c r="B210" s="12"/>
      <c r="C210" s="12"/>
      <c r="D210" s="12"/>
      <c r="F210" s="27"/>
      <c r="G210" s="27"/>
      <c r="H210" s="27"/>
      <c r="I210" s="27"/>
      <c r="J210" s="27"/>
      <c r="K210" s="27"/>
      <c r="L210" s="27"/>
    </row>
    <row r="211" spans="1:12" s="42" customFormat="1" x14ac:dyDescent="0.2">
      <c r="A211" s="27"/>
      <c r="B211" s="12"/>
      <c r="C211" s="12"/>
      <c r="D211" s="12"/>
      <c r="F211" s="27"/>
      <c r="G211" s="27"/>
      <c r="H211" s="27"/>
      <c r="I211" s="27"/>
      <c r="J211" s="27"/>
      <c r="K211" s="27"/>
      <c r="L211" s="27"/>
    </row>
    <row r="212" spans="1:12" s="42" customFormat="1" x14ac:dyDescent="0.2">
      <c r="A212" s="27"/>
      <c r="B212" s="12"/>
      <c r="C212" s="12"/>
      <c r="D212" s="12"/>
      <c r="F212" s="27"/>
      <c r="G212" s="27"/>
      <c r="H212" s="27"/>
      <c r="I212" s="27"/>
      <c r="J212" s="27"/>
      <c r="K212" s="27"/>
      <c r="L212" s="27"/>
    </row>
    <row r="213" spans="1:12" s="42" customFormat="1" x14ac:dyDescent="0.2">
      <c r="A213" s="27"/>
      <c r="B213" s="12"/>
      <c r="C213" s="12"/>
      <c r="D213" s="12"/>
      <c r="F213" s="27"/>
      <c r="G213" s="27"/>
      <c r="H213" s="27"/>
      <c r="I213" s="27"/>
      <c r="J213" s="27"/>
      <c r="K213" s="27"/>
      <c r="L213" s="27"/>
    </row>
    <row r="214" spans="1:12" s="42" customFormat="1" x14ac:dyDescent="0.2">
      <c r="A214" s="27"/>
      <c r="B214" s="12"/>
      <c r="C214" s="12"/>
      <c r="D214" s="12"/>
      <c r="F214" s="27"/>
      <c r="G214" s="27"/>
      <c r="H214" s="27"/>
      <c r="I214" s="27"/>
      <c r="J214" s="27"/>
      <c r="K214" s="27"/>
      <c r="L214" s="27"/>
    </row>
    <row r="215" spans="1:12" s="42" customFormat="1" x14ac:dyDescent="0.2">
      <c r="A215" s="27"/>
      <c r="B215" s="12"/>
      <c r="C215" s="12"/>
      <c r="D215" s="12"/>
      <c r="F215" s="27"/>
      <c r="G215" s="27"/>
      <c r="H215" s="27"/>
      <c r="I215" s="27"/>
      <c r="J215" s="27"/>
      <c r="K215" s="27"/>
      <c r="L215" s="27"/>
    </row>
    <row r="216" spans="1:12" s="42" customFormat="1" x14ac:dyDescent="0.2">
      <c r="A216" s="27"/>
      <c r="B216" s="12"/>
      <c r="C216" s="12"/>
      <c r="D216" s="12"/>
      <c r="F216" s="27"/>
      <c r="G216" s="27"/>
      <c r="H216" s="27"/>
      <c r="I216" s="27"/>
      <c r="J216" s="27"/>
      <c r="K216" s="27"/>
      <c r="L216" s="27"/>
    </row>
    <row r="217" spans="1:12" s="42" customFormat="1" x14ac:dyDescent="0.2">
      <c r="A217" s="27"/>
      <c r="B217" s="12"/>
      <c r="C217" s="12"/>
      <c r="D217" s="12"/>
      <c r="F217" s="27"/>
      <c r="G217" s="27"/>
      <c r="H217" s="27"/>
      <c r="I217" s="27"/>
      <c r="J217" s="27"/>
      <c r="K217" s="27"/>
      <c r="L217" s="27"/>
    </row>
    <row r="218" spans="1:12" s="42" customFormat="1" x14ac:dyDescent="0.2">
      <c r="A218" s="27"/>
      <c r="B218" s="12"/>
      <c r="C218" s="12"/>
      <c r="D218" s="12"/>
      <c r="F218" s="27"/>
      <c r="G218" s="27"/>
      <c r="H218" s="27"/>
      <c r="I218" s="27"/>
      <c r="J218" s="27"/>
      <c r="K218" s="27"/>
      <c r="L218" s="27"/>
    </row>
    <row r="219" spans="1:12" s="42" customFormat="1" x14ac:dyDescent="0.2">
      <c r="A219" s="27"/>
      <c r="B219" s="12"/>
      <c r="C219" s="12"/>
      <c r="D219" s="12"/>
      <c r="F219" s="27"/>
      <c r="G219" s="27"/>
      <c r="H219" s="27"/>
      <c r="I219" s="27"/>
      <c r="J219" s="27"/>
      <c r="K219" s="27"/>
      <c r="L219" s="27"/>
    </row>
    <row r="220" spans="1:12" s="42" customFormat="1" x14ac:dyDescent="0.2">
      <c r="A220" s="27"/>
      <c r="B220" s="12"/>
      <c r="C220" s="12"/>
      <c r="D220" s="12"/>
      <c r="F220" s="27"/>
      <c r="G220" s="27"/>
      <c r="H220" s="27"/>
      <c r="I220" s="27"/>
      <c r="J220" s="27"/>
      <c r="K220" s="27"/>
      <c r="L220" s="27"/>
    </row>
    <row r="221" spans="1:12" s="42" customFormat="1" x14ac:dyDescent="0.2">
      <c r="A221" s="27"/>
      <c r="B221" s="12"/>
      <c r="C221" s="12"/>
      <c r="D221" s="12"/>
      <c r="F221" s="27"/>
      <c r="G221" s="27"/>
      <c r="H221" s="27"/>
      <c r="I221" s="27"/>
      <c r="J221" s="27"/>
      <c r="K221" s="27"/>
      <c r="L221" s="27"/>
    </row>
    <row r="222" spans="1:12" s="42" customFormat="1" x14ac:dyDescent="0.2">
      <c r="A222" s="27"/>
      <c r="B222" s="12"/>
      <c r="C222" s="12"/>
      <c r="D222" s="12"/>
      <c r="F222" s="27"/>
      <c r="G222" s="27"/>
      <c r="H222" s="27"/>
      <c r="I222" s="27"/>
      <c r="J222" s="27"/>
      <c r="K222" s="27"/>
      <c r="L222" s="27"/>
    </row>
    <row r="223" spans="1:12" s="42" customFormat="1" x14ac:dyDescent="0.2">
      <c r="A223" s="27"/>
      <c r="B223" s="12"/>
      <c r="C223" s="12"/>
      <c r="D223" s="12"/>
      <c r="F223" s="27"/>
      <c r="G223" s="27"/>
      <c r="H223" s="27"/>
      <c r="I223" s="27"/>
      <c r="J223" s="27"/>
      <c r="K223" s="27"/>
      <c r="L223" s="27"/>
    </row>
    <row r="224" spans="1:12" s="42" customFormat="1" x14ac:dyDescent="0.2">
      <c r="A224" s="27"/>
      <c r="B224" s="12"/>
      <c r="C224" s="12"/>
      <c r="D224" s="12"/>
      <c r="F224" s="27"/>
      <c r="G224" s="27"/>
      <c r="H224" s="27"/>
      <c r="I224" s="27"/>
      <c r="J224" s="27"/>
      <c r="K224" s="27"/>
      <c r="L224" s="27"/>
    </row>
    <row r="225" spans="1:12" s="42" customFormat="1" x14ac:dyDescent="0.2">
      <c r="A225" s="27"/>
      <c r="B225" s="12"/>
      <c r="C225" s="12"/>
      <c r="D225" s="12"/>
      <c r="F225" s="27"/>
      <c r="G225" s="27"/>
      <c r="H225" s="27"/>
      <c r="I225" s="27"/>
      <c r="J225" s="27"/>
      <c r="K225" s="27"/>
      <c r="L225" s="27"/>
    </row>
    <row r="226" spans="1:12" s="42" customFormat="1" x14ac:dyDescent="0.2">
      <c r="A226" s="27"/>
      <c r="B226" s="12"/>
      <c r="C226" s="12"/>
      <c r="D226" s="12"/>
      <c r="F226" s="27"/>
      <c r="G226" s="27"/>
      <c r="H226" s="27"/>
      <c r="I226" s="27"/>
      <c r="J226" s="27"/>
      <c r="K226" s="27"/>
      <c r="L226" s="27"/>
    </row>
    <row r="227" spans="1:12" s="42" customFormat="1" x14ac:dyDescent="0.2">
      <c r="A227" s="27"/>
      <c r="B227" s="12"/>
      <c r="C227" s="12"/>
      <c r="D227" s="12"/>
      <c r="F227" s="27"/>
      <c r="G227" s="27"/>
      <c r="H227" s="27"/>
      <c r="I227" s="27"/>
      <c r="J227" s="27"/>
      <c r="K227" s="27"/>
      <c r="L227" s="27"/>
    </row>
    <row r="228" spans="1:12" s="42" customFormat="1" x14ac:dyDescent="0.2">
      <c r="A228" s="27"/>
      <c r="B228" s="12"/>
      <c r="C228" s="12"/>
      <c r="D228" s="12"/>
      <c r="F228" s="27"/>
      <c r="G228" s="27"/>
      <c r="H228" s="27"/>
      <c r="I228" s="27"/>
      <c r="J228" s="27"/>
      <c r="K228" s="27"/>
      <c r="L228" s="27"/>
    </row>
    <row r="229" spans="1:12" s="42" customFormat="1" x14ac:dyDescent="0.2">
      <c r="A229" s="27"/>
      <c r="B229" s="12"/>
      <c r="C229" s="12"/>
      <c r="D229" s="12"/>
      <c r="F229" s="27"/>
      <c r="G229" s="27"/>
      <c r="H229" s="27"/>
      <c r="I229" s="27"/>
      <c r="J229" s="27"/>
      <c r="K229" s="27"/>
      <c r="L229" s="27"/>
    </row>
    <row r="230" spans="1:12" s="42" customFormat="1" x14ac:dyDescent="0.2">
      <c r="A230" s="27"/>
      <c r="B230" s="12"/>
      <c r="C230" s="12"/>
      <c r="D230" s="12"/>
      <c r="F230" s="27"/>
      <c r="G230" s="27"/>
      <c r="H230" s="27"/>
      <c r="I230" s="27"/>
      <c r="J230" s="27"/>
      <c r="K230" s="27"/>
      <c r="L230" s="27"/>
    </row>
    <row r="231" spans="1:12" s="42" customFormat="1" x14ac:dyDescent="0.2">
      <c r="A231" s="27"/>
      <c r="B231" s="12"/>
      <c r="C231" s="12"/>
      <c r="D231" s="12"/>
      <c r="F231" s="27"/>
      <c r="G231" s="27"/>
      <c r="H231" s="27"/>
      <c r="I231" s="27"/>
      <c r="J231" s="27"/>
      <c r="K231" s="27"/>
      <c r="L231" s="27"/>
    </row>
    <row r="232" spans="1:12" s="42" customFormat="1" x14ac:dyDescent="0.2">
      <c r="A232" s="27"/>
      <c r="B232" s="12"/>
      <c r="C232" s="12"/>
      <c r="D232" s="12"/>
      <c r="F232" s="27"/>
      <c r="G232" s="27"/>
      <c r="H232" s="27"/>
      <c r="I232" s="27"/>
      <c r="J232" s="27"/>
      <c r="K232" s="27"/>
      <c r="L232" s="27"/>
    </row>
    <row r="233" spans="1:12" s="42" customFormat="1" x14ac:dyDescent="0.2">
      <c r="A233" s="27"/>
      <c r="B233" s="12"/>
      <c r="C233" s="12"/>
      <c r="D233" s="12"/>
      <c r="F233" s="27"/>
      <c r="G233" s="27"/>
      <c r="H233" s="27"/>
      <c r="I233" s="27"/>
      <c r="J233" s="27"/>
      <c r="K233" s="27"/>
      <c r="L233" s="27"/>
    </row>
    <row r="234" spans="1:12" s="42" customFormat="1" x14ac:dyDescent="0.2">
      <c r="A234" s="27"/>
      <c r="B234" s="12"/>
      <c r="C234" s="12"/>
      <c r="D234" s="12"/>
      <c r="F234" s="27"/>
      <c r="G234" s="27"/>
      <c r="H234" s="27"/>
      <c r="I234" s="27"/>
      <c r="J234" s="27"/>
      <c r="K234" s="27"/>
      <c r="L234" s="27"/>
    </row>
    <row r="235" spans="1:12" s="42" customFormat="1" x14ac:dyDescent="0.2">
      <c r="A235" s="27"/>
      <c r="B235" s="12"/>
      <c r="C235" s="12"/>
      <c r="D235" s="12"/>
      <c r="F235" s="27"/>
      <c r="G235" s="27"/>
      <c r="H235" s="27"/>
      <c r="I235" s="27"/>
      <c r="J235" s="27"/>
      <c r="K235" s="27"/>
      <c r="L235" s="27"/>
    </row>
    <row r="236" spans="1:12" s="42" customFormat="1" x14ac:dyDescent="0.2">
      <c r="A236" s="27"/>
      <c r="B236" s="12"/>
      <c r="C236" s="12"/>
      <c r="D236" s="12"/>
      <c r="F236" s="27"/>
      <c r="G236" s="27"/>
      <c r="H236" s="27"/>
      <c r="I236" s="27"/>
      <c r="J236" s="27"/>
      <c r="K236" s="27"/>
      <c r="L236" s="27"/>
    </row>
    <row r="237" spans="1:12" s="42" customFormat="1" x14ac:dyDescent="0.2">
      <c r="A237" s="27"/>
      <c r="B237" s="12"/>
      <c r="C237" s="12"/>
      <c r="D237" s="12"/>
      <c r="F237" s="27"/>
      <c r="G237" s="27"/>
      <c r="H237" s="27"/>
      <c r="I237" s="27"/>
      <c r="J237" s="27"/>
      <c r="K237" s="27"/>
      <c r="L237" s="27"/>
    </row>
    <row r="238" spans="1:12" s="42" customFormat="1" x14ac:dyDescent="0.2">
      <c r="A238" s="27"/>
      <c r="B238" s="12"/>
      <c r="C238" s="12"/>
      <c r="D238" s="12"/>
      <c r="F238" s="27"/>
      <c r="G238" s="27"/>
      <c r="H238" s="27"/>
      <c r="I238" s="27"/>
      <c r="J238" s="27"/>
      <c r="K238" s="27"/>
      <c r="L238" s="27"/>
    </row>
    <row r="239" spans="1:12" s="42" customFormat="1" x14ac:dyDescent="0.2">
      <c r="A239" s="27"/>
      <c r="B239" s="12"/>
      <c r="C239" s="12"/>
      <c r="D239" s="12"/>
      <c r="F239" s="27"/>
      <c r="G239" s="27"/>
      <c r="H239" s="27"/>
      <c r="I239" s="27"/>
      <c r="J239" s="27"/>
      <c r="K239" s="27"/>
      <c r="L239" s="27"/>
    </row>
    <row r="240" spans="1:12" s="42" customFormat="1" x14ac:dyDescent="0.2">
      <c r="A240" s="27"/>
      <c r="B240" s="12"/>
      <c r="C240" s="12"/>
      <c r="D240" s="12"/>
      <c r="F240" s="27"/>
      <c r="G240" s="27"/>
      <c r="H240" s="27"/>
      <c r="I240" s="27"/>
      <c r="J240" s="27"/>
      <c r="K240" s="27"/>
      <c r="L240" s="27"/>
    </row>
    <row r="241" spans="1:12" s="42" customFormat="1" x14ac:dyDescent="0.2">
      <c r="A241" s="27"/>
      <c r="B241" s="12"/>
      <c r="C241" s="12"/>
      <c r="D241" s="12"/>
      <c r="F241" s="27"/>
      <c r="G241" s="27"/>
      <c r="H241" s="27"/>
      <c r="I241" s="27"/>
      <c r="J241" s="27"/>
      <c r="K241" s="27"/>
      <c r="L241" s="27"/>
    </row>
    <row r="242" spans="1:12" s="42" customFormat="1" x14ac:dyDescent="0.2">
      <c r="A242" s="27"/>
      <c r="B242" s="12"/>
      <c r="C242" s="12"/>
      <c r="D242" s="12"/>
      <c r="F242" s="27"/>
      <c r="G242" s="27"/>
      <c r="H242" s="27"/>
      <c r="I242" s="27"/>
      <c r="J242" s="27"/>
      <c r="K242" s="27"/>
      <c r="L242" s="27"/>
    </row>
    <row r="243" spans="1:12" s="42" customFormat="1" x14ac:dyDescent="0.2">
      <c r="A243" s="27"/>
      <c r="B243" s="12"/>
      <c r="C243" s="12"/>
      <c r="D243" s="12"/>
      <c r="F243" s="27"/>
      <c r="G243" s="27"/>
      <c r="H243" s="27"/>
      <c r="I243" s="27"/>
      <c r="J243" s="27"/>
      <c r="K243" s="27"/>
      <c r="L243" s="27"/>
    </row>
    <row r="244" spans="1:12" s="42" customFormat="1" x14ac:dyDescent="0.2">
      <c r="A244" s="27"/>
      <c r="B244" s="12"/>
      <c r="C244" s="12"/>
      <c r="D244" s="12"/>
      <c r="F244" s="27"/>
      <c r="G244" s="27"/>
      <c r="H244" s="27"/>
      <c r="I244" s="27"/>
      <c r="J244" s="27"/>
      <c r="K244" s="27"/>
      <c r="L244" s="27"/>
    </row>
    <row r="245" spans="1:12" s="42" customFormat="1" x14ac:dyDescent="0.2">
      <c r="A245" s="27"/>
      <c r="B245" s="12"/>
      <c r="C245" s="12"/>
      <c r="D245" s="12"/>
      <c r="F245" s="27"/>
      <c r="G245" s="27"/>
      <c r="H245" s="27"/>
      <c r="I245" s="27"/>
      <c r="J245" s="27"/>
      <c r="K245" s="27"/>
      <c r="L245" s="27"/>
    </row>
    <row r="246" spans="1:12" s="42" customFormat="1" x14ac:dyDescent="0.2">
      <c r="A246" s="27"/>
      <c r="B246" s="12"/>
      <c r="C246" s="12"/>
      <c r="D246" s="12"/>
      <c r="F246" s="27"/>
      <c r="G246" s="27"/>
      <c r="H246" s="27"/>
      <c r="I246" s="27"/>
      <c r="J246" s="27"/>
      <c r="K246" s="27"/>
      <c r="L246" s="27"/>
    </row>
    <row r="247" spans="1:12" s="42" customFormat="1" x14ac:dyDescent="0.2">
      <c r="A247" s="27"/>
      <c r="B247" s="12"/>
      <c r="C247" s="12"/>
      <c r="D247" s="12"/>
      <c r="F247" s="27"/>
      <c r="G247" s="27"/>
      <c r="H247" s="27"/>
      <c r="I247" s="27"/>
      <c r="J247" s="27"/>
      <c r="K247" s="27"/>
      <c r="L247" s="27"/>
    </row>
    <row r="248" spans="1:12" s="42" customFormat="1" x14ac:dyDescent="0.2">
      <c r="A248" s="27"/>
      <c r="B248" s="12"/>
      <c r="C248" s="12"/>
      <c r="D248" s="12"/>
      <c r="F248" s="27"/>
      <c r="G248" s="27"/>
      <c r="H248" s="27"/>
      <c r="I248" s="27"/>
      <c r="J248" s="27"/>
      <c r="K248" s="27"/>
      <c r="L248" s="27"/>
    </row>
    <row r="249" spans="1:12" s="42" customFormat="1" x14ac:dyDescent="0.2">
      <c r="A249" s="27"/>
      <c r="B249" s="12"/>
      <c r="C249" s="12"/>
      <c r="D249" s="12"/>
      <c r="F249" s="27"/>
      <c r="G249" s="27"/>
      <c r="H249" s="27"/>
      <c r="I249" s="27"/>
      <c r="J249" s="27"/>
      <c r="K249" s="27"/>
      <c r="L249" s="27"/>
    </row>
    <row r="250" spans="1:12" s="42" customFormat="1" x14ac:dyDescent="0.2">
      <c r="A250" s="27"/>
      <c r="B250" s="12"/>
      <c r="C250" s="12"/>
      <c r="D250" s="12"/>
      <c r="F250" s="27"/>
      <c r="G250" s="27"/>
      <c r="H250" s="27"/>
      <c r="I250" s="27"/>
      <c r="J250" s="27"/>
      <c r="K250" s="27"/>
      <c r="L250" s="27"/>
    </row>
    <row r="251" spans="1:12" s="42" customFormat="1" x14ac:dyDescent="0.2">
      <c r="A251" s="27"/>
      <c r="B251" s="12"/>
      <c r="C251" s="12"/>
      <c r="D251" s="12"/>
      <c r="F251" s="27"/>
      <c r="G251" s="27"/>
      <c r="H251" s="27"/>
      <c r="I251" s="27"/>
      <c r="J251" s="27"/>
      <c r="K251" s="27"/>
      <c r="L251" s="27"/>
    </row>
    <row r="252" spans="1:12" s="42" customFormat="1" x14ac:dyDescent="0.2">
      <c r="A252" s="27"/>
      <c r="B252" s="12"/>
      <c r="C252" s="12"/>
      <c r="D252" s="12"/>
      <c r="F252" s="27"/>
      <c r="G252" s="27"/>
      <c r="H252" s="27"/>
      <c r="I252" s="27"/>
      <c r="J252" s="27"/>
      <c r="K252" s="27"/>
      <c r="L252" s="27"/>
    </row>
    <row r="253" spans="1:12" s="42" customFormat="1" x14ac:dyDescent="0.2">
      <c r="A253" s="27"/>
      <c r="B253" s="12"/>
      <c r="C253" s="12"/>
      <c r="D253" s="12"/>
      <c r="F253" s="27"/>
      <c r="G253" s="27"/>
      <c r="H253" s="27"/>
      <c r="I253" s="27"/>
      <c r="J253" s="27"/>
      <c r="K253" s="27"/>
      <c r="L253" s="27"/>
    </row>
    <row r="254" spans="1:12" s="42" customFormat="1" x14ac:dyDescent="0.2">
      <c r="A254" s="27"/>
      <c r="B254" s="12"/>
      <c r="C254" s="12"/>
      <c r="D254" s="12"/>
      <c r="F254" s="27"/>
      <c r="G254" s="27"/>
      <c r="H254" s="27"/>
      <c r="I254" s="27"/>
      <c r="J254" s="27"/>
      <c r="K254" s="27"/>
      <c r="L254" s="27"/>
    </row>
    <row r="255" spans="1:12" s="42" customFormat="1" x14ac:dyDescent="0.2">
      <c r="A255" s="27"/>
      <c r="B255" s="12"/>
      <c r="C255" s="12"/>
      <c r="D255" s="12"/>
      <c r="F255" s="27"/>
      <c r="G255" s="27"/>
      <c r="H255" s="27"/>
      <c r="I255" s="27"/>
      <c r="J255" s="27"/>
      <c r="K255" s="27"/>
      <c r="L255" s="27"/>
    </row>
    <row r="256" spans="1:12" s="42" customFormat="1" x14ac:dyDescent="0.2">
      <c r="A256" s="27"/>
      <c r="B256" s="12"/>
      <c r="C256" s="12"/>
      <c r="D256" s="12"/>
      <c r="F256" s="27"/>
      <c r="G256" s="27"/>
      <c r="H256" s="27"/>
      <c r="I256" s="27"/>
      <c r="J256" s="27"/>
      <c r="K256" s="27"/>
      <c r="L256" s="27"/>
    </row>
    <row r="257" spans="1:12" s="42" customFormat="1" x14ac:dyDescent="0.2">
      <c r="A257" s="27"/>
      <c r="B257" s="12"/>
      <c r="C257" s="12"/>
      <c r="D257" s="12"/>
      <c r="F257" s="27"/>
      <c r="G257" s="27"/>
      <c r="H257" s="27"/>
      <c r="I257" s="27"/>
      <c r="J257" s="27"/>
      <c r="K257" s="27"/>
      <c r="L257" s="27"/>
    </row>
    <row r="258" spans="1:12" s="42" customFormat="1" x14ac:dyDescent="0.2">
      <c r="A258" s="27"/>
      <c r="B258" s="12"/>
      <c r="C258" s="12"/>
      <c r="D258" s="12"/>
      <c r="F258" s="27"/>
      <c r="G258" s="27"/>
      <c r="H258" s="27"/>
      <c r="I258" s="27"/>
      <c r="J258" s="27"/>
      <c r="K258" s="27"/>
      <c r="L258" s="27"/>
    </row>
    <row r="259" spans="1:12" s="42" customFormat="1" x14ac:dyDescent="0.2">
      <c r="A259" s="27"/>
      <c r="B259" s="12"/>
      <c r="C259" s="12"/>
      <c r="D259" s="12"/>
      <c r="F259" s="27"/>
      <c r="G259" s="27"/>
      <c r="H259" s="27"/>
      <c r="I259" s="27"/>
      <c r="J259" s="27"/>
      <c r="K259" s="27"/>
      <c r="L259" s="27"/>
    </row>
  </sheetData>
  <pageMargins left="0.7" right="0.7" top="0.75" bottom="0.75" header="0.3" footer="0.3"/>
  <pageSetup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92B8F4-4667-4D25-A49D-33C183D952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73C9F1-E739-4E79-9E77-59634555BE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7DF19C-F76C-4F8B-8114-73517C85A79D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2018 Hospital Access Payments</vt:lpstr>
      <vt:lpstr>Annual Calc w FFY18 FMAP</vt:lpstr>
      <vt:lpstr>Annual Calc w FFY19 FMAP</vt:lpstr>
    </vt:vector>
  </TitlesOfParts>
  <Company>State of Oklahoma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Morris</dc:creator>
  <cp:lastModifiedBy>Nelson Solomon</cp:lastModifiedBy>
  <cp:lastPrinted>2017-04-24T18:32:31Z</cp:lastPrinted>
  <dcterms:created xsi:type="dcterms:W3CDTF">2015-01-09T21:11:15Z</dcterms:created>
  <dcterms:modified xsi:type="dcterms:W3CDTF">2018-07-25T19:37:11Z</dcterms:modified>
</cp:coreProperties>
</file>