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officemgmtentserv-my.sharepoint.com/personal/amber_miller_oja_ok_gov/Documents/ARPA_30M/"/>
    </mc:Choice>
  </mc:AlternateContent>
  <xr:revisionPtr revIDLastSave="1" documentId="8_{7AE838CF-5A4F-41FF-8EAC-5C290FAE300A}" xr6:coauthVersionLast="47" xr6:coauthVersionMax="47" xr10:uidLastSave="{D6CAEAF0-0F69-4B6D-8172-AB8862F9AB16}"/>
  <bookViews>
    <workbookView xWindow="-108" yWindow="-108" windowWidth="23256" windowHeight="12576" activeTab="1" xr2:uid="{D9630E45-82CB-4B19-B3B6-A43A3A498C6C}"/>
  </bookViews>
  <sheets>
    <sheet name="Instructions" sheetId="1" r:id="rId1"/>
    <sheet name="Summary" sheetId="2" r:id="rId2"/>
    <sheet name="Other Funding" sheetId="3" r:id="rId3"/>
    <sheet name="Capital_Equipment" sheetId="4" r:id="rId4"/>
    <sheet name="Capital_SubContracts" sheetId="8" r:id="rId5"/>
    <sheet name="Real_Property" sheetId="6" r:id="rId6"/>
    <sheet name="Budget_Schedule" sheetId="9" r:id="rId7"/>
  </sheets>
  <definedNames>
    <definedName name="_xlnm.Print_Area" localSheetId="6">Budget_Schedule!$A$1:$J$44</definedName>
    <definedName name="_xlnm.Print_Area" localSheetId="3">Capital_Equipment!$A$1:$K$18</definedName>
    <definedName name="_xlnm.Print_Area" localSheetId="4">Capital_SubContracts!$A$1:$J$18</definedName>
    <definedName name="_xlnm.Print_Area" localSheetId="0">Instructions!$A$1:$IW$43</definedName>
    <definedName name="_xlnm.Print_Area" localSheetId="2">'Other Funding'!$A$1:$C$19</definedName>
    <definedName name="_xlnm.Print_Area" localSheetId="5">Real_Property!$A$1:$I$18</definedName>
    <definedName name="_xlnm.Print_Area" localSheetId="1">Summary!$A$1:$J$38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6" l="1"/>
  <c r="I3" i="8"/>
  <c r="J3" i="8"/>
  <c r="J3" i="4"/>
  <c r="K3" i="4"/>
  <c r="H5" i="4"/>
  <c r="K4" i="4"/>
  <c r="K5" i="4"/>
  <c r="K6" i="4"/>
  <c r="K7" i="4"/>
  <c r="K8" i="4"/>
  <c r="K9" i="4"/>
  <c r="K10" i="4"/>
  <c r="K11" i="4"/>
  <c r="J4" i="6"/>
  <c r="J5" i="6"/>
  <c r="J6" i="6"/>
  <c r="J7" i="6"/>
  <c r="J8" i="6"/>
  <c r="J9" i="6"/>
  <c r="J10" i="6"/>
  <c r="J11" i="6"/>
  <c r="J12" i="6"/>
  <c r="J13" i="6"/>
  <c r="J14" i="6"/>
  <c r="J15" i="6"/>
  <c r="J16" i="6"/>
  <c r="J17" i="6"/>
  <c r="L4" i="4"/>
  <c r="L5" i="4"/>
  <c r="L6" i="4"/>
  <c r="L7" i="4"/>
  <c r="L8" i="4"/>
  <c r="L9" i="4"/>
  <c r="L10" i="4"/>
  <c r="L11" i="4"/>
  <c r="L12" i="4"/>
  <c r="L13" i="4"/>
  <c r="L14" i="4"/>
  <c r="L15" i="4"/>
  <c r="L16" i="4"/>
  <c r="L17" i="4"/>
  <c r="G4" i="9"/>
  <c r="G5" i="9"/>
  <c r="G6" i="9" s="1"/>
  <c r="G7" i="9" s="1"/>
  <c r="G8" i="9" s="1"/>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3" i="9"/>
  <c r="I4" i="6" l="1"/>
  <c r="I5" i="6"/>
  <c r="I7" i="6"/>
  <c r="I13" i="6"/>
  <c r="I15" i="6"/>
  <c r="H6" i="4"/>
  <c r="H7" i="4"/>
  <c r="H9" i="4"/>
  <c r="J5" i="4"/>
  <c r="J6" i="4"/>
  <c r="J8" i="4"/>
  <c r="J10" i="4"/>
  <c r="J11" i="4"/>
  <c r="J12" i="4"/>
  <c r="K12" i="4"/>
  <c r="J15" i="4"/>
  <c r="G4" i="8"/>
  <c r="I6" i="4"/>
  <c r="I7" i="4"/>
  <c r="I8" i="4"/>
  <c r="I9" i="4"/>
  <c r="I10" i="4"/>
  <c r="I11" i="4"/>
  <c r="I12" i="4"/>
  <c r="H4" i="6"/>
  <c r="H5" i="6"/>
  <c r="H14" i="6"/>
  <c r="H15" i="6"/>
  <c r="H16" i="6"/>
  <c r="H17" i="6"/>
  <c r="C19" i="3"/>
  <c r="G3" i="6"/>
  <c r="E18" i="4"/>
  <c r="C27" i="2" s="1"/>
  <c r="F18" i="6"/>
  <c r="E29" i="2" s="1"/>
  <c r="E18" i="6"/>
  <c r="C29" i="2" s="1"/>
  <c r="G17" i="6"/>
  <c r="I17" i="6" s="1"/>
  <c r="G16" i="6"/>
  <c r="I16" i="6" s="1"/>
  <c r="G15" i="6"/>
  <c r="G14" i="6"/>
  <c r="I14" i="6" s="1"/>
  <c r="G13" i="6"/>
  <c r="H13" i="6" s="1"/>
  <c r="G12" i="6"/>
  <c r="I12" i="6" s="1"/>
  <c r="G11" i="6"/>
  <c r="I11" i="6" s="1"/>
  <c r="G10" i="6"/>
  <c r="I10" i="6" s="1"/>
  <c r="G9" i="6"/>
  <c r="I9" i="6" s="1"/>
  <c r="G8" i="6"/>
  <c r="I8" i="6" s="1"/>
  <c r="G7" i="6"/>
  <c r="H7" i="6" s="1"/>
  <c r="G6" i="6"/>
  <c r="H6" i="6" s="1"/>
  <c r="G5" i="6"/>
  <c r="G4" i="6"/>
  <c r="F18" i="8"/>
  <c r="E28" i="2" s="1"/>
  <c r="E18" i="8"/>
  <c r="C28" i="2" s="1"/>
  <c r="G17" i="8"/>
  <c r="I17" i="8" s="1"/>
  <c r="G16" i="8"/>
  <c r="I16" i="8" s="1"/>
  <c r="G15" i="8"/>
  <c r="J15" i="8" s="1"/>
  <c r="G14" i="8"/>
  <c r="I14" i="8" s="1"/>
  <c r="G13" i="8"/>
  <c r="I13" i="8" s="1"/>
  <c r="G12" i="8"/>
  <c r="I12" i="8" s="1"/>
  <c r="G11" i="8"/>
  <c r="J11" i="8" s="1"/>
  <c r="G10" i="8"/>
  <c r="I10" i="8" s="1"/>
  <c r="G9" i="8"/>
  <c r="H9" i="8" s="1"/>
  <c r="G8" i="8"/>
  <c r="H8" i="8" s="1"/>
  <c r="G7" i="8"/>
  <c r="H7" i="8" s="1"/>
  <c r="G6" i="8"/>
  <c r="H6" i="8" s="1"/>
  <c r="G5" i="8"/>
  <c r="I5" i="8" s="1"/>
  <c r="G3" i="8"/>
  <c r="G3" i="4"/>
  <c r="F18" i="4"/>
  <c r="E27" i="2" s="1"/>
  <c r="G17" i="4"/>
  <c r="H17" i="4" s="1"/>
  <c r="G16" i="4"/>
  <c r="K16" i="4" s="1"/>
  <c r="G15" i="4"/>
  <c r="H15" i="4" s="1"/>
  <c r="G14" i="4"/>
  <c r="H14" i="4" s="1"/>
  <c r="G13" i="4"/>
  <c r="H13" i="4" s="1"/>
  <c r="G12" i="4"/>
  <c r="H12" i="4" s="1"/>
  <c r="G11" i="4"/>
  <c r="H11" i="4" s="1"/>
  <c r="G10" i="4"/>
  <c r="H10" i="4" s="1"/>
  <c r="G9" i="4"/>
  <c r="J9" i="4" s="1"/>
  <c r="G8" i="4"/>
  <c r="G7" i="4"/>
  <c r="G6" i="4"/>
  <c r="G5" i="4"/>
  <c r="I5" i="4" s="1"/>
  <c r="G4" i="4"/>
  <c r="I4" i="4" s="1"/>
  <c r="E30" i="2" l="1"/>
  <c r="F29" i="2" s="1"/>
  <c r="G29" i="2"/>
  <c r="H3" i="6"/>
  <c r="J3" i="6"/>
  <c r="D30" i="9" s="1"/>
  <c r="J4" i="4"/>
  <c r="H4" i="4"/>
  <c r="H3" i="4"/>
  <c r="H12" i="6"/>
  <c r="I6" i="6"/>
  <c r="H10" i="6"/>
  <c r="H9" i="6"/>
  <c r="H11" i="6"/>
  <c r="H8" i="6"/>
  <c r="J4" i="8"/>
  <c r="I4" i="8"/>
  <c r="H3" i="8"/>
  <c r="K14" i="4"/>
  <c r="H16" i="4"/>
  <c r="I15" i="4"/>
  <c r="J16" i="4"/>
  <c r="I14" i="4"/>
  <c r="K15" i="4"/>
  <c r="J7" i="4"/>
  <c r="H8" i="4"/>
  <c r="I13" i="4"/>
  <c r="J14" i="4"/>
  <c r="K13" i="4"/>
  <c r="J13" i="4"/>
  <c r="K17" i="4"/>
  <c r="I17" i="4"/>
  <c r="J17" i="4"/>
  <c r="I16" i="4"/>
  <c r="I3" i="4"/>
  <c r="J16" i="8"/>
  <c r="J9" i="8"/>
  <c r="J8" i="8"/>
  <c r="I8" i="8"/>
  <c r="I9" i="8"/>
  <c r="H17" i="8"/>
  <c r="I7" i="8"/>
  <c r="H16" i="8"/>
  <c r="H15" i="8"/>
  <c r="J17" i="8"/>
  <c r="J10" i="8"/>
  <c r="H12" i="8"/>
  <c r="J7" i="8"/>
  <c r="H13" i="8"/>
  <c r="H10" i="8"/>
  <c r="I15" i="8"/>
  <c r="J6" i="8"/>
  <c r="H14" i="8"/>
  <c r="J14" i="8"/>
  <c r="I6" i="8"/>
  <c r="J5" i="8"/>
  <c r="H11" i="8"/>
  <c r="J13" i="8"/>
  <c r="J12" i="8"/>
  <c r="I11" i="8"/>
  <c r="H4" i="8"/>
  <c r="G28" i="2"/>
  <c r="H5" i="8"/>
  <c r="G18" i="8"/>
  <c r="G27" i="2"/>
  <c r="G18" i="6"/>
  <c r="G18" i="4"/>
  <c r="D37" i="9" l="1"/>
  <c r="L3" i="4"/>
  <c r="B16" i="9" s="1"/>
  <c r="D14" i="9"/>
  <c r="D20" i="9"/>
  <c r="D39" i="9"/>
  <c r="D6" i="9"/>
  <c r="D9" i="9"/>
  <c r="D40" i="9"/>
  <c r="D16" i="9"/>
  <c r="D7" i="9"/>
  <c r="D13" i="9"/>
  <c r="D32" i="9"/>
  <c r="D25" i="9"/>
  <c r="D29" i="9"/>
  <c r="D18" i="9"/>
  <c r="D34" i="9"/>
  <c r="D4" i="9"/>
  <c r="D15" i="9"/>
  <c r="D19" i="9"/>
  <c r="D42" i="9"/>
  <c r="D5" i="9"/>
  <c r="D21" i="9"/>
  <c r="D23" i="9"/>
  <c r="D22" i="9"/>
  <c r="D38" i="9"/>
  <c r="D10" i="9"/>
  <c r="D26" i="9"/>
  <c r="D41" i="9"/>
  <c r="D24" i="9"/>
  <c r="D8" i="9"/>
  <c r="D3" i="9"/>
  <c r="D31" i="9"/>
  <c r="D11" i="9"/>
  <c r="D17" i="9"/>
  <c r="D27" i="9"/>
  <c r="D33" i="9"/>
  <c r="D43" i="9"/>
  <c r="D12" i="9"/>
  <c r="D35" i="9"/>
  <c r="D28" i="9"/>
  <c r="D36" i="9"/>
  <c r="D2" i="9"/>
  <c r="F27" i="2"/>
  <c r="F28" i="2"/>
  <c r="B32" i="9" l="1"/>
  <c r="B38" i="9"/>
  <c r="B20" i="9"/>
  <c r="B34" i="9"/>
  <c r="B19" i="9"/>
  <c r="B10" i="9"/>
  <c r="B31" i="9"/>
  <c r="B13" i="9"/>
  <c r="B28" i="9"/>
  <c r="B43" i="9"/>
  <c r="B22" i="9"/>
  <c r="B15" i="9"/>
  <c r="B40" i="9"/>
  <c r="B26" i="9"/>
  <c r="B12" i="9"/>
  <c r="B41" i="9"/>
  <c r="B6" i="9"/>
  <c r="B4" i="9"/>
  <c r="B18" i="9"/>
  <c r="B27" i="9"/>
  <c r="B21" i="9"/>
  <c r="B3" i="9"/>
  <c r="B37" i="9"/>
  <c r="B30" i="9"/>
  <c r="B8" i="9"/>
  <c r="B14" i="9"/>
  <c r="B11" i="9"/>
  <c r="B42" i="9"/>
  <c r="B25" i="9"/>
  <c r="B5" i="9"/>
  <c r="B39" i="9"/>
  <c r="B23" i="9"/>
  <c r="B36" i="9"/>
  <c r="B9" i="9"/>
  <c r="B7" i="9"/>
  <c r="B33" i="9"/>
  <c r="B35" i="9"/>
  <c r="B2" i="9"/>
  <c r="B24" i="9"/>
  <c r="B29" i="9"/>
  <c r="B17" i="9"/>
  <c r="D44" i="9"/>
  <c r="C44" i="9"/>
  <c r="F30" i="2"/>
  <c r="C30" i="2"/>
  <c r="D28" i="2" s="1"/>
  <c r="G30" i="2"/>
  <c r="J6" i="9" l="1"/>
  <c r="J3" i="9"/>
  <c r="J4" i="9"/>
  <c r="J5" i="9"/>
  <c r="B44" i="9"/>
  <c r="H28" i="2"/>
  <c r="H27" i="2"/>
  <c r="D29" i="2"/>
  <c r="H29" i="2"/>
  <c r="D27" i="2"/>
  <c r="J7" i="9" l="1"/>
  <c r="D30" i="2"/>
  <c r="H30" i="2"/>
</calcChain>
</file>

<file path=xl/sharedStrings.xml><?xml version="1.0" encoding="utf-8"?>
<sst xmlns="http://schemas.openxmlformats.org/spreadsheetml/2006/main" count="143" uniqueCount="94">
  <si>
    <t>All information must be completed in its entirety or application will be disqualified.  Pay special attention to "Notes" at the bottom of each section.</t>
  </si>
  <si>
    <t>This file includes:</t>
  </si>
  <si>
    <t>Instructions</t>
  </si>
  <si>
    <t>Summary</t>
  </si>
  <si>
    <t>Other Funding</t>
  </si>
  <si>
    <t>Equipment</t>
  </si>
  <si>
    <r>
      <t xml:space="preserve">To view tabs maximize both the Excel program as well as the spreadsheet.  </t>
    </r>
    <r>
      <rPr>
        <sz val="12"/>
        <rFont val="Arial"/>
        <family val="2"/>
      </rPr>
      <t xml:space="preserve">To maximize click double box symbol between _ and X in the upper right hand corner of program.  </t>
    </r>
  </si>
  <si>
    <t>Print this sheet for reference.</t>
  </si>
  <si>
    <r>
      <t xml:space="preserve">Note </t>
    </r>
    <r>
      <rPr>
        <sz val="14"/>
        <color indexed="10"/>
        <rFont val="Arial"/>
        <family val="2"/>
      </rPr>
      <t>Error in Calculation</t>
    </r>
    <r>
      <rPr>
        <sz val="14"/>
        <rFont val="Arial"/>
        <family val="2"/>
      </rPr>
      <t xml:space="preserve"> will display until columns E and F are completed.  </t>
    </r>
  </si>
  <si>
    <r>
      <t xml:space="preserve">Note </t>
    </r>
    <r>
      <rPr>
        <sz val="14"/>
        <color indexed="10"/>
        <rFont val="Arial"/>
        <family val="2"/>
      </rPr>
      <t>Error in Calculation</t>
    </r>
    <r>
      <rPr>
        <sz val="14"/>
        <rFont val="Arial"/>
        <family val="2"/>
      </rPr>
      <t xml:space="preserve"> will display until columns L and M are completed.  </t>
    </r>
  </si>
  <si>
    <r>
      <t>Click on the "</t>
    </r>
    <r>
      <rPr>
        <sz val="14"/>
        <color indexed="12"/>
        <rFont val="Arial"/>
        <family val="2"/>
      </rPr>
      <t>Operating</t>
    </r>
    <r>
      <rPr>
        <sz val="14"/>
        <rFont val="Arial"/>
        <family val="2"/>
      </rPr>
      <t>" tab and complete if applicable.</t>
    </r>
  </si>
  <si>
    <r>
      <t>Click on the "</t>
    </r>
    <r>
      <rPr>
        <sz val="14"/>
        <color indexed="12"/>
        <rFont val="Arial"/>
        <family val="2"/>
      </rPr>
      <t>Other Funding</t>
    </r>
    <r>
      <rPr>
        <sz val="14"/>
        <rFont val="Arial"/>
        <family val="2"/>
      </rPr>
      <t xml:space="preserve">" tab and complete.  This sheet must be completed if the program is not fully funded by the amount of the request. </t>
    </r>
  </si>
  <si>
    <t>A</t>
  </si>
  <si>
    <t>B</t>
  </si>
  <si>
    <t>C</t>
  </si>
  <si>
    <t>D</t>
  </si>
  <si>
    <t>E</t>
  </si>
  <si>
    <t>F</t>
  </si>
  <si>
    <t>G</t>
  </si>
  <si>
    <t>H</t>
  </si>
  <si>
    <t>Line</t>
  </si>
  <si>
    <t>Description of Equipment Item</t>
  </si>
  <si>
    <t>Quantity</t>
  </si>
  <si>
    <t>Unit Price</t>
  </si>
  <si>
    <t xml:space="preserve"> Funds Requested</t>
  </si>
  <si>
    <t>Total Project Cost</t>
  </si>
  <si>
    <t xml:space="preserve">   Totals</t>
  </si>
  <si>
    <t>Description of Consultant/Contractor</t>
  </si>
  <si>
    <t>Hours
(or Basis)</t>
  </si>
  <si>
    <t>Fee or Rate</t>
  </si>
  <si>
    <t>Total</t>
  </si>
  <si>
    <t>Funds Request</t>
  </si>
  <si>
    <t>Other Funding Sources</t>
  </si>
  <si>
    <t>Total Project Costs</t>
  </si>
  <si>
    <t xml:space="preserve">Purpose Area  </t>
  </si>
  <si>
    <t>Cash Match (not required)</t>
  </si>
  <si>
    <t>Amount</t>
  </si>
  <si>
    <t>Percentage</t>
  </si>
  <si>
    <t>Contractor/Consultants</t>
  </si>
  <si>
    <t xml:space="preserve">    Total</t>
  </si>
  <si>
    <t>Other Funding is not a requirement</t>
  </si>
  <si>
    <t>IMPORTANT NOTICES!</t>
  </si>
  <si>
    <t xml:space="preserve">The amounts included in the above budget must be used to increase the amount of funds that would be made available (or have previously been made available) from State or local sources.  Review all budgeted costs carefully to assure that there are no potential instances of supplanting. </t>
  </si>
  <si>
    <t>Real Property</t>
  </si>
  <si>
    <t>Funding Source (include name of grantor, organization, etc. from which you received the funds)</t>
  </si>
  <si>
    <t xml:space="preserve">Total (Note 2) </t>
  </si>
  <si>
    <t>4 Detail Tabs</t>
  </si>
  <si>
    <t>Capital_Equipment</t>
  </si>
  <si>
    <t>Capital_SubContracts</t>
  </si>
  <si>
    <t>Real_Property</t>
  </si>
  <si>
    <t>To begin completing the Budget Portion of your grant application:</t>
  </si>
  <si>
    <t>Physical Address of Property to be purchased</t>
  </si>
  <si>
    <t>Acres/Buildings</t>
  </si>
  <si>
    <t xml:space="preserve">Capital Real Property </t>
  </si>
  <si>
    <t>Expected Purchase Date</t>
  </si>
  <si>
    <t>I</t>
  </si>
  <si>
    <t>J</t>
  </si>
  <si>
    <t>Expected Start Date</t>
  </si>
  <si>
    <t>Expected Completion date</t>
  </si>
  <si>
    <t>K</t>
  </si>
  <si>
    <t>Scope / Purpose</t>
  </si>
  <si>
    <t>Projected Month</t>
  </si>
  <si>
    <t>SubContracts</t>
  </si>
  <si>
    <t>Ending Range</t>
  </si>
  <si>
    <t>Expected Request Date</t>
  </si>
  <si>
    <t>Expected Delivery Date</t>
  </si>
  <si>
    <t>Will Equipment be attached/incorporated into building?</t>
  </si>
  <si>
    <r>
      <t>Click on the "</t>
    </r>
    <r>
      <rPr>
        <sz val="14"/>
        <color indexed="12"/>
        <rFont val="Arial"/>
        <family val="2"/>
      </rPr>
      <t>Capital_Equipment</t>
    </r>
    <r>
      <rPr>
        <sz val="14"/>
        <rFont val="Arial"/>
        <family val="2"/>
      </rPr>
      <t>" tab and complete if applicable.</t>
    </r>
  </si>
  <si>
    <r>
      <t>Click on the "</t>
    </r>
    <r>
      <rPr>
        <sz val="14"/>
        <color indexed="12"/>
        <rFont val="Arial"/>
        <family val="2"/>
      </rPr>
      <t>Capital_SubContracts</t>
    </r>
    <r>
      <rPr>
        <sz val="14"/>
        <rFont val="Arial"/>
        <family val="2"/>
      </rPr>
      <t>" tab and complete if applicable.</t>
    </r>
  </si>
  <si>
    <r>
      <t>Click on the "</t>
    </r>
    <r>
      <rPr>
        <sz val="14"/>
        <color indexed="12"/>
        <rFont val="Arial"/>
        <family val="2"/>
      </rPr>
      <t>Real_Property</t>
    </r>
    <r>
      <rPr>
        <sz val="14"/>
        <rFont val="Arial"/>
        <family val="2"/>
      </rPr>
      <t>" tab and complete if applicable.</t>
    </r>
  </si>
  <si>
    <r>
      <t>Click on the "</t>
    </r>
    <r>
      <rPr>
        <sz val="14"/>
        <color indexed="12"/>
        <rFont val="Arial"/>
        <family val="2"/>
      </rPr>
      <t>Summary</t>
    </r>
    <r>
      <rPr>
        <sz val="14"/>
        <rFont val="Arial"/>
        <family val="2"/>
      </rPr>
      <t xml:space="preserve">" tab and confirm figures.  Total amount of the Federal Funds Request cannot exceed the direct award amount.   </t>
    </r>
  </si>
  <si>
    <t>Budget Summary will not balance if the amount reflected on the "Other Funding" tab does not match the amounts listed on each detail sheet (Capital_Equipment, Capital_SubContracts, etc..)</t>
  </si>
  <si>
    <r>
      <t xml:space="preserve">Email spreadsheet to </t>
    </r>
    <r>
      <rPr>
        <sz val="14"/>
        <color rgb="FF0000FF"/>
        <rFont val="Arial"/>
        <family val="2"/>
      </rPr>
      <t>ARPA@oja.ok.gov</t>
    </r>
  </si>
  <si>
    <t>TOTAL</t>
  </si>
  <si>
    <r>
      <t xml:space="preserve">Any expenditures for items not included in your grant budget are </t>
    </r>
    <r>
      <rPr>
        <u/>
        <sz val="8"/>
        <rFont val="Arial"/>
        <family val="2"/>
      </rPr>
      <t>NOT</t>
    </r>
    <r>
      <rPr>
        <sz val="8"/>
        <rFont val="Arial"/>
        <family val="2"/>
      </rPr>
      <t xml:space="preserve"> reimbursable.  Any revisions to the grant budget must be pre-approved in accordance with contract provisions.</t>
    </r>
  </si>
  <si>
    <t>Beginning Range</t>
  </si>
  <si>
    <t>FY2023</t>
  </si>
  <si>
    <t>FY2024</t>
  </si>
  <si>
    <t>FY2025</t>
  </si>
  <si>
    <t>FY2026</t>
  </si>
  <si>
    <r>
      <t>Click on the "</t>
    </r>
    <r>
      <rPr>
        <sz val="14"/>
        <color indexed="12"/>
        <rFont val="Arial"/>
        <family val="2"/>
      </rPr>
      <t>Budget_Schedule</t>
    </r>
    <r>
      <rPr>
        <sz val="14"/>
        <rFont val="Arial"/>
        <family val="2"/>
      </rPr>
      <t>" tab and complete only the SubContracts portion if applicable.</t>
    </r>
  </si>
  <si>
    <t>Budget_Schedule</t>
  </si>
  <si>
    <t>No</t>
  </si>
  <si>
    <t>Contact Name:</t>
  </si>
  <si>
    <t>Contact Email:</t>
  </si>
  <si>
    <t>Contact Phone Number:</t>
  </si>
  <si>
    <t>Unique Entity Identifier (Required)</t>
  </si>
  <si>
    <t>Description of how funds will be utilized:</t>
  </si>
  <si>
    <t>Entity Name:</t>
  </si>
  <si>
    <t>FEI/TIN</t>
  </si>
  <si>
    <t>*If upgrading current structures/facilities, please submit pictures of current structures/facilities.</t>
  </si>
  <si>
    <t>To complete the budget section of your application you need to begin with your program narrative being inserted into the Summary tab. The top portion of the summary tabs needs you to input data. The bottom portions pulls from other tabs.</t>
  </si>
  <si>
    <t>Yes</t>
  </si>
  <si>
    <t>Exhibit A - Grant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</si>
</sst>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409]mmm\-yy;@"/>
  </numFmts>
  <fonts count="20" x14ac:knownFonts="1">
    <font>
      <sz val="11"/>
      <color theme="1"/>
      <name val="Calibri"/>
      <family val="2"/>
      <scheme val="minor"/>
    </font>
    <font>
      <sz val="11"/>
      <color theme="1"/>
      <name val="Calibri"/>
      <family val="2"/>
      <scheme val="minor"/>
    </font>
    <font>
      <b/>
      <sz val="14"/>
      <name val="Arial"/>
      <family val="2"/>
    </font>
    <font>
      <sz val="14"/>
      <name val="Arial"/>
      <family val="2"/>
    </font>
    <font>
      <sz val="14"/>
      <color indexed="12"/>
      <name val="Arial"/>
      <family val="2"/>
    </font>
    <font>
      <sz val="12"/>
      <name val="Arial"/>
      <family val="2"/>
    </font>
    <font>
      <sz val="14"/>
      <color indexed="10"/>
      <name val="Arial"/>
      <family val="2"/>
    </font>
    <font>
      <b/>
      <sz val="10"/>
      <color indexed="12"/>
      <name val="Arial"/>
      <family val="2"/>
    </font>
    <font>
      <b/>
      <sz val="10"/>
      <name val="Arial"/>
      <family val="2"/>
    </font>
    <font>
      <b/>
      <sz val="6"/>
      <name val="Arial"/>
      <family val="2"/>
    </font>
    <font>
      <sz val="8"/>
      <name val="Arial"/>
      <family val="2"/>
    </font>
    <font>
      <b/>
      <sz val="8"/>
      <color indexed="12"/>
      <name val="Arial"/>
      <family val="2"/>
    </font>
    <font>
      <b/>
      <sz val="8"/>
      <name val="Arial"/>
      <family val="2"/>
    </font>
    <font>
      <sz val="6"/>
      <name val="Arial"/>
      <family val="2"/>
    </font>
    <font>
      <u/>
      <sz val="8"/>
      <name val="Arial"/>
      <family val="2"/>
    </font>
    <font>
      <b/>
      <sz val="11"/>
      <color theme="1"/>
      <name val="Calibri"/>
      <family val="2"/>
      <scheme val="minor"/>
    </font>
    <font>
      <sz val="14"/>
      <color rgb="FF0000FF"/>
      <name val="Arial"/>
      <family val="2"/>
    </font>
    <font>
      <b/>
      <sz val="8"/>
      <color rgb="FFFF0000"/>
      <name val="Arial"/>
      <family val="2"/>
    </font>
    <font>
      <b/>
      <sz val="12"/>
      <name val="Arial"/>
      <family val="2"/>
    </font>
    <font>
      <b/>
      <sz val="8"/>
      <color rgb="FF0000FF"/>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tint="0.14999847407452621"/>
        <bgColor indexed="64"/>
      </patternFill>
    </fill>
    <fill>
      <patternFill patternType="solid">
        <fgColor theme="0" tint="-0.149967955565050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2" fillId="2" borderId="0" xfId="0" applyFont="1" applyFill="1" applyAlignment="1">
      <alignment horizontal="left" wrapText="1"/>
    </xf>
    <xf numFmtId="0" fontId="2"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top"/>
    </xf>
    <xf numFmtId="0" fontId="3" fillId="2" borderId="0" xfId="0" applyFont="1" applyFill="1"/>
    <xf numFmtId="0" fontId="0" fillId="0" borderId="1" xfId="0" applyBorder="1" applyAlignment="1" applyProtection="1">
      <alignment vertical="center" wrapText="1"/>
      <protection locked="0"/>
    </xf>
    <xf numFmtId="43" fontId="13" fillId="0" borderId="13" xfId="1" applyFont="1" applyBorder="1" applyAlignment="1" applyProtection="1">
      <alignment vertical="center" wrapText="1"/>
    </xf>
    <xf numFmtId="9" fontId="13" fillId="0" borderId="7" xfId="2" applyFont="1" applyBorder="1" applyAlignment="1" applyProtection="1">
      <alignment vertical="center" wrapText="1"/>
    </xf>
    <xf numFmtId="43" fontId="13" fillId="0" borderId="17" xfId="1" applyFont="1" applyBorder="1" applyAlignment="1" applyProtection="1">
      <alignment vertical="center" wrapText="1"/>
    </xf>
    <xf numFmtId="9" fontId="13" fillId="0" borderId="18" xfId="2" applyFont="1" applyBorder="1" applyAlignment="1" applyProtection="1">
      <alignment vertical="center" wrapText="1"/>
    </xf>
    <xf numFmtId="9" fontId="13" fillId="0" borderId="21" xfId="2" applyFont="1" applyBorder="1" applyAlignment="1" applyProtection="1">
      <alignment vertical="center" wrapText="1"/>
    </xf>
    <xf numFmtId="43" fontId="13" fillId="0" borderId="22" xfId="1" applyFont="1" applyBorder="1" applyAlignment="1" applyProtection="1">
      <alignment vertical="center" wrapText="1"/>
    </xf>
    <xf numFmtId="0" fontId="0" fillId="0" borderId="25" xfId="0" applyBorder="1" applyAlignment="1" applyProtection="1">
      <alignment vertical="center" wrapText="1"/>
      <protection locked="0"/>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vertical="center" wrapText="1"/>
    </xf>
    <xf numFmtId="44" fontId="0" fillId="0" borderId="1" xfId="0" applyNumberFormat="1" applyBorder="1" applyAlignment="1">
      <alignment vertical="center" wrapText="1"/>
    </xf>
    <xf numFmtId="44" fontId="10" fillId="0" borderId="1" xfId="0" applyNumberFormat="1" applyFont="1" applyBorder="1" applyAlignment="1">
      <alignment vertical="center" wrapText="1"/>
    </xf>
    <xf numFmtId="0" fontId="0" fillId="3" borderId="1" xfId="0" applyFill="1" applyBorder="1" applyAlignment="1">
      <alignment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7" fillId="0" borderId="1" xfId="0" applyFont="1" applyBorder="1" applyAlignment="1">
      <alignment horizontal="center"/>
    </xf>
    <xf numFmtId="0" fontId="8" fillId="0" borderId="25" xfId="0" applyFont="1" applyBorder="1" applyAlignment="1">
      <alignment horizontal="center" vertical="center" wrapText="1"/>
    </xf>
    <xf numFmtId="0" fontId="0" fillId="0" borderId="25" xfId="0" applyBorder="1"/>
    <xf numFmtId="164" fontId="0" fillId="0" borderId="1" xfId="0" applyNumberFormat="1" applyBorder="1"/>
    <xf numFmtId="0" fontId="10" fillId="0" borderId="0" xfId="0" applyFont="1" applyAlignment="1">
      <alignment horizontal="center"/>
    </xf>
    <xf numFmtId="0" fontId="10" fillId="0" borderId="0" xfId="0" applyFont="1"/>
    <xf numFmtId="0" fontId="9"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0" xfId="0" applyFont="1" applyAlignment="1">
      <alignment horizontal="center"/>
    </xf>
    <xf numFmtId="0" fontId="11" fillId="0" borderId="14" xfId="0" applyFont="1" applyBorder="1" applyAlignment="1">
      <alignment horizontal="center"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41" fontId="0" fillId="0" borderId="20" xfId="0" applyNumberFormat="1" applyBorder="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5" fillId="0" borderId="0" xfId="0" applyFont="1"/>
    <xf numFmtId="0" fontId="9"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0" fillId="3" borderId="27" xfId="0" applyFill="1" applyBorder="1" applyAlignment="1">
      <alignment vertical="center" wrapText="1"/>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0" xfId="0" applyNumberFormat="1"/>
    <xf numFmtId="43" fontId="0" fillId="0" borderId="0" xfId="1" applyFont="1"/>
    <xf numFmtId="0" fontId="15" fillId="0" borderId="0" xfId="0" applyFont="1"/>
    <xf numFmtId="165" fontId="15" fillId="0" borderId="0" xfId="0" applyNumberFormat="1" applyFont="1"/>
    <xf numFmtId="14" fontId="8" fillId="0" borderId="1" xfId="0" applyNumberFormat="1" applyFont="1" applyBorder="1" applyAlignment="1" applyProtection="1">
      <alignment horizontal="center" vertical="center" wrapText="1"/>
      <protection locked="0"/>
    </xf>
    <xf numFmtId="43" fontId="0" fillId="5" borderId="0" xfId="1" applyFont="1" applyFill="1" applyProtection="1">
      <protection locked="0"/>
    </xf>
    <xf numFmtId="0" fontId="15" fillId="0" borderId="1" xfId="0" applyFont="1" applyBorder="1"/>
    <xf numFmtId="43" fontId="0" fillId="0" borderId="0" xfId="0" applyNumberFormat="1"/>
    <xf numFmtId="43" fontId="0" fillId="0" borderId="1" xfId="1" applyFont="1" applyBorder="1" applyAlignment="1" applyProtection="1">
      <alignment vertical="center" wrapText="1"/>
      <protection locked="0"/>
    </xf>
    <xf numFmtId="0" fontId="0" fillId="0" borderId="1" xfId="1" applyNumberFormat="1" applyFont="1" applyBorder="1" applyAlignment="1" applyProtection="1">
      <alignment vertical="center" wrapText="1"/>
      <protection locked="0"/>
    </xf>
    <xf numFmtId="43" fontId="10" fillId="0" borderId="1" xfId="1" applyFont="1" applyBorder="1" applyAlignment="1" applyProtection="1">
      <alignment vertical="center" wrapText="1"/>
      <protection locked="0"/>
    </xf>
    <xf numFmtId="43" fontId="0" fillId="0" borderId="1" xfId="1" applyFont="1" applyBorder="1" applyProtection="1">
      <protection locked="0"/>
    </xf>
    <xf numFmtId="0" fontId="18" fillId="0" borderId="0" xfId="0" applyFont="1" applyAlignment="1">
      <alignment horizontal="left" vertical="center"/>
    </xf>
    <xf numFmtId="43" fontId="15" fillId="0" borderId="36" xfId="0" applyNumberFormat="1" applyFont="1" applyBorder="1"/>
    <xf numFmtId="0" fontId="2" fillId="2" borderId="0" xfId="0" applyFont="1" applyFill="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left" vertical="top" wrapText="1"/>
    </xf>
    <xf numFmtId="0" fontId="12" fillId="0" borderId="4" xfId="0" applyFont="1" applyBorder="1" applyAlignment="1">
      <alignment horizontal="center" vertical="center"/>
    </xf>
    <xf numFmtId="0" fontId="10" fillId="0" borderId="11" xfId="0" applyFont="1" applyBorder="1" applyAlignment="1">
      <alignment horizontal="center" vertical="center"/>
    </xf>
    <xf numFmtId="0" fontId="12"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1" xfId="0" applyFont="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xf>
    <xf numFmtId="0" fontId="18" fillId="0" borderId="28" xfId="0" applyFont="1" applyBorder="1" applyAlignment="1">
      <alignment horizontal="center" vertical="center" wrapText="1"/>
    </xf>
    <xf numFmtId="0" fontId="10" fillId="0" borderId="29" xfId="0" applyFon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0" fontId="12" fillId="0" borderId="0" xfId="0" applyFont="1" applyAlignment="1">
      <alignment horizontal="left" vertical="center" wrapText="1"/>
    </xf>
    <xf numFmtId="0" fontId="12" fillId="0" borderId="29" xfId="0" applyFont="1" applyBorder="1" applyAlignment="1">
      <alignment horizontal="left" wrapText="1"/>
    </xf>
    <xf numFmtId="0" fontId="10" fillId="0" borderId="6" xfId="0" applyFont="1" applyBorder="1" applyAlignment="1" applyProtection="1">
      <alignment horizontal="center" vertical="center" wrapText="1"/>
      <protection locked="0"/>
    </xf>
    <xf numFmtId="0" fontId="0" fillId="0" borderId="0" xfId="0"/>
    <xf numFmtId="0" fontId="10" fillId="0" borderId="3"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19">
    <dxf>
      <font>
        <b/>
        <i val="0"/>
        <color rgb="FFFF0000"/>
      </font>
    </dxf>
    <dxf>
      <font>
        <b/>
        <i val="0"/>
        <color rgb="FFFF0000"/>
      </font>
    </dxf>
    <dxf>
      <font>
        <b/>
        <i val="0"/>
        <color rgb="FFFF0000"/>
      </font>
    </dxf>
    <dxf>
      <font>
        <condense val="0"/>
        <extend val="0"/>
        <color indexed="10"/>
      </font>
    </dxf>
    <dxf>
      <font>
        <b/>
        <i val="0"/>
        <color rgb="FFFF0000"/>
      </font>
    </dxf>
    <dxf>
      <font>
        <color rgb="FFFF0000"/>
      </font>
    </dxf>
    <dxf>
      <font>
        <color rgb="FFFF0000"/>
      </font>
    </dxf>
    <dxf>
      <font>
        <color rgb="FFFF0000"/>
      </font>
    </dxf>
    <dxf>
      <font>
        <condense val="0"/>
        <extend val="0"/>
        <color indexed="1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fgColor indexed="35"/>
          <bgColor indexed="35"/>
        </patternFill>
      </fill>
    </dxf>
    <dxf>
      <font>
        <condense val="0"/>
        <extend val="0"/>
        <color indexed="10"/>
      </font>
    </dxf>
  </dxfs>
  <tableStyles count="0" defaultTableStyle="TableStyleMedium2" defaultPivotStyle="PivotStyleLight16"/>
  <colors>
    <mruColors>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27C48-A87B-4A47-AEED-EA77106A869D}">
  <sheetPr>
    <pageSetUpPr fitToPage="1"/>
  </sheetPr>
  <dimension ref="A1:P61"/>
  <sheetViews>
    <sheetView workbookViewId="0">
      <selection activeCell="A44" sqref="A44"/>
    </sheetView>
  </sheetViews>
  <sheetFormatPr defaultColWidth="0" defaultRowHeight="17.399999999999999" zeroHeight="1" x14ac:dyDescent="0.3"/>
  <cols>
    <col min="1" max="1" width="9.109375" style="3" customWidth="1"/>
    <col min="2" max="4" width="4.6640625" style="3" customWidth="1"/>
    <col min="5" max="5" width="76.88671875" style="3" customWidth="1"/>
    <col min="6" max="6" width="4.6640625" style="3" hidden="1"/>
    <col min="7" max="12" width="0" style="3" hidden="1"/>
    <col min="13" max="13" width="9" style="3" hidden="1"/>
    <col min="14" max="256" width="0" style="3" hidden="1"/>
    <col min="257" max="257" width="9.109375" style="3" customWidth="1"/>
    <col min="258" max="260" width="4.6640625" style="3" customWidth="1"/>
    <col min="261" max="261" width="76.88671875" style="3" customWidth="1"/>
    <col min="262" max="512" width="0" style="3" hidden="1"/>
    <col min="513" max="513" width="9.109375" style="3" customWidth="1"/>
    <col min="514" max="516" width="4.6640625" style="3" customWidth="1"/>
    <col min="517" max="517" width="76.88671875" style="3" customWidth="1"/>
    <col min="518" max="768" width="0" style="3" hidden="1"/>
    <col min="769" max="769" width="9.109375" style="3" customWidth="1"/>
    <col min="770" max="772" width="4.6640625" style="3" customWidth="1"/>
    <col min="773" max="773" width="76.88671875" style="3" customWidth="1"/>
    <col min="774" max="1024" width="0" style="3" hidden="1"/>
    <col min="1025" max="1025" width="9.109375" style="3" customWidth="1"/>
    <col min="1026" max="1028" width="4.6640625" style="3" customWidth="1"/>
    <col min="1029" max="1029" width="76.88671875" style="3" customWidth="1"/>
    <col min="1030" max="1280" width="0" style="3" hidden="1"/>
    <col min="1281" max="1281" width="9.109375" style="3" customWidth="1"/>
    <col min="1282" max="1284" width="4.6640625" style="3" customWidth="1"/>
    <col min="1285" max="1285" width="76.88671875" style="3" customWidth="1"/>
    <col min="1286" max="1536" width="0" style="3" hidden="1"/>
    <col min="1537" max="1537" width="9.109375" style="3" customWidth="1"/>
    <col min="1538" max="1540" width="4.6640625" style="3" customWidth="1"/>
    <col min="1541" max="1541" width="76.88671875" style="3" customWidth="1"/>
    <col min="1542" max="1792" width="0" style="3" hidden="1"/>
    <col min="1793" max="1793" width="9.109375" style="3" customWidth="1"/>
    <col min="1794" max="1796" width="4.6640625" style="3" customWidth="1"/>
    <col min="1797" max="1797" width="76.88671875" style="3" customWidth="1"/>
    <col min="1798" max="2048" width="0" style="3" hidden="1"/>
    <col min="2049" max="2049" width="9.109375" style="3" customWidth="1"/>
    <col min="2050" max="2052" width="4.6640625" style="3" customWidth="1"/>
    <col min="2053" max="2053" width="76.88671875" style="3" customWidth="1"/>
    <col min="2054" max="2304" width="0" style="3" hidden="1"/>
    <col min="2305" max="2305" width="9.109375" style="3" customWidth="1"/>
    <col min="2306" max="2308" width="4.6640625" style="3" customWidth="1"/>
    <col min="2309" max="2309" width="76.88671875" style="3" customWidth="1"/>
    <col min="2310" max="2560" width="0" style="3" hidden="1"/>
    <col min="2561" max="2561" width="9.109375" style="3" customWidth="1"/>
    <col min="2562" max="2564" width="4.6640625" style="3" customWidth="1"/>
    <col min="2565" max="2565" width="76.88671875" style="3" customWidth="1"/>
    <col min="2566" max="2816" width="0" style="3" hidden="1"/>
    <col min="2817" max="2817" width="9.109375" style="3" customWidth="1"/>
    <col min="2818" max="2820" width="4.6640625" style="3" customWidth="1"/>
    <col min="2821" max="2821" width="76.88671875" style="3" customWidth="1"/>
    <col min="2822" max="3072" width="0" style="3" hidden="1"/>
    <col min="3073" max="3073" width="9.109375" style="3" customWidth="1"/>
    <col min="3074" max="3076" width="4.6640625" style="3" customWidth="1"/>
    <col min="3077" max="3077" width="76.88671875" style="3" customWidth="1"/>
    <col min="3078" max="3328" width="0" style="3" hidden="1"/>
    <col min="3329" max="3329" width="9.109375" style="3" customWidth="1"/>
    <col min="3330" max="3332" width="4.6640625" style="3" customWidth="1"/>
    <col min="3333" max="3333" width="76.88671875" style="3" customWidth="1"/>
    <col min="3334" max="3584" width="0" style="3" hidden="1"/>
    <col min="3585" max="3585" width="9.109375" style="3" customWidth="1"/>
    <col min="3586" max="3588" width="4.6640625" style="3" customWidth="1"/>
    <col min="3589" max="3589" width="76.88671875" style="3" customWidth="1"/>
    <col min="3590" max="3840" width="0" style="3" hidden="1"/>
    <col min="3841" max="3841" width="9.109375" style="3" customWidth="1"/>
    <col min="3842" max="3844" width="4.6640625" style="3" customWidth="1"/>
    <col min="3845" max="3845" width="76.88671875" style="3" customWidth="1"/>
    <col min="3846" max="4096" width="0" style="3" hidden="1"/>
    <col min="4097" max="4097" width="9.109375" style="3" customWidth="1"/>
    <col min="4098" max="4100" width="4.6640625" style="3" customWidth="1"/>
    <col min="4101" max="4101" width="76.88671875" style="3" customWidth="1"/>
    <col min="4102" max="4352" width="0" style="3" hidden="1"/>
    <col min="4353" max="4353" width="9.109375" style="3" customWidth="1"/>
    <col min="4354" max="4356" width="4.6640625" style="3" customWidth="1"/>
    <col min="4357" max="4357" width="76.88671875" style="3" customWidth="1"/>
    <col min="4358" max="4608" width="0" style="3" hidden="1"/>
    <col min="4609" max="4609" width="9.109375" style="3" customWidth="1"/>
    <col min="4610" max="4612" width="4.6640625" style="3" customWidth="1"/>
    <col min="4613" max="4613" width="76.88671875" style="3" customWidth="1"/>
    <col min="4614" max="4864" width="0" style="3" hidden="1"/>
    <col min="4865" max="4865" width="9.109375" style="3" customWidth="1"/>
    <col min="4866" max="4868" width="4.6640625" style="3" customWidth="1"/>
    <col min="4869" max="4869" width="76.88671875" style="3" customWidth="1"/>
    <col min="4870" max="5120" width="0" style="3" hidden="1"/>
    <col min="5121" max="5121" width="9.109375" style="3" customWidth="1"/>
    <col min="5122" max="5124" width="4.6640625" style="3" customWidth="1"/>
    <col min="5125" max="5125" width="76.88671875" style="3" customWidth="1"/>
    <col min="5126" max="5376" width="0" style="3" hidden="1"/>
    <col min="5377" max="5377" width="9.109375" style="3" customWidth="1"/>
    <col min="5378" max="5380" width="4.6640625" style="3" customWidth="1"/>
    <col min="5381" max="5381" width="76.88671875" style="3" customWidth="1"/>
    <col min="5382" max="5632" width="0" style="3" hidden="1"/>
    <col min="5633" max="5633" width="9.109375" style="3" customWidth="1"/>
    <col min="5634" max="5636" width="4.6640625" style="3" customWidth="1"/>
    <col min="5637" max="5637" width="76.88671875" style="3" customWidth="1"/>
    <col min="5638" max="5888" width="0" style="3" hidden="1"/>
    <col min="5889" max="5889" width="9.109375" style="3" customWidth="1"/>
    <col min="5890" max="5892" width="4.6640625" style="3" customWidth="1"/>
    <col min="5893" max="5893" width="76.88671875" style="3" customWidth="1"/>
    <col min="5894" max="6144" width="0" style="3" hidden="1"/>
    <col min="6145" max="6145" width="9.109375" style="3" customWidth="1"/>
    <col min="6146" max="6148" width="4.6640625" style="3" customWidth="1"/>
    <col min="6149" max="6149" width="76.88671875" style="3" customWidth="1"/>
    <col min="6150" max="6400" width="0" style="3" hidden="1"/>
    <col min="6401" max="6401" width="9.109375" style="3" customWidth="1"/>
    <col min="6402" max="6404" width="4.6640625" style="3" customWidth="1"/>
    <col min="6405" max="6405" width="76.88671875" style="3" customWidth="1"/>
    <col min="6406" max="6656" width="0" style="3" hidden="1"/>
    <col min="6657" max="6657" width="9.109375" style="3" customWidth="1"/>
    <col min="6658" max="6660" width="4.6640625" style="3" customWidth="1"/>
    <col min="6661" max="6661" width="76.88671875" style="3" customWidth="1"/>
    <col min="6662" max="6912" width="0" style="3" hidden="1"/>
    <col min="6913" max="6913" width="9.109375" style="3" customWidth="1"/>
    <col min="6914" max="6916" width="4.6640625" style="3" customWidth="1"/>
    <col min="6917" max="6917" width="76.88671875" style="3" customWidth="1"/>
    <col min="6918" max="7168" width="0" style="3" hidden="1"/>
    <col min="7169" max="7169" width="9.109375" style="3" customWidth="1"/>
    <col min="7170" max="7172" width="4.6640625" style="3" customWidth="1"/>
    <col min="7173" max="7173" width="76.88671875" style="3" customWidth="1"/>
    <col min="7174" max="7424" width="0" style="3" hidden="1"/>
    <col min="7425" max="7425" width="9.109375" style="3" customWidth="1"/>
    <col min="7426" max="7428" width="4.6640625" style="3" customWidth="1"/>
    <col min="7429" max="7429" width="76.88671875" style="3" customWidth="1"/>
    <col min="7430" max="7680" width="0" style="3" hidden="1"/>
    <col min="7681" max="7681" width="9.109375" style="3" customWidth="1"/>
    <col min="7682" max="7684" width="4.6640625" style="3" customWidth="1"/>
    <col min="7685" max="7685" width="76.88671875" style="3" customWidth="1"/>
    <col min="7686" max="7936" width="0" style="3" hidden="1"/>
    <col min="7937" max="7937" width="9.109375" style="3" customWidth="1"/>
    <col min="7938" max="7940" width="4.6640625" style="3" customWidth="1"/>
    <col min="7941" max="7941" width="76.88671875" style="3" customWidth="1"/>
    <col min="7942" max="8192" width="0" style="3" hidden="1"/>
    <col min="8193" max="8193" width="9.109375" style="3" customWidth="1"/>
    <col min="8194" max="8196" width="4.6640625" style="3" customWidth="1"/>
    <col min="8197" max="8197" width="76.88671875" style="3" customWidth="1"/>
    <col min="8198" max="8448" width="0" style="3" hidden="1"/>
    <col min="8449" max="8449" width="9.109375" style="3" customWidth="1"/>
    <col min="8450" max="8452" width="4.6640625" style="3" customWidth="1"/>
    <col min="8453" max="8453" width="76.88671875" style="3" customWidth="1"/>
    <col min="8454" max="8704" width="0" style="3" hidden="1"/>
    <col min="8705" max="8705" width="9.109375" style="3" customWidth="1"/>
    <col min="8706" max="8708" width="4.6640625" style="3" customWidth="1"/>
    <col min="8709" max="8709" width="76.88671875" style="3" customWidth="1"/>
    <col min="8710" max="8960" width="0" style="3" hidden="1"/>
    <col min="8961" max="8961" width="9.109375" style="3" customWidth="1"/>
    <col min="8962" max="8964" width="4.6640625" style="3" customWidth="1"/>
    <col min="8965" max="8965" width="76.88671875" style="3" customWidth="1"/>
    <col min="8966" max="9216" width="0" style="3" hidden="1"/>
    <col min="9217" max="9217" width="9.109375" style="3" customWidth="1"/>
    <col min="9218" max="9220" width="4.6640625" style="3" customWidth="1"/>
    <col min="9221" max="9221" width="76.88671875" style="3" customWidth="1"/>
    <col min="9222" max="9472" width="0" style="3" hidden="1"/>
    <col min="9473" max="9473" width="9.109375" style="3" customWidth="1"/>
    <col min="9474" max="9476" width="4.6640625" style="3" customWidth="1"/>
    <col min="9477" max="9477" width="76.88671875" style="3" customWidth="1"/>
    <col min="9478" max="9728" width="0" style="3" hidden="1"/>
    <col min="9729" max="9729" width="9.109375" style="3" customWidth="1"/>
    <col min="9730" max="9732" width="4.6640625" style="3" customWidth="1"/>
    <col min="9733" max="9733" width="76.88671875" style="3" customWidth="1"/>
    <col min="9734" max="9984" width="0" style="3" hidden="1"/>
    <col min="9985" max="9985" width="9.109375" style="3" customWidth="1"/>
    <col min="9986" max="9988" width="4.6640625" style="3" customWidth="1"/>
    <col min="9989" max="9989" width="76.88671875" style="3" customWidth="1"/>
    <col min="9990" max="10240" width="0" style="3" hidden="1"/>
    <col min="10241" max="10241" width="9.109375" style="3" customWidth="1"/>
    <col min="10242" max="10244" width="4.6640625" style="3" customWidth="1"/>
    <col min="10245" max="10245" width="76.88671875" style="3" customWidth="1"/>
    <col min="10246" max="10496" width="0" style="3" hidden="1"/>
    <col min="10497" max="10497" width="9.109375" style="3" customWidth="1"/>
    <col min="10498" max="10500" width="4.6640625" style="3" customWidth="1"/>
    <col min="10501" max="10501" width="76.88671875" style="3" customWidth="1"/>
    <col min="10502" max="10752" width="0" style="3" hidden="1"/>
    <col min="10753" max="10753" width="9.109375" style="3" customWidth="1"/>
    <col min="10754" max="10756" width="4.6640625" style="3" customWidth="1"/>
    <col min="10757" max="10757" width="76.88671875" style="3" customWidth="1"/>
    <col min="10758" max="11008" width="0" style="3" hidden="1"/>
    <col min="11009" max="11009" width="9.109375" style="3" customWidth="1"/>
    <col min="11010" max="11012" width="4.6640625" style="3" customWidth="1"/>
    <col min="11013" max="11013" width="76.88671875" style="3" customWidth="1"/>
    <col min="11014" max="11264" width="0" style="3" hidden="1"/>
    <col min="11265" max="11265" width="9.109375" style="3" customWidth="1"/>
    <col min="11266" max="11268" width="4.6640625" style="3" customWidth="1"/>
    <col min="11269" max="11269" width="76.88671875" style="3" customWidth="1"/>
    <col min="11270" max="11520" width="0" style="3" hidden="1"/>
    <col min="11521" max="11521" width="9.109375" style="3" customWidth="1"/>
    <col min="11522" max="11524" width="4.6640625" style="3" customWidth="1"/>
    <col min="11525" max="11525" width="76.88671875" style="3" customWidth="1"/>
    <col min="11526" max="11776" width="0" style="3" hidden="1"/>
    <col min="11777" max="11777" width="9.109375" style="3" customWidth="1"/>
    <col min="11778" max="11780" width="4.6640625" style="3" customWidth="1"/>
    <col min="11781" max="11781" width="76.88671875" style="3" customWidth="1"/>
    <col min="11782" max="12032" width="0" style="3" hidden="1"/>
    <col min="12033" max="12033" width="9.109375" style="3" customWidth="1"/>
    <col min="12034" max="12036" width="4.6640625" style="3" customWidth="1"/>
    <col min="12037" max="12037" width="76.88671875" style="3" customWidth="1"/>
    <col min="12038" max="12288" width="0" style="3" hidden="1"/>
    <col min="12289" max="12289" width="9.109375" style="3" customWidth="1"/>
    <col min="12290" max="12292" width="4.6640625" style="3" customWidth="1"/>
    <col min="12293" max="12293" width="76.88671875" style="3" customWidth="1"/>
    <col min="12294" max="12544" width="0" style="3" hidden="1"/>
    <col min="12545" max="12545" width="9.109375" style="3" customWidth="1"/>
    <col min="12546" max="12548" width="4.6640625" style="3" customWidth="1"/>
    <col min="12549" max="12549" width="76.88671875" style="3" customWidth="1"/>
    <col min="12550" max="12800" width="0" style="3" hidden="1"/>
    <col min="12801" max="12801" width="9.109375" style="3" customWidth="1"/>
    <col min="12802" max="12804" width="4.6640625" style="3" customWidth="1"/>
    <col min="12805" max="12805" width="76.88671875" style="3" customWidth="1"/>
    <col min="12806" max="13056" width="0" style="3" hidden="1"/>
    <col min="13057" max="13057" width="9.109375" style="3" customWidth="1"/>
    <col min="13058" max="13060" width="4.6640625" style="3" customWidth="1"/>
    <col min="13061" max="13061" width="76.88671875" style="3" customWidth="1"/>
    <col min="13062" max="13312" width="0" style="3" hidden="1"/>
    <col min="13313" max="13313" width="9.109375" style="3" customWidth="1"/>
    <col min="13314" max="13316" width="4.6640625" style="3" customWidth="1"/>
    <col min="13317" max="13317" width="76.88671875" style="3" customWidth="1"/>
    <col min="13318" max="13568" width="0" style="3" hidden="1"/>
    <col min="13569" max="13569" width="9.109375" style="3" customWidth="1"/>
    <col min="13570" max="13572" width="4.6640625" style="3" customWidth="1"/>
    <col min="13573" max="13573" width="76.88671875" style="3" customWidth="1"/>
    <col min="13574" max="13824" width="0" style="3" hidden="1"/>
    <col min="13825" max="13825" width="9.109375" style="3" customWidth="1"/>
    <col min="13826" max="13828" width="4.6640625" style="3" customWidth="1"/>
    <col min="13829" max="13829" width="76.88671875" style="3" customWidth="1"/>
    <col min="13830" max="14080" width="0" style="3" hidden="1"/>
    <col min="14081" max="14081" width="9.109375" style="3" customWidth="1"/>
    <col min="14082" max="14084" width="4.6640625" style="3" customWidth="1"/>
    <col min="14085" max="14085" width="76.88671875" style="3" customWidth="1"/>
    <col min="14086" max="14336" width="0" style="3" hidden="1"/>
    <col min="14337" max="14337" width="9.109375" style="3" customWidth="1"/>
    <col min="14338" max="14340" width="4.6640625" style="3" customWidth="1"/>
    <col min="14341" max="14341" width="76.88671875" style="3" customWidth="1"/>
    <col min="14342" max="14592" width="0" style="3" hidden="1"/>
    <col min="14593" max="14593" width="9.109375" style="3" customWidth="1"/>
    <col min="14594" max="14596" width="4.6640625" style="3" customWidth="1"/>
    <col min="14597" max="14597" width="76.88671875" style="3" customWidth="1"/>
    <col min="14598" max="14848" width="0" style="3" hidden="1"/>
    <col min="14849" max="14849" width="9.109375" style="3" customWidth="1"/>
    <col min="14850" max="14852" width="4.6640625" style="3" customWidth="1"/>
    <col min="14853" max="14853" width="76.88671875" style="3" customWidth="1"/>
    <col min="14854" max="15104" width="0" style="3" hidden="1"/>
    <col min="15105" max="15105" width="9.109375" style="3" customWidth="1"/>
    <col min="15106" max="15108" width="4.6640625" style="3" customWidth="1"/>
    <col min="15109" max="15109" width="76.88671875" style="3" customWidth="1"/>
    <col min="15110" max="15360" width="0" style="3" hidden="1"/>
    <col min="15361" max="15361" width="9.109375" style="3" customWidth="1"/>
    <col min="15362" max="15364" width="4.6640625" style="3" customWidth="1"/>
    <col min="15365" max="15365" width="76.88671875" style="3" customWidth="1"/>
    <col min="15366" max="15616" width="0" style="3" hidden="1"/>
    <col min="15617" max="15617" width="9.109375" style="3" customWidth="1"/>
    <col min="15618" max="15620" width="4.6640625" style="3" customWidth="1"/>
    <col min="15621" max="15621" width="76.88671875" style="3" customWidth="1"/>
    <col min="15622" max="15872" width="0" style="3" hidden="1"/>
    <col min="15873" max="15873" width="9.109375" style="3" customWidth="1"/>
    <col min="15874" max="15876" width="4.6640625" style="3" customWidth="1"/>
    <col min="15877" max="15877" width="76.88671875" style="3" customWidth="1"/>
    <col min="15878" max="16128" width="0" style="3" hidden="1"/>
    <col min="16129" max="16129" width="9.109375" style="3" customWidth="1"/>
    <col min="16130" max="16132" width="4.6640625" style="3" customWidth="1"/>
    <col min="16133" max="16133" width="76.88671875" style="3" customWidth="1"/>
    <col min="16134" max="16384" width="0" style="3" hidden="1"/>
  </cols>
  <sheetData>
    <row r="1" spans="1:14" ht="39.75" customHeight="1" x14ac:dyDescent="0.3">
      <c r="A1" s="66" t="s">
        <v>0</v>
      </c>
      <c r="B1" s="66"/>
      <c r="C1" s="66"/>
      <c r="D1" s="66"/>
      <c r="E1" s="66"/>
      <c r="F1" s="2"/>
      <c r="G1" s="2"/>
      <c r="H1" s="2"/>
      <c r="I1" s="2"/>
      <c r="J1" s="2"/>
      <c r="K1" s="1"/>
      <c r="L1" s="1"/>
      <c r="M1" s="1"/>
      <c r="N1" s="1"/>
    </row>
    <row r="2" spans="1:14" x14ac:dyDescent="0.3">
      <c r="B2" s="3" t="s">
        <v>1</v>
      </c>
    </row>
    <row r="3" spans="1:14" x14ac:dyDescent="0.3">
      <c r="C3" s="3" t="s">
        <v>2</v>
      </c>
    </row>
    <row r="4" spans="1:14" x14ac:dyDescent="0.3">
      <c r="C4" s="4" t="s">
        <v>3</v>
      </c>
    </row>
    <row r="5" spans="1:14" x14ac:dyDescent="0.3">
      <c r="C5" s="3" t="s">
        <v>46</v>
      </c>
    </row>
    <row r="6" spans="1:14" x14ac:dyDescent="0.3">
      <c r="D6" s="4" t="s">
        <v>4</v>
      </c>
    </row>
    <row r="7" spans="1:14" x14ac:dyDescent="0.3">
      <c r="D7" s="4" t="s">
        <v>47</v>
      </c>
    </row>
    <row r="8" spans="1:14" x14ac:dyDescent="0.3">
      <c r="D8" s="4" t="s">
        <v>48</v>
      </c>
    </row>
    <row r="9" spans="1:14" x14ac:dyDescent="0.3">
      <c r="C9" s="4"/>
      <c r="D9" s="4" t="s">
        <v>49</v>
      </c>
    </row>
    <row r="10" spans="1:14" x14ac:dyDescent="0.3">
      <c r="C10" s="4"/>
      <c r="D10" s="4" t="s">
        <v>81</v>
      </c>
    </row>
    <row r="11" spans="1:14" s="5" customFormat="1" x14ac:dyDescent="0.3">
      <c r="A11" s="3"/>
      <c r="B11" s="3"/>
      <c r="C11" s="3"/>
      <c r="D11" s="3"/>
      <c r="E11" s="3"/>
      <c r="F11" s="3"/>
      <c r="G11" s="3"/>
      <c r="H11" s="3"/>
      <c r="I11" s="3"/>
      <c r="J11" s="3"/>
    </row>
    <row r="12" spans="1:14" s="5" customFormat="1" ht="50.25" customHeight="1" x14ac:dyDescent="0.3">
      <c r="A12" s="3"/>
      <c r="B12" s="67" t="s">
        <v>6</v>
      </c>
      <c r="C12" s="67"/>
      <c r="D12" s="67"/>
      <c r="E12" s="67"/>
      <c r="F12" s="3"/>
      <c r="G12" s="3"/>
      <c r="H12" s="3"/>
      <c r="I12" s="3"/>
      <c r="J12" s="3"/>
    </row>
    <row r="13" spans="1:14" s="5" customFormat="1" x14ac:dyDescent="0.3">
      <c r="A13" s="3"/>
      <c r="B13" s="3"/>
      <c r="C13" s="3"/>
      <c r="D13" s="3"/>
      <c r="E13" s="3"/>
      <c r="F13" s="3"/>
      <c r="G13" s="3"/>
      <c r="H13" s="3"/>
      <c r="I13" s="3"/>
      <c r="J13" s="3"/>
    </row>
    <row r="14" spans="1:14" s="5" customFormat="1" ht="55.5" customHeight="1" x14ac:dyDescent="0.3">
      <c r="A14" s="3"/>
      <c r="B14" s="67" t="s">
        <v>91</v>
      </c>
      <c r="C14" s="67"/>
      <c r="D14" s="67"/>
      <c r="E14" s="67"/>
      <c r="F14" s="3"/>
      <c r="G14" s="3"/>
      <c r="H14" s="3"/>
      <c r="I14" s="3"/>
      <c r="J14" s="3"/>
    </row>
    <row r="15" spans="1:14" s="5" customFormat="1" ht="10.5" customHeight="1" x14ac:dyDescent="0.3">
      <c r="A15" s="3"/>
      <c r="B15" s="3"/>
      <c r="C15" s="3"/>
      <c r="D15" s="3"/>
      <c r="E15" s="3"/>
      <c r="F15" s="3"/>
      <c r="G15" s="3"/>
      <c r="H15" s="3"/>
      <c r="I15" s="3"/>
      <c r="J15" s="3"/>
    </row>
    <row r="16" spans="1:14" s="5" customFormat="1" x14ac:dyDescent="0.3">
      <c r="A16" s="3"/>
      <c r="B16" s="6" t="s">
        <v>7</v>
      </c>
      <c r="C16" s="6"/>
      <c r="D16" s="6"/>
      <c r="E16" s="6"/>
      <c r="F16" s="6"/>
      <c r="G16" s="6"/>
      <c r="H16" s="6"/>
      <c r="I16" s="6"/>
      <c r="J16" s="6"/>
      <c r="K16" s="7"/>
      <c r="L16" s="7"/>
      <c r="M16" s="7"/>
    </row>
    <row r="17" spans="1:13" s="5" customFormat="1" ht="10.5" customHeight="1" x14ac:dyDescent="0.3">
      <c r="A17" s="3"/>
      <c r="B17" s="6"/>
      <c r="C17" s="6"/>
      <c r="D17" s="6"/>
      <c r="E17" s="6"/>
      <c r="F17" s="6"/>
      <c r="G17" s="6"/>
      <c r="H17" s="6"/>
      <c r="I17" s="6"/>
      <c r="J17" s="6"/>
      <c r="K17" s="7"/>
      <c r="L17" s="7"/>
      <c r="M17" s="7"/>
    </row>
    <row r="18" spans="1:13" s="5" customFormat="1" x14ac:dyDescent="0.3">
      <c r="A18" s="8">
        <v>1</v>
      </c>
      <c r="B18" s="67" t="s">
        <v>50</v>
      </c>
      <c r="C18" s="67"/>
      <c r="D18" s="67"/>
      <c r="E18" s="67"/>
      <c r="F18" s="3"/>
      <c r="G18" s="3"/>
      <c r="H18" s="3"/>
      <c r="I18" s="3"/>
      <c r="J18" s="3"/>
    </row>
    <row r="19" spans="1:13" ht="9.6" customHeight="1" x14ac:dyDescent="0.3">
      <c r="C19" s="9"/>
      <c r="D19" s="9"/>
      <c r="E19" s="9"/>
    </row>
    <row r="20" spans="1:13" ht="25.8" customHeight="1" x14ac:dyDescent="0.3">
      <c r="A20" s="3">
        <v>2</v>
      </c>
      <c r="C20" s="68" t="s">
        <v>67</v>
      </c>
      <c r="D20" s="68"/>
      <c r="E20" s="68"/>
    </row>
    <row r="21" spans="1:13" ht="52.2" customHeight="1" x14ac:dyDescent="0.3">
      <c r="C21" s="9"/>
      <c r="D21" s="69" t="s">
        <v>8</v>
      </c>
      <c r="E21" s="69"/>
    </row>
    <row r="22" spans="1:13" ht="25.8" customHeight="1" x14ac:dyDescent="0.3">
      <c r="A22" s="3">
        <v>3</v>
      </c>
      <c r="C22" s="68" t="s">
        <v>67</v>
      </c>
      <c r="D22" s="68"/>
      <c r="E22" s="68"/>
    </row>
    <row r="23" spans="1:13" ht="35.25" customHeight="1" x14ac:dyDescent="0.3">
      <c r="C23" s="9"/>
      <c r="D23" s="67" t="s">
        <v>8</v>
      </c>
      <c r="E23" s="67"/>
      <c r="K23" s="5"/>
      <c r="L23" s="5"/>
      <c r="M23" s="5"/>
    </row>
    <row r="24" spans="1:13" ht="10.5" customHeight="1" x14ac:dyDescent="0.3">
      <c r="C24" s="9"/>
      <c r="D24" s="9"/>
      <c r="E24" s="9"/>
    </row>
    <row r="25" spans="1:13" x14ac:dyDescent="0.3">
      <c r="A25" s="3">
        <v>4</v>
      </c>
      <c r="C25" s="68" t="s">
        <v>68</v>
      </c>
      <c r="D25" s="68"/>
      <c r="E25" s="68"/>
    </row>
    <row r="26" spans="1:13" ht="35.25" customHeight="1" x14ac:dyDescent="0.3">
      <c r="C26" s="9"/>
      <c r="D26" s="67" t="s">
        <v>9</v>
      </c>
      <c r="E26" s="67"/>
      <c r="K26" s="5"/>
      <c r="L26" s="5"/>
      <c r="M26" s="5"/>
    </row>
    <row r="27" spans="1:13" ht="10.5" customHeight="1" x14ac:dyDescent="0.3">
      <c r="C27" s="9"/>
      <c r="D27" s="9"/>
      <c r="E27" s="9"/>
    </row>
    <row r="28" spans="1:13" x14ac:dyDescent="0.3">
      <c r="A28" s="3">
        <v>5</v>
      </c>
      <c r="C28" s="68" t="s">
        <v>69</v>
      </c>
      <c r="D28" s="68"/>
      <c r="E28" s="68"/>
    </row>
    <row r="29" spans="1:13" ht="35.25" customHeight="1" x14ac:dyDescent="0.3">
      <c r="C29" s="9"/>
      <c r="D29" s="67" t="s">
        <v>8</v>
      </c>
      <c r="E29" s="67"/>
      <c r="K29" s="5"/>
      <c r="L29" s="5"/>
      <c r="M29" s="5"/>
    </row>
    <row r="30" spans="1:13" ht="10.5" customHeight="1" x14ac:dyDescent="0.3">
      <c r="C30" s="9"/>
      <c r="D30" s="9"/>
      <c r="E30" s="9"/>
    </row>
    <row r="31" spans="1:13" hidden="1" x14ac:dyDescent="0.3">
      <c r="A31" s="3">
        <v>8</v>
      </c>
      <c r="C31" s="68" t="s">
        <v>10</v>
      </c>
      <c r="D31" s="68"/>
      <c r="E31" s="68"/>
    </row>
    <row r="32" spans="1:13" ht="35.25" customHeight="1" x14ac:dyDescent="0.3">
      <c r="C32" s="9"/>
      <c r="D32" s="67" t="s">
        <v>8</v>
      </c>
      <c r="E32" s="67"/>
      <c r="K32" s="5"/>
      <c r="L32" s="5"/>
      <c r="M32" s="5"/>
    </row>
    <row r="33" spans="1:16" ht="10.5" customHeight="1" x14ac:dyDescent="0.3">
      <c r="C33" s="9"/>
      <c r="D33" s="9"/>
      <c r="E33" s="9"/>
    </row>
    <row r="34" spans="1:16" ht="48.6" customHeight="1" x14ac:dyDescent="0.3">
      <c r="A34" s="3">
        <v>5</v>
      </c>
      <c r="C34" s="67" t="s">
        <v>80</v>
      </c>
      <c r="D34" s="67"/>
      <c r="E34" s="67"/>
    </row>
    <row r="35" spans="1:16" ht="35.25" customHeight="1" x14ac:dyDescent="0.3">
      <c r="C35" s="9"/>
      <c r="D35" s="67" t="s">
        <v>8</v>
      </c>
      <c r="E35" s="67"/>
      <c r="K35" s="5"/>
      <c r="L35" s="5"/>
      <c r="M35" s="5"/>
    </row>
    <row r="36" spans="1:16" ht="10.5" customHeight="1" x14ac:dyDescent="0.3">
      <c r="C36" s="9"/>
      <c r="D36" s="9"/>
      <c r="E36" s="9"/>
    </row>
    <row r="37" spans="1:16" ht="57.75" customHeight="1" x14ac:dyDescent="0.3">
      <c r="A37" s="3">
        <v>6</v>
      </c>
      <c r="C37" s="67" t="s">
        <v>11</v>
      </c>
      <c r="D37" s="67"/>
      <c r="E37" s="67"/>
    </row>
    <row r="38" spans="1:16" ht="57.75" customHeight="1" x14ac:dyDescent="0.3">
      <c r="C38" s="9"/>
      <c r="D38" s="67" t="s">
        <v>71</v>
      </c>
      <c r="E38" s="67"/>
      <c r="K38" s="5"/>
      <c r="L38" s="5"/>
      <c r="M38" s="5"/>
      <c r="N38" s="5"/>
      <c r="O38" s="5"/>
      <c r="P38" s="5"/>
    </row>
    <row r="39" spans="1:16" ht="10.5" customHeight="1" x14ac:dyDescent="0.3">
      <c r="C39" s="9"/>
      <c r="D39" s="9"/>
      <c r="E39" s="9"/>
    </row>
    <row r="40" spans="1:16" ht="34.5" customHeight="1" x14ac:dyDescent="0.3">
      <c r="A40" s="8">
        <v>7</v>
      </c>
      <c r="C40" s="67" t="s">
        <v>70</v>
      </c>
      <c r="D40" s="67"/>
      <c r="E40" s="67"/>
      <c r="K40" s="5"/>
      <c r="L40" s="5"/>
      <c r="M40" s="5"/>
      <c r="N40" s="5"/>
      <c r="O40" s="5"/>
      <c r="P40" s="5"/>
    </row>
    <row r="41" spans="1:16" ht="10.5" customHeight="1" x14ac:dyDescent="0.3">
      <c r="C41" s="9"/>
      <c r="D41" s="9"/>
      <c r="E41" s="9"/>
    </row>
    <row r="43" spans="1:16" x14ac:dyDescent="0.3">
      <c r="A43" s="3">
        <v>8</v>
      </c>
      <c r="C43" s="3" t="s">
        <v>72</v>
      </c>
    </row>
    <row r="44" spans="1:16" x14ac:dyDescent="0.3"/>
    <row r="46" spans="1:16" x14ac:dyDescent="0.3"/>
    <row r="47" spans="1:16"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sheetData>
  <sheetProtection formatCells="0" formatColumns="0" formatRows="0" selectLockedCells="1"/>
  <mergeCells count="19">
    <mergeCell ref="C34:E34"/>
    <mergeCell ref="D35:E35"/>
    <mergeCell ref="C37:E37"/>
    <mergeCell ref="D38:E38"/>
    <mergeCell ref="C40:E40"/>
    <mergeCell ref="A1:E1"/>
    <mergeCell ref="B12:E12"/>
    <mergeCell ref="B14:E14"/>
    <mergeCell ref="B18:E18"/>
    <mergeCell ref="D32:E32"/>
    <mergeCell ref="C22:E22"/>
    <mergeCell ref="D23:E23"/>
    <mergeCell ref="C25:E25"/>
    <mergeCell ref="D26:E26"/>
    <mergeCell ref="C28:E28"/>
    <mergeCell ref="D29:E29"/>
    <mergeCell ref="C31:E31"/>
    <mergeCell ref="C20:E20"/>
    <mergeCell ref="D21:E21"/>
  </mergeCells>
  <pageMargins left="0.7" right="0.7" top="0.75" bottom="0.75" header="0.3" footer="0.3"/>
  <pageSetup scale="68" orientation="portrait"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E9FA0-319D-4FDD-AD3E-873A0C3C5150}">
  <sheetPr>
    <pageSetUpPr fitToPage="1"/>
  </sheetPr>
  <dimension ref="A1:IX39"/>
  <sheetViews>
    <sheetView tabSelected="1" workbookViewId="0">
      <selection activeCell="A9" sqref="A9:J23"/>
    </sheetView>
  </sheetViews>
  <sheetFormatPr defaultColWidth="0" defaultRowHeight="0" customHeight="1" zeroHeight="1" x14ac:dyDescent="0.2"/>
  <cols>
    <col min="1" max="1" width="4.88671875" style="42" customWidth="1"/>
    <col min="2" max="2" width="21.44140625" style="43" customWidth="1"/>
    <col min="3" max="3" width="10.44140625" style="43" customWidth="1"/>
    <col min="4" max="13" width="8.33203125" style="43" customWidth="1"/>
    <col min="14" max="14" width="1.88671875" style="33" customWidth="1"/>
    <col min="15" max="256" width="8.88671875" style="33" customWidth="1"/>
    <col min="257" max="257" width="4.88671875" style="33" customWidth="1"/>
    <col min="258" max="258" width="21.44140625" style="33" customWidth="1"/>
    <col min="259" max="259" width="10.44140625" style="33" customWidth="1"/>
    <col min="260" max="269" width="8.33203125" style="33" customWidth="1"/>
    <col min="270" max="270" width="1.88671875" style="33" customWidth="1"/>
    <col min="271" max="512" width="0" style="33" hidden="1"/>
    <col min="513" max="513" width="4.88671875" style="33" customWidth="1"/>
    <col min="514" max="514" width="21.44140625" style="33" customWidth="1"/>
    <col min="515" max="515" width="10.44140625" style="33" customWidth="1"/>
    <col min="516" max="525" width="8.33203125" style="33" customWidth="1"/>
    <col min="526" max="526" width="1.88671875" style="33" customWidth="1"/>
    <col min="527" max="768" width="0" style="33" hidden="1"/>
    <col min="769" max="769" width="4.88671875" style="33" customWidth="1"/>
    <col min="770" max="770" width="21.44140625" style="33" customWidth="1"/>
    <col min="771" max="771" width="10.44140625" style="33" customWidth="1"/>
    <col min="772" max="781" width="8.33203125" style="33" customWidth="1"/>
    <col min="782" max="782" width="1.88671875" style="33" customWidth="1"/>
    <col min="783" max="1024" width="0" style="33" hidden="1"/>
    <col min="1025" max="1025" width="4.88671875" style="33" customWidth="1"/>
    <col min="1026" max="1026" width="21.44140625" style="33" customWidth="1"/>
    <col min="1027" max="1027" width="10.44140625" style="33" customWidth="1"/>
    <col min="1028" max="1037" width="8.33203125" style="33" customWidth="1"/>
    <col min="1038" max="1038" width="1.88671875" style="33" customWidth="1"/>
    <col min="1039" max="1280" width="0" style="33" hidden="1"/>
    <col min="1281" max="1281" width="4.88671875" style="33" customWidth="1"/>
    <col min="1282" max="1282" width="21.44140625" style="33" customWidth="1"/>
    <col min="1283" max="1283" width="10.44140625" style="33" customWidth="1"/>
    <col min="1284" max="1293" width="8.33203125" style="33" customWidth="1"/>
    <col min="1294" max="1294" width="1.88671875" style="33" customWidth="1"/>
    <col min="1295" max="1536" width="0" style="33" hidden="1"/>
    <col min="1537" max="1537" width="4.88671875" style="33" customWidth="1"/>
    <col min="1538" max="1538" width="21.44140625" style="33" customWidth="1"/>
    <col min="1539" max="1539" width="10.44140625" style="33" customWidth="1"/>
    <col min="1540" max="1549" width="8.33203125" style="33" customWidth="1"/>
    <col min="1550" max="1550" width="1.88671875" style="33" customWidth="1"/>
    <col min="1551" max="1792" width="0" style="33" hidden="1"/>
    <col min="1793" max="1793" width="4.88671875" style="33" customWidth="1"/>
    <col min="1794" max="1794" width="21.44140625" style="33" customWidth="1"/>
    <col min="1795" max="1795" width="10.44140625" style="33" customWidth="1"/>
    <col min="1796" max="1805" width="8.33203125" style="33" customWidth="1"/>
    <col min="1806" max="1806" width="1.88671875" style="33" customWidth="1"/>
    <col min="1807" max="2048" width="0" style="33" hidden="1"/>
    <col min="2049" max="2049" width="4.88671875" style="33" customWidth="1"/>
    <col min="2050" max="2050" width="21.44140625" style="33" customWidth="1"/>
    <col min="2051" max="2051" width="10.44140625" style="33" customWidth="1"/>
    <col min="2052" max="2061" width="8.33203125" style="33" customWidth="1"/>
    <col min="2062" max="2062" width="1.88671875" style="33" customWidth="1"/>
    <col min="2063" max="2304" width="0" style="33" hidden="1"/>
    <col min="2305" max="2305" width="4.88671875" style="33" customWidth="1"/>
    <col min="2306" max="2306" width="21.44140625" style="33" customWidth="1"/>
    <col min="2307" max="2307" width="10.44140625" style="33" customWidth="1"/>
    <col min="2308" max="2317" width="8.33203125" style="33" customWidth="1"/>
    <col min="2318" max="2318" width="1.88671875" style="33" customWidth="1"/>
    <col min="2319" max="2560" width="0" style="33" hidden="1"/>
    <col min="2561" max="2561" width="4.88671875" style="33" customWidth="1"/>
    <col min="2562" max="2562" width="21.44140625" style="33" customWidth="1"/>
    <col min="2563" max="2563" width="10.44140625" style="33" customWidth="1"/>
    <col min="2564" max="2573" width="8.33203125" style="33" customWidth="1"/>
    <col min="2574" max="2574" width="1.88671875" style="33" customWidth="1"/>
    <col min="2575" max="2816" width="0" style="33" hidden="1"/>
    <col min="2817" max="2817" width="4.88671875" style="33" customWidth="1"/>
    <col min="2818" max="2818" width="21.44140625" style="33" customWidth="1"/>
    <col min="2819" max="2819" width="10.44140625" style="33" customWidth="1"/>
    <col min="2820" max="2829" width="8.33203125" style="33" customWidth="1"/>
    <col min="2830" max="2830" width="1.88671875" style="33" customWidth="1"/>
    <col min="2831" max="3072" width="0" style="33" hidden="1"/>
    <col min="3073" max="3073" width="4.88671875" style="33" customWidth="1"/>
    <col min="3074" max="3074" width="21.44140625" style="33" customWidth="1"/>
    <col min="3075" max="3075" width="10.44140625" style="33" customWidth="1"/>
    <col min="3076" max="3085" width="8.33203125" style="33" customWidth="1"/>
    <col min="3086" max="3086" width="1.88671875" style="33" customWidth="1"/>
    <col min="3087" max="3328" width="0" style="33" hidden="1"/>
    <col min="3329" max="3329" width="4.88671875" style="33" customWidth="1"/>
    <col min="3330" max="3330" width="21.44140625" style="33" customWidth="1"/>
    <col min="3331" max="3331" width="10.44140625" style="33" customWidth="1"/>
    <col min="3332" max="3341" width="8.33203125" style="33" customWidth="1"/>
    <col min="3342" max="3342" width="1.88671875" style="33" customWidth="1"/>
    <col min="3343" max="3584" width="0" style="33" hidden="1"/>
    <col min="3585" max="3585" width="4.88671875" style="33" customWidth="1"/>
    <col min="3586" max="3586" width="21.44140625" style="33" customWidth="1"/>
    <col min="3587" max="3587" width="10.44140625" style="33" customWidth="1"/>
    <col min="3588" max="3597" width="8.33203125" style="33" customWidth="1"/>
    <col min="3598" max="3598" width="1.88671875" style="33" customWidth="1"/>
    <col min="3599" max="3840" width="0" style="33" hidden="1"/>
    <col min="3841" max="3841" width="4.88671875" style="33" customWidth="1"/>
    <col min="3842" max="3842" width="21.44140625" style="33" customWidth="1"/>
    <col min="3843" max="3843" width="10.44140625" style="33" customWidth="1"/>
    <col min="3844" max="3853" width="8.33203125" style="33" customWidth="1"/>
    <col min="3854" max="3854" width="1.88671875" style="33" customWidth="1"/>
    <col min="3855" max="4096" width="0" style="33" hidden="1"/>
    <col min="4097" max="4097" width="4.88671875" style="33" customWidth="1"/>
    <col min="4098" max="4098" width="21.44140625" style="33" customWidth="1"/>
    <col min="4099" max="4099" width="10.44140625" style="33" customWidth="1"/>
    <col min="4100" max="4109" width="8.33203125" style="33" customWidth="1"/>
    <col min="4110" max="4110" width="1.88671875" style="33" customWidth="1"/>
    <col min="4111" max="4352" width="0" style="33" hidden="1"/>
    <col min="4353" max="4353" width="4.88671875" style="33" customWidth="1"/>
    <col min="4354" max="4354" width="21.44140625" style="33" customWidth="1"/>
    <col min="4355" max="4355" width="10.44140625" style="33" customWidth="1"/>
    <col min="4356" max="4365" width="8.33203125" style="33" customWidth="1"/>
    <col min="4366" max="4366" width="1.88671875" style="33" customWidth="1"/>
    <col min="4367" max="4608" width="0" style="33" hidden="1"/>
    <col min="4609" max="4609" width="4.88671875" style="33" customWidth="1"/>
    <col min="4610" max="4610" width="21.44140625" style="33" customWidth="1"/>
    <col min="4611" max="4611" width="10.44140625" style="33" customWidth="1"/>
    <col min="4612" max="4621" width="8.33203125" style="33" customWidth="1"/>
    <col min="4622" max="4622" width="1.88671875" style="33" customWidth="1"/>
    <col min="4623" max="4864" width="0" style="33" hidden="1"/>
    <col min="4865" max="4865" width="4.88671875" style="33" customWidth="1"/>
    <col min="4866" max="4866" width="21.44140625" style="33" customWidth="1"/>
    <col min="4867" max="4867" width="10.44140625" style="33" customWidth="1"/>
    <col min="4868" max="4877" width="8.33203125" style="33" customWidth="1"/>
    <col min="4878" max="4878" width="1.88671875" style="33" customWidth="1"/>
    <col min="4879" max="5120" width="0" style="33" hidden="1"/>
    <col min="5121" max="5121" width="4.88671875" style="33" customWidth="1"/>
    <col min="5122" max="5122" width="21.44140625" style="33" customWidth="1"/>
    <col min="5123" max="5123" width="10.44140625" style="33" customWidth="1"/>
    <col min="5124" max="5133" width="8.33203125" style="33" customWidth="1"/>
    <col min="5134" max="5134" width="1.88671875" style="33" customWidth="1"/>
    <col min="5135" max="5376" width="0" style="33" hidden="1"/>
    <col min="5377" max="5377" width="4.88671875" style="33" customWidth="1"/>
    <col min="5378" max="5378" width="21.44140625" style="33" customWidth="1"/>
    <col min="5379" max="5379" width="10.44140625" style="33" customWidth="1"/>
    <col min="5380" max="5389" width="8.33203125" style="33" customWidth="1"/>
    <col min="5390" max="5390" width="1.88671875" style="33" customWidth="1"/>
    <col min="5391" max="5632" width="0" style="33" hidden="1"/>
    <col min="5633" max="5633" width="4.88671875" style="33" customWidth="1"/>
    <col min="5634" max="5634" width="21.44140625" style="33" customWidth="1"/>
    <col min="5635" max="5635" width="10.44140625" style="33" customWidth="1"/>
    <col min="5636" max="5645" width="8.33203125" style="33" customWidth="1"/>
    <col min="5646" max="5646" width="1.88671875" style="33" customWidth="1"/>
    <col min="5647" max="5888" width="0" style="33" hidden="1"/>
    <col min="5889" max="5889" width="4.88671875" style="33" customWidth="1"/>
    <col min="5890" max="5890" width="21.44140625" style="33" customWidth="1"/>
    <col min="5891" max="5891" width="10.44140625" style="33" customWidth="1"/>
    <col min="5892" max="5901" width="8.33203125" style="33" customWidth="1"/>
    <col min="5902" max="5902" width="1.88671875" style="33" customWidth="1"/>
    <col min="5903" max="6144" width="0" style="33" hidden="1"/>
    <col min="6145" max="6145" width="4.88671875" style="33" customWidth="1"/>
    <col min="6146" max="6146" width="21.44140625" style="33" customWidth="1"/>
    <col min="6147" max="6147" width="10.44140625" style="33" customWidth="1"/>
    <col min="6148" max="6157" width="8.33203125" style="33" customWidth="1"/>
    <col min="6158" max="6158" width="1.88671875" style="33" customWidth="1"/>
    <col min="6159" max="6400" width="0" style="33" hidden="1"/>
    <col min="6401" max="6401" width="4.88671875" style="33" customWidth="1"/>
    <col min="6402" max="6402" width="21.44140625" style="33" customWidth="1"/>
    <col min="6403" max="6403" width="10.44140625" style="33" customWidth="1"/>
    <col min="6404" max="6413" width="8.33203125" style="33" customWidth="1"/>
    <col min="6414" max="6414" width="1.88671875" style="33" customWidth="1"/>
    <col min="6415" max="6656" width="0" style="33" hidden="1"/>
    <col min="6657" max="6657" width="4.88671875" style="33" customWidth="1"/>
    <col min="6658" max="6658" width="21.44140625" style="33" customWidth="1"/>
    <col min="6659" max="6659" width="10.44140625" style="33" customWidth="1"/>
    <col min="6660" max="6669" width="8.33203125" style="33" customWidth="1"/>
    <col min="6670" max="6670" width="1.88671875" style="33" customWidth="1"/>
    <col min="6671" max="6912" width="0" style="33" hidden="1"/>
    <col min="6913" max="6913" width="4.88671875" style="33" customWidth="1"/>
    <col min="6914" max="6914" width="21.44140625" style="33" customWidth="1"/>
    <col min="6915" max="6915" width="10.44140625" style="33" customWidth="1"/>
    <col min="6916" max="6925" width="8.33203125" style="33" customWidth="1"/>
    <col min="6926" max="6926" width="1.88671875" style="33" customWidth="1"/>
    <col min="6927" max="7168" width="0" style="33" hidden="1"/>
    <col min="7169" max="7169" width="4.88671875" style="33" customWidth="1"/>
    <col min="7170" max="7170" width="21.44140625" style="33" customWidth="1"/>
    <col min="7171" max="7171" width="10.44140625" style="33" customWidth="1"/>
    <col min="7172" max="7181" width="8.33203125" style="33" customWidth="1"/>
    <col min="7182" max="7182" width="1.88671875" style="33" customWidth="1"/>
    <col min="7183" max="7424" width="0" style="33" hidden="1"/>
    <col min="7425" max="7425" width="4.88671875" style="33" customWidth="1"/>
    <col min="7426" max="7426" width="21.44140625" style="33" customWidth="1"/>
    <col min="7427" max="7427" width="10.44140625" style="33" customWidth="1"/>
    <col min="7428" max="7437" width="8.33203125" style="33" customWidth="1"/>
    <col min="7438" max="7438" width="1.88671875" style="33" customWidth="1"/>
    <col min="7439" max="7680" width="0" style="33" hidden="1"/>
    <col min="7681" max="7681" width="4.88671875" style="33" customWidth="1"/>
    <col min="7682" max="7682" width="21.44140625" style="33" customWidth="1"/>
    <col min="7683" max="7683" width="10.44140625" style="33" customWidth="1"/>
    <col min="7684" max="7693" width="8.33203125" style="33" customWidth="1"/>
    <col min="7694" max="7694" width="1.88671875" style="33" customWidth="1"/>
    <col min="7695" max="7936" width="0" style="33" hidden="1"/>
    <col min="7937" max="7937" width="4.88671875" style="33" customWidth="1"/>
    <col min="7938" max="7938" width="21.44140625" style="33" customWidth="1"/>
    <col min="7939" max="7939" width="10.44140625" style="33" customWidth="1"/>
    <col min="7940" max="7949" width="8.33203125" style="33" customWidth="1"/>
    <col min="7950" max="7950" width="1.88671875" style="33" customWidth="1"/>
    <col min="7951" max="8192" width="0" style="33" hidden="1"/>
    <col min="8193" max="8193" width="4.88671875" style="33" customWidth="1"/>
    <col min="8194" max="8194" width="21.44140625" style="33" customWidth="1"/>
    <col min="8195" max="8195" width="10.44140625" style="33" customWidth="1"/>
    <col min="8196" max="8205" width="8.33203125" style="33" customWidth="1"/>
    <col min="8206" max="8206" width="1.88671875" style="33" customWidth="1"/>
    <col min="8207" max="8448" width="0" style="33" hidden="1"/>
    <col min="8449" max="8449" width="4.88671875" style="33" customWidth="1"/>
    <col min="8450" max="8450" width="21.44140625" style="33" customWidth="1"/>
    <col min="8451" max="8451" width="10.44140625" style="33" customWidth="1"/>
    <col min="8452" max="8461" width="8.33203125" style="33" customWidth="1"/>
    <col min="8462" max="8462" width="1.88671875" style="33" customWidth="1"/>
    <col min="8463" max="8704" width="0" style="33" hidden="1"/>
    <col min="8705" max="8705" width="4.88671875" style="33" customWidth="1"/>
    <col min="8706" max="8706" width="21.44140625" style="33" customWidth="1"/>
    <col min="8707" max="8707" width="10.44140625" style="33" customWidth="1"/>
    <col min="8708" max="8717" width="8.33203125" style="33" customWidth="1"/>
    <col min="8718" max="8718" width="1.88671875" style="33" customWidth="1"/>
    <col min="8719" max="8960" width="0" style="33" hidden="1"/>
    <col min="8961" max="8961" width="4.88671875" style="33" customWidth="1"/>
    <col min="8962" max="8962" width="21.44140625" style="33" customWidth="1"/>
    <col min="8963" max="8963" width="10.44140625" style="33" customWidth="1"/>
    <col min="8964" max="8973" width="8.33203125" style="33" customWidth="1"/>
    <col min="8974" max="8974" width="1.88671875" style="33" customWidth="1"/>
    <col min="8975" max="9216" width="0" style="33" hidden="1"/>
    <col min="9217" max="9217" width="4.88671875" style="33" customWidth="1"/>
    <col min="9218" max="9218" width="21.44140625" style="33" customWidth="1"/>
    <col min="9219" max="9219" width="10.44140625" style="33" customWidth="1"/>
    <col min="9220" max="9229" width="8.33203125" style="33" customWidth="1"/>
    <col min="9230" max="9230" width="1.88671875" style="33" customWidth="1"/>
    <col min="9231" max="9472" width="0" style="33" hidden="1"/>
    <col min="9473" max="9473" width="4.88671875" style="33" customWidth="1"/>
    <col min="9474" max="9474" width="21.44140625" style="33" customWidth="1"/>
    <col min="9475" max="9475" width="10.44140625" style="33" customWidth="1"/>
    <col min="9476" max="9485" width="8.33203125" style="33" customWidth="1"/>
    <col min="9486" max="9486" width="1.88671875" style="33" customWidth="1"/>
    <col min="9487" max="9728" width="0" style="33" hidden="1"/>
    <col min="9729" max="9729" width="4.88671875" style="33" customWidth="1"/>
    <col min="9730" max="9730" width="21.44140625" style="33" customWidth="1"/>
    <col min="9731" max="9731" width="10.44140625" style="33" customWidth="1"/>
    <col min="9732" max="9741" width="8.33203125" style="33" customWidth="1"/>
    <col min="9742" max="9742" width="1.88671875" style="33" customWidth="1"/>
    <col min="9743" max="9984" width="0" style="33" hidden="1"/>
    <col min="9985" max="9985" width="4.88671875" style="33" customWidth="1"/>
    <col min="9986" max="9986" width="21.44140625" style="33" customWidth="1"/>
    <col min="9987" max="9987" width="10.44140625" style="33" customWidth="1"/>
    <col min="9988" max="9997" width="8.33203125" style="33" customWidth="1"/>
    <col min="9998" max="9998" width="1.88671875" style="33" customWidth="1"/>
    <col min="9999" max="10240" width="0" style="33" hidden="1"/>
    <col min="10241" max="10241" width="4.88671875" style="33" customWidth="1"/>
    <col min="10242" max="10242" width="21.44140625" style="33" customWidth="1"/>
    <col min="10243" max="10243" width="10.44140625" style="33" customWidth="1"/>
    <col min="10244" max="10253" width="8.33203125" style="33" customWidth="1"/>
    <col min="10254" max="10254" width="1.88671875" style="33" customWidth="1"/>
    <col min="10255" max="10496" width="0" style="33" hidden="1"/>
    <col min="10497" max="10497" width="4.88671875" style="33" customWidth="1"/>
    <col min="10498" max="10498" width="21.44140625" style="33" customWidth="1"/>
    <col min="10499" max="10499" width="10.44140625" style="33" customWidth="1"/>
    <col min="10500" max="10509" width="8.33203125" style="33" customWidth="1"/>
    <col min="10510" max="10510" width="1.88671875" style="33" customWidth="1"/>
    <col min="10511" max="10752" width="0" style="33" hidden="1"/>
    <col min="10753" max="10753" width="4.88671875" style="33" customWidth="1"/>
    <col min="10754" max="10754" width="21.44140625" style="33" customWidth="1"/>
    <col min="10755" max="10755" width="10.44140625" style="33" customWidth="1"/>
    <col min="10756" max="10765" width="8.33203125" style="33" customWidth="1"/>
    <col min="10766" max="10766" width="1.88671875" style="33" customWidth="1"/>
    <col min="10767" max="11008" width="0" style="33" hidden="1"/>
    <col min="11009" max="11009" width="4.88671875" style="33" customWidth="1"/>
    <col min="11010" max="11010" width="21.44140625" style="33" customWidth="1"/>
    <col min="11011" max="11011" width="10.44140625" style="33" customWidth="1"/>
    <col min="11012" max="11021" width="8.33203125" style="33" customWidth="1"/>
    <col min="11022" max="11022" width="1.88671875" style="33" customWidth="1"/>
    <col min="11023" max="11264" width="0" style="33" hidden="1"/>
    <col min="11265" max="11265" width="4.88671875" style="33" customWidth="1"/>
    <col min="11266" max="11266" width="21.44140625" style="33" customWidth="1"/>
    <col min="11267" max="11267" width="10.44140625" style="33" customWidth="1"/>
    <col min="11268" max="11277" width="8.33203125" style="33" customWidth="1"/>
    <col min="11278" max="11278" width="1.88671875" style="33" customWidth="1"/>
    <col min="11279" max="11520" width="0" style="33" hidden="1"/>
    <col min="11521" max="11521" width="4.88671875" style="33" customWidth="1"/>
    <col min="11522" max="11522" width="21.44140625" style="33" customWidth="1"/>
    <col min="11523" max="11523" width="10.44140625" style="33" customWidth="1"/>
    <col min="11524" max="11533" width="8.33203125" style="33" customWidth="1"/>
    <col min="11534" max="11534" width="1.88671875" style="33" customWidth="1"/>
    <col min="11535" max="11776" width="0" style="33" hidden="1"/>
    <col min="11777" max="11777" width="4.88671875" style="33" customWidth="1"/>
    <col min="11778" max="11778" width="21.44140625" style="33" customWidth="1"/>
    <col min="11779" max="11779" width="10.44140625" style="33" customWidth="1"/>
    <col min="11780" max="11789" width="8.33203125" style="33" customWidth="1"/>
    <col min="11790" max="11790" width="1.88671875" style="33" customWidth="1"/>
    <col min="11791" max="12032" width="0" style="33" hidden="1"/>
    <col min="12033" max="12033" width="4.88671875" style="33" customWidth="1"/>
    <col min="12034" max="12034" width="21.44140625" style="33" customWidth="1"/>
    <col min="12035" max="12035" width="10.44140625" style="33" customWidth="1"/>
    <col min="12036" max="12045" width="8.33203125" style="33" customWidth="1"/>
    <col min="12046" max="12046" width="1.88671875" style="33" customWidth="1"/>
    <col min="12047" max="12288" width="0" style="33" hidden="1"/>
    <col min="12289" max="12289" width="4.88671875" style="33" customWidth="1"/>
    <col min="12290" max="12290" width="21.44140625" style="33" customWidth="1"/>
    <col min="12291" max="12291" width="10.44140625" style="33" customWidth="1"/>
    <col min="12292" max="12301" width="8.33203125" style="33" customWidth="1"/>
    <col min="12302" max="12302" width="1.88671875" style="33" customWidth="1"/>
    <col min="12303" max="12544" width="0" style="33" hidden="1"/>
    <col min="12545" max="12545" width="4.88671875" style="33" customWidth="1"/>
    <col min="12546" max="12546" width="21.44140625" style="33" customWidth="1"/>
    <col min="12547" max="12547" width="10.44140625" style="33" customWidth="1"/>
    <col min="12548" max="12557" width="8.33203125" style="33" customWidth="1"/>
    <col min="12558" max="12558" width="1.88671875" style="33" customWidth="1"/>
    <col min="12559" max="12800" width="0" style="33" hidden="1"/>
    <col min="12801" max="12801" width="4.88671875" style="33" customWidth="1"/>
    <col min="12802" max="12802" width="21.44140625" style="33" customWidth="1"/>
    <col min="12803" max="12803" width="10.44140625" style="33" customWidth="1"/>
    <col min="12804" max="12813" width="8.33203125" style="33" customWidth="1"/>
    <col min="12814" max="12814" width="1.88671875" style="33" customWidth="1"/>
    <col min="12815" max="13056" width="0" style="33" hidden="1"/>
    <col min="13057" max="13057" width="4.88671875" style="33" customWidth="1"/>
    <col min="13058" max="13058" width="21.44140625" style="33" customWidth="1"/>
    <col min="13059" max="13059" width="10.44140625" style="33" customWidth="1"/>
    <col min="13060" max="13069" width="8.33203125" style="33" customWidth="1"/>
    <col min="13070" max="13070" width="1.88671875" style="33" customWidth="1"/>
    <col min="13071" max="13312" width="0" style="33" hidden="1"/>
    <col min="13313" max="13313" width="4.88671875" style="33" customWidth="1"/>
    <col min="13314" max="13314" width="21.44140625" style="33" customWidth="1"/>
    <col min="13315" max="13315" width="10.44140625" style="33" customWidth="1"/>
    <col min="13316" max="13325" width="8.33203125" style="33" customWidth="1"/>
    <col min="13326" max="13326" width="1.88671875" style="33" customWidth="1"/>
    <col min="13327" max="13568" width="0" style="33" hidden="1"/>
    <col min="13569" max="13569" width="4.88671875" style="33" customWidth="1"/>
    <col min="13570" max="13570" width="21.44140625" style="33" customWidth="1"/>
    <col min="13571" max="13571" width="10.44140625" style="33" customWidth="1"/>
    <col min="13572" max="13581" width="8.33203125" style="33" customWidth="1"/>
    <col min="13582" max="13582" width="1.88671875" style="33" customWidth="1"/>
    <col min="13583" max="13824" width="0" style="33" hidden="1"/>
    <col min="13825" max="13825" width="4.88671875" style="33" customWidth="1"/>
    <col min="13826" max="13826" width="21.44140625" style="33" customWidth="1"/>
    <col min="13827" max="13827" width="10.44140625" style="33" customWidth="1"/>
    <col min="13828" max="13837" width="8.33203125" style="33" customWidth="1"/>
    <col min="13838" max="13838" width="1.88671875" style="33" customWidth="1"/>
    <col min="13839" max="14080" width="0" style="33" hidden="1"/>
    <col min="14081" max="14081" width="4.88671875" style="33" customWidth="1"/>
    <col min="14082" max="14082" width="21.44140625" style="33" customWidth="1"/>
    <col min="14083" max="14083" width="10.44140625" style="33" customWidth="1"/>
    <col min="14084" max="14093" width="8.33203125" style="33" customWidth="1"/>
    <col min="14094" max="14094" width="1.88671875" style="33" customWidth="1"/>
    <col min="14095" max="14336" width="0" style="33" hidden="1"/>
    <col min="14337" max="14337" width="4.88671875" style="33" customWidth="1"/>
    <col min="14338" max="14338" width="21.44140625" style="33" customWidth="1"/>
    <col min="14339" max="14339" width="10.44140625" style="33" customWidth="1"/>
    <col min="14340" max="14349" width="8.33203125" style="33" customWidth="1"/>
    <col min="14350" max="14350" width="1.88671875" style="33" customWidth="1"/>
    <col min="14351" max="14592" width="0" style="33" hidden="1"/>
    <col min="14593" max="14593" width="4.88671875" style="33" customWidth="1"/>
    <col min="14594" max="14594" width="21.44140625" style="33" customWidth="1"/>
    <col min="14595" max="14595" width="10.44140625" style="33" customWidth="1"/>
    <col min="14596" max="14605" width="8.33203125" style="33" customWidth="1"/>
    <col min="14606" max="14606" width="1.88671875" style="33" customWidth="1"/>
    <col min="14607" max="14848" width="0" style="33" hidden="1"/>
    <col min="14849" max="14849" width="4.88671875" style="33" customWidth="1"/>
    <col min="14850" max="14850" width="21.44140625" style="33" customWidth="1"/>
    <col min="14851" max="14851" width="10.44140625" style="33" customWidth="1"/>
    <col min="14852" max="14861" width="8.33203125" style="33" customWidth="1"/>
    <col min="14862" max="14862" width="1.88671875" style="33" customWidth="1"/>
    <col min="14863" max="15104" width="0" style="33" hidden="1"/>
    <col min="15105" max="15105" width="4.88671875" style="33" customWidth="1"/>
    <col min="15106" max="15106" width="21.44140625" style="33" customWidth="1"/>
    <col min="15107" max="15107" width="10.44140625" style="33" customWidth="1"/>
    <col min="15108" max="15117" width="8.33203125" style="33" customWidth="1"/>
    <col min="15118" max="15118" width="1.88671875" style="33" customWidth="1"/>
    <col min="15119" max="15360" width="0" style="33" hidden="1"/>
    <col min="15361" max="15361" width="4.88671875" style="33" customWidth="1"/>
    <col min="15362" max="15362" width="21.44140625" style="33" customWidth="1"/>
    <col min="15363" max="15363" width="10.44140625" style="33" customWidth="1"/>
    <col min="15364" max="15373" width="8.33203125" style="33" customWidth="1"/>
    <col min="15374" max="15374" width="1.88671875" style="33" customWidth="1"/>
    <col min="15375" max="15616" width="0" style="33" hidden="1"/>
    <col min="15617" max="15617" width="4.88671875" style="33" customWidth="1"/>
    <col min="15618" max="15618" width="21.44140625" style="33" customWidth="1"/>
    <col min="15619" max="15619" width="10.44140625" style="33" customWidth="1"/>
    <col min="15620" max="15629" width="8.33203125" style="33" customWidth="1"/>
    <col min="15630" max="15630" width="1.88671875" style="33" customWidth="1"/>
    <col min="15631" max="15872" width="0" style="33" hidden="1"/>
    <col min="15873" max="15873" width="4.88671875" style="33" customWidth="1"/>
    <col min="15874" max="15874" width="21.44140625" style="33" customWidth="1"/>
    <col min="15875" max="15875" width="10.44140625" style="33" customWidth="1"/>
    <col min="15876" max="15885" width="8.33203125" style="33" customWidth="1"/>
    <col min="15886" max="15886" width="1.88671875" style="33" customWidth="1"/>
    <col min="15887" max="16128" width="0" style="33" hidden="1"/>
    <col min="16129" max="16129" width="4.88671875" style="33" customWidth="1"/>
    <col min="16130" max="16130" width="21.44140625" style="33" customWidth="1"/>
    <col min="16131" max="16131" width="10.44140625" style="33" customWidth="1"/>
    <col min="16132" max="16141" width="8.33203125" style="33" customWidth="1"/>
    <col min="16142" max="16142" width="1.88671875" style="33" customWidth="1"/>
    <col min="16143" max="16384" width="0" style="33" hidden="1"/>
  </cols>
  <sheetData>
    <row r="1" spans="1:258" ht="21.6" customHeight="1" x14ac:dyDescent="0.2">
      <c r="A1" s="64" t="s">
        <v>93</v>
      </c>
    </row>
    <row r="2" spans="1:258" ht="22.8" customHeight="1" x14ac:dyDescent="0.2">
      <c r="A2" s="88" t="s">
        <v>88</v>
      </c>
      <c r="B2" s="88"/>
      <c r="C2" s="86"/>
      <c r="D2" s="86"/>
      <c r="E2" s="86"/>
      <c r="F2" s="86"/>
      <c r="G2" s="86"/>
      <c r="H2" s="86"/>
      <c r="I2" s="86"/>
      <c r="J2" s="86"/>
      <c r="IX2" s="33" t="s">
        <v>92</v>
      </c>
    </row>
    <row r="3" spans="1:258" ht="22.8" customHeight="1" x14ac:dyDescent="0.2">
      <c r="A3" s="88" t="s">
        <v>89</v>
      </c>
      <c r="B3" s="88"/>
      <c r="C3" s="90"/>
      <c r="D3" s="90"/>
      <c r="E3" s="90"/>
      <c r="F3" s="90"/>
      <c r="G3" s="90"/>
      <c r="H3" s="90"/>
      <c r="I3" s="90"/>
      <c r="J3" s="90"/>
      <c r="IX3" s="33" t="s">
        <v>82</v>
      </c>
    </row>
    <row r="4" spans="1:258" s="36" customFormat="1" ht="22.8" customHeight="1" x14ac:dyDescent="0.2">
      <c r="A4" s="88" t="s">
        <v>83</v>
      </c>
      <c r="B4" s="88"/>
      <c r="C4" s="90"/>
      <c r="D4" s="90"/>
      <c r="E4" s="90"/>
      <c r="F4" s="90"/>
      <c r="G4" s="90"/>
      <c r="H4" s="90"/>
      <c r="I4" s="90"/>
      <c r="J4" s="90"/>
      <c r="K4" s="43"/>
      <c r="L4" s="43"/>
      <c r="M4" s="43"/>
    </row>
    <row r="5" spans="1:258" ht="22.8" customHeight="1" x14ac:dyDescent="0.2">
      <c r="A5" s="88" t="s">
        <v>84</v>
      </c>
      <c r="B5" s="88"/>
      <c r="C5" s="90"/>
      <c r="D5" s="90"/>
      <c r="E5" s="90"/>
      <c r="F5" s="90"/>
      <c r="G5" s="90"/>
      <c r="H5" s="90"/>
      <c r="I5" s="90"/>
      <c r="J5" s="90"/>
    </row>
    <row r="6" spans="1:258" ht="21" customHeight="1" x14ac:dyDescent="0.2">
      <c r="A6" s="88" t="s">
        <v>85</v>
      </c>
      <c r="B6" s="88"/>
      <c r="C6" s="90"/>
      <c r="D6" s="90"/>
      <c r="E6" s="90"/>
      <c r="F6" s="90"/>
      <c r="G6" s="90"/>
      <c r="H6" s="90"/>
      <c r="I6" s="90"/>
      <c r="J6" s="90"/>
    </row>
    <row r="7" spans="1:258" ht="21" customHeight="1" x14ac:dyDescent="0.2">
      <c r="A7" s="88" t="s">
        <v>86</v>
      </c>
      <c r="B7" s="88"/>
      <c r="C7" s="87"/>
      <c r="D7" s="87"/>
      <c r="E7" s="87"/>
      <c r="F7" s="87"/>
      <c r="G7" s="87"/>
      <c r="H7" s="87"/>
      <c r="I7" s="87"/>
      <c r="J7" s="87"/>
    </row>
    <row r="8" spans="1:258" ht="15" customHeight="1" x14ac:dyDescent="0.2">
      <c r="A8" s="89" t="s">
        <v>87</v>
      </c>
      <c r="B8" s="89"/>
      <c r="C8" s="89"/>
      <c r="D8" s="89"/>
      <c r="E8" s="89"/>
      <c r="F8" s="89"/>
      <c r="G8" s="89"/>
      <c r="H8" s="89"/>
      <c r="I8" s="89"/>
      <c r="J8" s="89"/>
    </row>
    <row r="9" spans="1:258" ht="14.4" customHeight="1" x14ac:dyDescent="0.2">
      <c r="A9" s="92"/>
      <c r="B9" s="93"/>
      <c r="C9" s="93"/>
      <c r="D9" s="93"/>
      <c r="E9" s="93"/>
      <c r="F9" s="93"/>
      <c r="G9" s="93"/>
      <c r="H9" s="93"/>
      <c r="I9" s="93"/>
      <c r="J9" s="94"/>
    </row>
    <row r="10" spans="1:258" s="44" customFormat="1" ht="15.6" customHeight="1" x14ac:dyDescent="0.25">
      <c r="A10" s="95"/>
      <c r="B10" s="96"/>
      <c r="C10" s="96"/>
      <c r="D10" s="96"/>
      <c r="E10" s="96"/>
      <c r="F10" s="96"/>
      <c r="G10" s="96"/>
      <c r="H10" s="96"/>
      <c r="I10" s="96"/>
      <c r="J10" s="97"/>
      <c r="K10" s="43"/>
      <c r="L10" s="43"/>
      <c r="M10" s="43"/>
    </row>
    <row r="11" spans="1:258" s="44" customFormat="1" ht="15.6" hidden="1" customHeight="1" x14ac:dyDescent="0.25">
      <c r="A11" s="95"/>
      <c r="B11" s="96"/>
      <c r="C11" s="96"/>
      <c r="D11" s="96"/>
      <c r="E11" s="96"/>
      <c r="F11" s="96"/>
      <c r="G11" s="96"/>
      <c r="H11" s="96"/>
      <c r="I11" s="96"/>
      <c r="J11" s="97"/>
      <c r="K11" s="43"/>
      <c r="L11" s="43"/>
      <c r="M11" s="43"/>
    </row>
    <row r="12" spans="1:258" s="44" customFormat="1" ht="15.6" hidden="1" customHeight="1" x14ac:dyDescent="0.25">
      <c r="A12" s="95"/>
      <c r="B12" s="96"/>
      <c r="C12" s="96"/>
      <c r="D12" s="96"/>
      <c r="E12" s="96"/>
      <c r="F12" s="96"/>
      <c r="G12" s="96"/>
      <c r="H12" s="96"/>
      <c r="I12" s="96"/>
      <c r="J12" s="97"/>
      <c r="K12" s="43"/>
      <c r="L12" s="43"/>
      <c r="M12" s="43"/>
    </row>
    <row r="13" spans="1:258" s="44" customFormat="1" ht="15.6" hidden="1" customHeight="1" x14ac:dyDescent="0.25">
      <c r="A13" s="95"/>
      <c r="B13" s="96"/>
      <c r="C13" s="96"/>
      <c r="D13" s="96"/>
      <c r="E13" s="96"/>
      <c r="F13" s="96"/>
      <c r="G13" s="96"/>
      <c r="H13" s="96"/>
      <c r="I13" s="96"/>
      <c r="J13" s="97"/>
      <c r="K13" s="43"/>
      <c r="L13" s="43"/>
      <c r="M13" s="43"/>
    </row>
    <row r="14" spans="1:258" s="44" customFormat="1" ht="15.6" hidden="1" customHeight="1" x14ac:dyDescent="0.25">
      <c r="A14" s="95"/>
      <c r="B14" s="96"/>
      <c r="C14" s="96"/>
      <c r="D14" s="96"/>
      <c r="E14" s="96"/>
      <c r="F14" s="96"/>
      <c r="G14" s="96"/>
      <c r="H14" s="96"/>
      <c r="I14" s="96"/>
      <c r="J14" s="97"/>
      <c r="K14" s="43"/>
      <c r="L14" s="43"/>
      <c r="M14" s="43"/>
    </row>
    <row r="15" spans="1:258" s="44" customFormat="1" ht="15.6" customHeight="1" x14ac:dyDescent="0.25">
      <c r="A15" s="95"/>
      <c r="B15" s="96"/>
      <c r="C15" s="96"/>
      <c r="D15" s="96"/>
      <c r="E15" s="96"/>
      <c r="F15" s="96"/>
      <c r="G15" s="96"/>
      <c r="H15" s="96"/>
      <c r="I15" s="96"/>
      <c r="J15" s="97"/>
      <c r="K15" s="43"/>
      <c r="L15" s="43"/>
      <c r="M15" s="43"/>
    </row>
    <row r="16" spans="1:258" s="44" customFormat="1" ht="15.6" customHeight="1" x14ac:dyDescent="0.25">
      <c r="A16" s="95"/>
      <c r="B16" s="96"/>
      <c r="C16" s="96"/>
      <c r="D16" s="96"/>
      <c r="E16" s="96"/>
      <c r="F16" s="96"/>
      <c r="G16" s="96"/>
      <c r="H16" s="96"/>
      <c r="I16" s="96"/>
      <c r="J16" s="97"/>
      <c r="K16" s="43"/>
      <c r="L16" s="43"/>
      <c r="M16" s="43"/>
    </row>
    <row r="17" spans="1:13" ht="14.4" customHeight="1" x14ac:dyDescent="0.2">
      <c r="A17" s="95"/>
      <c r="B17" s="96"/>
      <c r="C17" s="96"/>
      <c r="D17" s="96"/>
      <c r="E17" s="96"/>
      <c r="F17" s="96"/>
      <c r="G17" s="96"/>
      <c r="H17" s="96"/>
      <c r="I17" s="96"/>
      <c r="J17" s="97"/>
    </row>
    <row r="18" spans="1:13" ht="14.4" customHeight="1" x14ac:dyDescent="0.2">
      <c r="A18" s="95"/>
      <c r="B18" s="96"/>
      <c r="C18" s="96"/>
      <c r="D18" s="96"/>
      <c r="E18" s="96"/>
      <c r="F18" s="96"/>
      <c r="G18" s="96"/>
      <c r="H18" s="96"/>
      <c r="I18" s="96"/>
      <c r="J18" s="97"/>
    </row>
    <row r="19" spans="1:13" ht="14.4" customHeight="1" x14ac:dyDescent="0.2">
      <c r="A19" s="95"/>
      <c r="B19" s="96"/>
      <c r="C19" s="96"/>
      <c r="D19" s="96"/>
      <c r="E19" s="96"/>
      <c r="F19" s="96"/>
      <c r="G19" s="96"/>
      <c r="H19" s="96"/>
      <c r="I19" s="96"/>
      <c r="J19" s="97"/>
    </row>
    <row r="20" spans="1:13" ht="14.4" customHeight="1" x14ac:dyDescent="0.2">
      <c r="A20" s="95"/>
      <c r="B20" s="96"/>
      <c r="C20" s="96"/>
      <c r="D20" s="96"/>
      <c r="E20" s="96"/>
      <c r="F20" s="96"/>
      <c r="G20" s="96"/>
      <c r="H20" s="96"/>
      <c r="I20" s="96"/>
      <c r="J20" s="97"/>
    </row>
    <row r="21" spans="1:13" s="44" customFormat="1" ht="15.6" customHeight="1" x14ac:dyDescent="0.25">
      <c r="A21" s="95"/>
      <c r="B21" s="96"/>
      <c r="C21" s="96"/>
      <c r="D21" s="96"/>
      <c r="E21" s="96"/>
      <c r="F21" s="96"/>
      <c r="G21" s="96"/>
      <c r="H21" s="96"/>
      <c r="I21" s="96"/>
      <c r="J21" s="97"/>
      <c r="K21" s="43"/>
      <c r="L21" s="43"/>
      <c r="M21" s="43"/>
    </row>
    <row r="22" spans="1:13" ht="39.6" customHeight="1" x14ac:dyDescent="0.2">
      <c r="A22" s="95"/>
      <c r="B22" s="96"/>
      <c r="C22" s="96"/>
      <c r="D22" s="96"/>
      <c r="E22" s="96"/>
      <c r="F22" s="96"/>
      <c r="G22" s="96"/>
      <c r="H22" s="96"/>
      <c r="I22" s="96"/>
      <c r="J22" s="97"/>
    </row>
    <row r="23" spans="1:13" ht="15" customHeight="1" x14ac:dyDescent="0.2">
      <c r="A23" s="98"/>
      <c r="B23" s="87"/>
      <c r="C23" s="87"/>
      <c r="D23" s="87"/>
      <c r="E23" s="87"/>
      <c r="F23" s="87"/>
      <c r="G23" s="87"/>
      <c r="H23" s="87"/>
      <c r="I23" s="87"/>
      <c r="J23" s="99"/>
      <c r="K23" s="32"/>
      <c r="L23" s="32"/>
      <c r="M23" s="32"/>
    </row>
    <row r="24" spans="1:13" ht="36" customHeight="1" x14ac:dyDescent="0.2">
      <c r="A24" s="70" t="s">
        <v>20</v>
      </c>
      <c r="B24" s="72" t="s">
        <v>53</v>
      </c>
      <c r="C24" s="74" t="s">
        <v>31</v>
      </c>
      <c r="D24" s="75"/>
      <c r="E24" s="74" t="s">
        <v>32</v>
      </c>
      <c r="F24" s="76"/>
      <c r="G24" s="77" t="s">
        <v>33</v>
      </c>
      <c r="H24" s="75"/>
      <c r="I24" s="33"/>
      <c r="J24" s="33"/>
      <c r="K24" s="33"/>
      <c r="L24" s="33"/>
      <c r="M24" s="33"/>
    </row>
    <row r="25" spans="1:13" ht="10.199999999999999" x14ac:dyDescent="0.2">
      <c r="A25" s="70"/>
      <c r="B25" s="72"/>
      <c r="C25" s="45" t="s">
        <v>34</v>
      </c>
      <c r="D25" s="46">
        <v>1</v>
      </c>
      <c r="E25" s="78" t="s">
        <v>35</v>
      </c>
      <c r="F25" s="79"/>
      <c r="G25" s="74"/>
      <c r="H25" s="76"/>
      <c r="I25" s="33"/>
      <c r="J25" s="33"/>
      <c r="K25" s="33"/>
      <c r="L25" s="33"/>
      <c r="M25" s="33"/>
    </row>
    <row r="26" spans="1:13" ht="10.199999999999999" customHeight="1" x14ac:dyDescent="0.2">
      <c r="A26" s="71"/>
      <c r="B26" s="73"/>
      <c r="C26" s="34" t="s">
        <v>36</v>
      </c>
      <c r="D26" s="35" t="s">
        <v>37</v>
      </c>
      <c r="E26" s="34" t="s">
        <v>36</v>
      </c>
      <c r="F26" s="35" t="s">
        <v>37</v>
      </c>
      <c r="G26" s="34" t="s">
        <v>36</v>
      </c>
      <c r="H26" s="35" t="s">
        <v>37</v>
      </c>
      <c r="I26" s="36"/>
      <c r="J26" s="36"/>
      <c r="K26" s="36"/>
      <c r="L26" s="36"/>
      <c r="M26" s="36"/>
    </row>
    <row r="27" spans="1:13" ht="10.199999999999999" customHeight="1" x14ac:dyDescent="0.2">
      <c r="A27" s="37">
        <v>1</v>
      </c>
      <c r="B27" s="38" t="s">
        <v>5</v>
      </c>
      <c r="C27" s="11">
        <f>ROUND(Capital_Equipment!E18,2)</f>
        <v>0</v>
      </c>
      <c r="D27" s="12">
        <f>IF(C27=0,0,C27/C$30)</f>
        <v>0</v>
      </c>
      <c r="E27" s="11">
        <f>ROUND(Capital_Equipment!F18,2)</f>
        <v>0</v>
      </c>
      <c r="F27" s="12">
        <f>IF(E27=0,0,E27/E$30)</f>
        <v>0</v>
      </c>
      <c r="G27" s="11">
        <f>IF(C27+E27=Capital_Equipment!E18+Capital_Equipment!F18,C27+E27,"Error in Calculation")</f>
        <v>0</v>
      </c>
      <c r="H27" s="12">
        <f>IF(G27=0,0,G27/G$30)</f>
        <v>0</v>
      </c>
      <c r="I27" s="33"/>
      <c r="J27" s="33"/>
      <c r="K27" s="33"/>
      <c r="L27" s="33"/>
      <c r="M27" s="33"/>
    </row>
    <row r="28" spans="1:13" ht="10.199999999999999" customHeight="1" x14ac:dyDescent="0.2">
      <c r="A28" s="37">
        <v>2</v>
      </c>
      <c r="B28" s="39" t="s">
        <v>38</v>
      </c>
      <c r="C28" s="11">
        <f>ROUND(Capital_SubContracts!E18,2)</f>
        <v>0</v>
      </c>
      <c r="D28" s="12">
        <f t="shared" ref="D28" si="0">IF(C28=0,0,C28/C$30)</f>
        <v>0</v>
      </c>
      <c r="E28" s="11">
        <f>ROUND(Capital_SubContracts!F18,2)</f>
        <v>0</v>
      </c>
      <c r="F28" s="12">
        <f t="shared" ref="F28" si="1">IF(E28=0,0,E28/E$30)</f>
        <v>0</v>
      </c>
      <c r="G28" s="11">
        <f>IF(C28+E28=Capital_SubContracts!E18+Capital_SubContracts!F18,C28+E28,"Error in Calculation")</f>
        <v>0</v>
      </c>
      <c r="H28" s="12">
        <f t="shared" ref="H28" si="2">IF(G28=0,0,G28/G$30)</f>
        <v>0</v>
      </c>
      <c r="I28" s="33"/>
      <c r="J28" s="33"/>
      <c r="K28" s="33"/>
      <c r="L28" s="33"/>
      <c r="M28" s="33"/>
    </row>
    <row r="29" spans="1:13" ht="10.199999999999999" customHeight="1" thickBot="1" x14ac:dyDescent="0.25">
      <c r="A29" s="37">
        <v>3</v>
      </c>
      <c r="B29" s="39" t="s">
        <v>43</v>
      </c>
      <c r="C29" s="11">
        <f>ROUND(Real_Property!E18,2)</f>
        <v>0</v>
      </c>
      <c r="D29" s="14">
        <f>IF(C29=0,0,C29/C$30)</f>
        <v>0</v>
      </c>
      <c r="E29" s="11">
        <f>ROUND(Real_Property!F18,2)</f>
        <v>0</v>
      </c>
      <c r="F29" s="14">
        <f>IF(E29=0,0,E29/E$30)</f>
        <v>0</v>
      </c>
      <c r="G29" s="13">
        <f>IF(C29+E29=Real_Property!E18+Real_Property!F18,C29+E29,"Error in Calculation")</f>
        <v>0</v>
      </c>
      <c r="H29" s="14">
        <f>IF(G29=0,0,G29/G$30)</f>
        <v>0</v>
      </c>
      <c r="I29" s="33"/>
      <c r="J29" s="33"/>
      <c r="K29" s="33"/>
      <c r="L29" s="33"/>
      <c r="M29" s="33"/>
    </row>
    <row r="30" spans="1:13" ht="10.199999999999999" customHeight="1" thickBot="1" x14ac:dyDescent="0.25">
      <c r="A30" s="37">
        <v>4</v>
      </c>
      <c r="B30" s="40" t="s">
        <v>39</v>
      </c>
      <c r="C30" s="41">
        <f>SUM(C27:C29)</f>
        <v>0</v>
      </c>
      <c r="D30" s="15">
        <f>SUM(D27:D29)</f>
        <v>0</v>
      </c>
      <c r="E30" s="16">
        <f>IF(SUM(E27:E29)='Other Funding'!C19,SUM(E27:E29),"Does Not Balance")</f>
        <v>0</v>
      </c>
      <c r="F30" s="15">
        <f>SUM(F27:F29)</f>
        <v>0</v>
      </c>
      <c r="G30" s="16">
        <f>SUM(G27:G29)</f>
        <v>0</v>
      </c>
      <c r="H30" s="15">
        <f>SUM(H27:H29)</f>
        <v>0</v>
      </c>
      <c r="I30" s="33"/>
      <c r="J30" s="33"/>
      <c r="K30" s="33"/>
      <c r="L30" s="33"/>
      <c r="M30" s="33"/>
    </row>
    <row r="31" spans="1:13" ht="10.199999999999999" customHeight="1" x14ac:dyDescent="0.2"/>
    <row r="32" spans="1:13" ht="10.199999999999999" customHeight="1" x14ac:dyDescent="0.2">
      <c r="B32" s="83" t="s">
        <v>40</v>
      </c>
      <c r="C32" s="83"/>
      <c r="D32" s="83"/>
      <c r="E32" s="83"/>
      <c r="F32" s="83"/>
      <c r="G32" s="83"/>
      <c r="H32" s="83"/>
    </row>
    <row r="33" spans="1:9" ht="10.199999999999999" customHeight="1" x14ac:dyDescent="0.2">
      <c r="A33" s="84" t="s">
        <v>90</v>
      </c>
      <c r="B33" s="84"/>
      <c r="C33" s="84"/>
      <c r="D33" s="84"/>
      <c r="E33" s="84"/>
      <c r="F33" s="84"/>
      <c r="G33" s="84"/>
      <c r="H33" s="84"/>
      <c r="I33" s="84"/>
    </row>
    <row r="34" spans="1:9" ht="10.199999999999999" customHeight="1" x14ac:dyDescent="0.2"/>
    <row r="35" spans="1:9" ht="10.199999999999999" customHeight="1" thickBot="1" x14ac:dyDescent="0.25">
      <c r="A35" s="85" t="s">
        <v>41</v>
      </c>
      <c r="B35" s="85"/>
      <c r="C35" s="85"/>
      <c r="D35" s="85"/>
      <c r="E35" s="85"/>
      <c r="F35" s="85"/>
      <c r="G35" s="85"/>
      <c r="H35" s="85"/>
      <c r="I35" s="85"/>
    </row>
    <row r="36" spans="1:9" ht="33.6" customHeight="1" thickBot="1" x14ac:dyDescent="0.25">
      <c r="A36" s="80" t="s">
        <v>42</v>
      </c>
      <c r="B36" s="81"/>
      <c r="C36" s="81"/>
      <c r="D36" s="81"/>
      <c r="E36" s="81"/>
      <c r="F36" s="81"/>
      <c r="G36" s="81"/>
      <c r="H36" s="81"/>
      <c r="I36" s="82"/>
    </row>
    <row r="37" spans="1:9" ht="10.199999999999999" customHeight="1" thickBot="1" x14ac:dyDescent="0.25"/>
    <row r="38" spans="1:9" ht="25.2" customHeight="1" thickBot="1" x14ac:dyDescent="0.25">
      <c r="A38" s="80" t="s">
        <v>74</v>
      </c>
      <c r="B38" s="81"/>
      <c r="C38" s="81"/>
      <c r="D38" s="81"/>
      <c r="E38" s="81"/>
      <c r="F38" s="81"/>
      <c r="G38" s="81"/>
      <c r="H38" s="81"/>
      <c r="I38" s="82"/>
    </row>
    <row r="39" spans="1:9" ht="10.199999999999999" customHeight="1" x14ac:dyDescent="0.2"/>
  </sheetData>
  <sheetProtection algorithmName="SHA-512" hashValue="mAHJBwl7LCFbrvDU5XN62kZX5K1hchxeg9MXQuUo05HETtWWoC5S7PEViKeZk6SKmC9yrXWiKxOcPrKX+WpoMA==" saltValue="vFcOh6KLo5/t73pE6AdiOQ==" spinCount="100000" sheet="1" objects="1" scenarios="1" formatCells="0" formatColumns="0" formatRows="0"/>
  <mergeCells count="25">
    <mergeCell ref="A9:J23"/>
    <mergeCell ref="C7:J7"/>
    <mergeCell ref="A7:B7"/>
    <mergeCell ref="A8:J8"/>
    <mergeCell ref="C2:J2"/>
    <mergeCell ref="C3:J3"/>
    <mergeCell ref="C4:J4"/>
    <mergeCell ref="C5:J5"/>
    <mergeCell ref="C6:J6"/>
    <mergeCell ref="A2:B2"/>
    <mergeCell ref="A3:B3"/>
    <mergeCell ref="A4:B4"/>
    <mergeCell ref="A5:B5"/>
    <mergeCell ref="A6:B6"/>
    <mergeCell ref="A38:I38"/>
    <mergeCell ref="B32:H32"/>
    <mergeCell ref="A33:I33"/>
    <mergeCell ref="A35:I35"/>
    <mergeCell ref="A36:I36"/>
    <mergeCell ref="A24:A26"/>
    <mergeCell ref="B24:B26"/>
    <mergeCell ref="C24:D24"/>
    <mergeCell ref="E24:F24"/>
    <mergeCell ref="G24:H25"/>
    <mergeCell ref="E25:F25"/>
  </mergeCells>
  <conditionalFormatting sqref="E30">
    <cfRule type="cellIs" dxfId="18" priority="1" stopIfTrue="1" operator="equal">
      <formula>"Does Not Balance"</formula>
    </cfRule>
  </conditionalFormatting>
  <conditionalFormatting sqref="D25">
    <cfRule type="cellIs" dxfId="17" priority="2" stopIfTrue="1" operator="equal">
      <formula>0</formula>
    </cfRule>
  </conditionalFormatting>
  <pageMargins left="0.7" right="0.7" top="0.75" bottom="0.75" header="0.3" footer="0.3"/>
  <pageSetup scale="95" orientation="portrait" r:id="rId1"/>
  <headerFoot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F6B1C-C23B-47AB-8EDD-4D29D97606F5}">
  <sheetPr>
    <pageSetUpPr fitToPage="1"/>
  </sheetPr>
  <dimension ref="A1:C22"/>
  <sheetViews>
    <sheetView workbookViewId="0">
      <selection activeCell="C3" sqref="C3:C18"/>
    </sheetView>
  </sheetViews>
  <sheetFormatPr defaultColWidth="0" defaultRowHeight="14.4" zeroHeight="1" x14ac:dyDescent="0.3"/>
  <cols>
    <col min="1" max="1" width="6.109375" customWidth="1"/>
    <col min="2" max="2" width="76.33203125" customWidth="1"/>
    <col min="3" max="3" width="26.5546875" customWidth="1"/>
    <col min="4" max="4" width="1.44140625" customWidth="1"/>
    <col min="257" max="257" width="6.109375" customWidth="1"/>
    <col min="258" max="258" width="76.33203125" customWidth="1"/>
    <col min="259" max="259" width="26.5546875" customWidth="1"/>
    <col min="260" max="260" width="1.44140625" customWidth="1"/>
    <col min="513" max="513" width="6.109375" customWidth="1"/>
    <col min="514" max="514" width="76.33203125" customWidth="1"/>
    <col min="515" max="515" width="26.5546875" customWidth="1"/>
    <col min="516" max="516" width="1.44140625" customWidth="1"/>
    <col min="769" max="769" width="6.109375" customWidth="1"/>
    <col min="770" max="770" width="76.33203125" customWidth="1"/>
    <col min="771" max="771" width="26.5546875" customWidth="1"/>
    <col min="772" max="772" width="1.44140625" customWidth="1"/>
    <col min="1025" max="1025" width="6.109375" customWidth="1"/>
    <col min="1026" max="1026" width="76.33203125" customWidth="1"/>
    <col min="1027" max="1027" width="26.5546875" customWidth="1"/>
    <col min="1028" max="1028" width="1.44140625" customWidth="1"/>
    <col min="1281" max="1281" width="6.109375" customWidth="1"/>
    <col min="1282" max="1282" width="76.33203125" customWidth="1"/>
    <col min="1283" max="1283" width="26.5546875" customWidth="1"/>
    <col min="1284" max="1284" width="1.44140625" customWidth="1"/>
    <col min="1537" max="1537" width="6.109375" customWidth="1"/>
    <col min="1538" max="1538" width="76.33203125" customWidth="1"/>
    <col min="1539" max="1539" width="26.5546875" customWidth="1"/>
    <col min="1540" max="1540" width="1.44140625" customWidth="1"/>
    <col min="1793" max="1793" width="6.109375" customWidth="1"/>
    <col min="1794" max="1794" width="76.33203125" customWidth="1"/>
    <col min="1795" max="1795" width="26.5546875" customWidth="1"/>
    <col min="1796" max="1796" width="1.44140625" customWidth="1"/>
    <col min="2049" max="2049" width="6.109375" customWidth="1"/>
    <col min="2050" max="2050" width="76.33203125" customWidth="1"/>
    <col min="2051" max="2051" width="26.5546875" customWidth="1"/>
    <col min="2052" max="2052" width="1.44140625" customWidth="1"/>
    <col min="2305" max="2305" width="6.109375" customWidth="1"/>
    <col min="2306" max="2306" width="76.33203125" customWidth="1"/>
    <col min="2307" max="2307" width="26.5546875" customWidth="1"/>
    <col min="2308" max="2308" width="1.44140625" customWidth="1"/>
    <col min="2561" max="2561" width="6.109375" customWidth="1"/>
    <col min="2562" max="2562" width="76.33203125" customWidth="1"/>
    <col min="2563" max="2563" width="26.5546875" customWidth="1"/>
    <col min="2564" max="2564" width="1.44140625" customWidth="1"/>
    <col min="2817" max="2817" width="6.109375" customWidth="1"/>
    <col min="2818" max="2818" width="76.33203125" customWidth="1"/>
    <col min="2819" max="2819" width="26.5546875" customWidth="1"/>
    <col min="2820" max="2820" width="1.44140625" customWidth="1"/>
    <col min="3073" max="3073" width="6.109375" customWidth="1"/>
    <col min="3074" max="3074" width="76.33203125" customWidth="1"/>
    <col min="3075" max="3075" width="26.5546875" customWidth="1"/>
    <col min="3076" max="3076" width="1.44140625" customWidth="1"/>
    <col min="3329" max="3329" width="6.109375" customWidth="1"/>
    <col min="3330" max="3330" width="76.33203125" customWidth="1"/>
    <col min="3331" max="3331" width="26.5546875" customWidth="1"/>
    <col min="3332" max="3332" width="1.44140625" customWidth="1"/>
    <col min="3585" max="3585" width="6.109375" customWidth="1"/>
    <col min="3586" max="3586" width="76.33203125" customWidth="1"/>
    <col min="3587" max="3587" width="26.5546875" customWidth="1"/>
    <col min="3588" max="3588" width="1.44140625" customWidth="1"/>
    <col min="3841" max="3841" width="6.109375" customWidth="1"/>
    <col min="3842" max="3842" width="76.33203125" customWidth="1"/>
    <col min="3843" max="3843" width="26.5546875" customWidth="1"/>
    <col min="3844" max="3844" width="1.44140625" customWidth="1"/>
    <col min="4097" max="4097" width="6.109375" customWidth="1"/>
    <col min="4098" max="4098" width="76.33203125" customWidth="1"/>
    <col min="4099" max="4099" width="26.5546875" customWidth="1"/>
    <col min="4100" max="4100" width="1.44140625" customWidth="1"/>
    <col min="4353" max="4353" width="6.109375" customWidth="1"/>
    <col min="4354" max="4354" width="76.33203125" customWidth="1"/>
    <col min="4355" max="4355" width="26.5546875" customWidth="1"/>
    <col min="4356" max="4356" width="1.44140625" customWidth="1"/>
    <col min="4609" max="4609" width="6.109375" customWidth="1"/>
    <col min="4610" max="4610" width="76.33203125" customWidth="1"/>
    <col min="4611" max="4611" width="26.5546875" customWidth="1"/>
    <col min="4612" max="4612" width="1.44140625" customWidth="1"/>
    <col min="4865" max="4865" width="6.109375" customWidth="1"/>
    <col min="4866" max="4866" width="76.33203125" customWidth="1"/>
    <col min="4867" max="4867" width="26.5546875" customWidth="1"/>
    <col min="4868" max="4868" width="1.44140625" customWidth="1"/>
    <col min="5121" max="5121" width="6.109375" customWidth="1"/>
    <col min="5122" max="5122" width="76.33203125" customWidth="1"/>
    <col min="5123" max="5123" width="26.5546875" customWidth="1"/>
    <col min="5124" max="5124" width="1.44140625" customWidth="1"/>
    <col min="5377" max="5377" width="6.109375" customWidth="1"/>
    <col min="5378" max="5378" width="76.33203125" customWidth="1"/>
    <col min="5379" max="5379" width="26.5546875" customWidth="1"/>
    <col min="5380" max="5380" width="1.44140625" customWidth="1"/>
    <col min="5633" max="5633" width="6.109375" customWidth="1"/>
    <col min="5634" max="5634" width="76.33203125" customWidth="1"/>
    <col min="5635" max="5635" width="26.5546875" customWidth="1"/>
    <col min="5636" max="5636" width="1.44140625" customWidth="1"/>
    <col min="5889" max="5889" width="6.109375" customWidth="1"/>
    <col min="5890" max="5890" width="76.33203125" customWidth="1"/>
    <col min="5891" max="5891" width="26.5546875" customWidth="1"/>
    <col min="5892" max="5892" width="1.44140625" customWidth="1"/>
    <col min="6145" max="6145" width="6.109375" customWidth="1"/>
    <col min="6146" max="6146" width="76.33203125" customWidth="1"/>
    <col min="6147" max="6147" width="26.5546875" customWidth="1"/>
    <col min="6148" max="6148" width="1.44140625" customWidth="1"/>
    <col min="6401" max="6401" width="6.109375" customWidth="1"/>
    <col min="6402" max="6402" width="76.33203125" customWidth="1"/>
    <col min="6403" max="6403" width="26.5546875" customWidth="1"/>
    <col min="6404" max="6404" width="1.44140625" customWidth="1"/>
    <col min="6657" max="6657" width="6.109375" customWidth="1"/>
    <col min="6658" max="6658" width="76.33203125" customWidth="1"/>
    <col min="6659" max="6659" width="26.5546875" customWidth="1"/>
    <col min="6660" max="6660" width="1.44140625" customWidth="1"/>
    <col min="6913" max="6913" width="6.109375" customWidth="1"/>
    <col min="6914" max="6914" width="76.33203125" customWidth="1"/>
    <col min="6915" max="6915" width="26.5546875" customWidth="1"/>
    <col min="6916" max="6916" width="1.44140625" customWidth="1"/>
    <col min="7169" max="7169" width="6.109375" customWidth="1"/>
    <col min="7170" max="7170" width="76.33203125" customWidth="1"/>
    <col min="7171" max="7171" width="26.5546875" customWidth="1"/>
    <col min="7172" max="7172" width="1.44140625" customWidth="1"/>
    <col min="7425" max="7425" width="6.109375" customWidth="1"/>
    <col min="7426" max="7426" width="76.33203125" customWidth="1"/>
    <col min="7427" max="7427" width="26.5546875" customWidth="1"/>
    <col min="7428" max="7428" width="1.44140625" customWidth="1"/>
    <col min="7681" max="7681" width="6.109375" customWidth="1"/>
    <col min="7682" max="7682" width="76.33203125" customWidth="1"/>
    <col min="7683" max="7683" width="26.5546875" customWidth="1"/>
    <col min="7684" max="7684" width="1.44140625" customWidth="1"/>
    <col min="7937" max="7937" width="6.109375" customWidth="1"/>
    <col min="7938" max="7938" width="76.33203125" customWidth="1"/>
    <col min="7939" max="7939" width="26.5546875" customWidth="1"/>
    <col min="7940" max="7940" width="1.44140625" customWidth="1"/>
    <col min="8193" max="8193" width="6.109375" customWidth="1"/>
    <col min="8194" max="8194" width="76.33203125" customWidth="1"/>
    <col min="8195" max="8195" width="26.5546875" customWidth="1"/>
    <col min="8196" max="8196" width="1.44140625" customWidth="1"/>
    <col min="8449" max="8449" width="6.109375" customWidth="1"/>
    <col min="8450" max="8450" width="76.33203125" customWidth="1"/>
    <col min="8451" max="8451" width="26.5546875" customWidth="1"/>
    <col min="8452" max="8452" width="1.44140625" customWidth="1"/>
    <col min="8705" max="8705" width="6.109375" customWidth="1"/>
    <col min="8706" max="8706" width="76.33203125" customWidth="1"/>
    <col min="8707" max="8707" width="26.5546875" customWidth="1"/>
    <col min="8708" max="8708" width="1.44140625" customWidth="1"/>
    <col min="8961" max="8961" width="6.109375" customWidth="1"/>
    <col min="8962" max="8962" width="76.33203125" customWidth="1"/>
    <col min="8963" max="8963" width="26.5546875" customWidth="1"/>
    <col min="8964" max="8964" width="1.44140625" customWidth="1"/>
    <col min="9217" max="9217" width="6.109375" customWidth="1"/>
    <col min="9218" max="9218" width="76.33203125" customWidth="1"/>
    <col min="9219" max="9219" width="26.5546875" customWidth="1"/>
    <col min="9220" max="9220" width="1.44140625" customWidth="1"/>
    <col min="9473" max="9473" width="6.109375" customWidth="1"/>
    <col min="9474" max="9474" width="76.33203125" customWidth="1"/>
    <col min="9475" max="9475" width="26.5546875" customWidth="1"/>
    <col min="9476" max="9476" width="1.44140625" customWidth="1"/>
    <col min="9729" max="9729" width="6.109375" customWidth="1"/>
    <col min="9730" max="9730" width="76.33203125" customWidth="1"/>
    <col min="9731" max="9731" width="26.5546875" customWidth="1"/>
    <col min="9732" max="9732" width="1.44140625" customWidth="1"/>
    <col min="9985" max="9985" width="6.109375" customWidth="1"/>
    <col min="9986" max="9986" width="76.33203125" customWidth="1"/>
    <col min="9987" max="9987" width="26.5546875" customWidth="1"/>
    <col min="9988" max="9988" width="1.44140625" customWidth="1"/>
    <col min="10241" max="10241" width="6.109375" customWidth="1"/>
    <col min="10242" max="10242" width="76.33203125" customWidth="1"/>
    <col min="10243" max="10243" width="26.5546875" customWidth="1"/>
    <col min="10244" max="10244" width="1.44140625" customWidth="1"/>
    <col min="10497" max="10497" width="6.109375" customWidth="1"/>
    <col min="10498" max="10498" width="76.33203125" customWidth="1"/>
    <col min="10499" max="10499" width="26.5546875" customWidth="1"/>
    <col min="10500" max="10500" width="1.44140625" customWidth="1"/>
    <col min="10753" max="10753" width="6.109375" customWidth="1"/>
    <col min="10754" max="10754" width="76.33203125" customWidth="1"/>
    <col min="10755" max="10755" width="26.5546875" customWidth="1"/>
    <col min="10756" max="10756" width="1.44140625" customWidth="1"/>
    <col min="11009" max="11009" width="6.109375" customWidth="1"/>
    <col min="11010" max="11010" width="76.33203125" customWidth="1"/>
    <col min="11011" max="11011" width="26.5546875" customWidth="1"/>
    <col min="11012" max="11012" width="1.44140625" customWidth="1"/>
    <col min="11265" max="11265" width="6.109375" customWidth="1"/>
    <col min="11266" max="11266" width="76.33203125" customWidth="1"/>
    <col min="11267" max="11267" width="26.5546875" customWidth="1"/>
    <col min="11268" max="11268" width="1.44140625" customWidth="1"/>
    <col min="11521" max="11521" width="6.109375" customWidth="1"/>
    <col min="11522" max="11522" width="76.33203125" customWidth="1"/>
    <col min="11523" max="11523" width="26.5546875" customWidth="1"/>
    <col min="11524" max="11524" width="1.44140625" customWidth="1"/>
    <col min="11777" max="11777" width="6.109375" customWidth="1"/>
    <col min="11778" max="11778" width="76.33203125" customWidth="1"/>
    <col min="11779" max="11779" width="26.5546875" customWidth="1"/>
    <col min="11780" max="11780" width="1.44140625" customWidth="1"/>
    <col min="12033" max="12033" width="6.109375" customWidth="1"/>
    <col min="12034" max="12034" width="76.33203125" customWidth="1"/>
    <col min="12035" max="12035" width="26.5546875" customWidth="1"/>
    <col min="12036" max="12036" width="1.44140625" customWidth="1"/>
    <col min="12289" max="12289" width="6.109375" customWidth="1"/>
    <col min="12290" max="12290" width="76.33203125" customWidth="1"/>
    <col min="12291" max="12291" width="26.5546875" customWidth="1"/>
    <col min="12292" max="12292" width="1.44140625" customWidth="1"/>
    <col min="12545" max="12545" width="6.109375" customWidth="1"/>
    <col min="12546" max="12546" width="76.33203125" customWidth="1"/>
    <col min="12547" max="12547" width="26.5546875" customWidth="1"/>
    <col min="12548" max="12548" width="1.44140625" customWidth="1"/>
    <col min="12801" max="12801" width="6.109375" customWidth="1"/>
    <col min="12802" max="12802" width="76.33203125" customWidth="1"/>
    <col min="12803" max="12803" width="26.5546875" customWidth="1"/>
    <col min="12804" max="12804" width="1.44140625" customWidth="1"/>
    <col min="13057" max="13057" width="6.109375" customWidth="1"/>
    <col min="13058" max="13058" width="76.33203125" customWidth="1"/>
    <col min="13059" max="13059" width="26.5546875" customWidth="1"/>
    <col min="13060" max="13060" width="1.44140625" customWidth="1"/>
    <col min="13313" max="13313" width="6.109375" customWidth="1"/>
    <col min="13314" max="13314" width="76.33203125" customWidth="1"/>
    <col min="13315" max="13315" width="26.5546875" customWidth="1"/>
    <col min="13316" max="13316" width="1.44140625" customWidth="1"/>
    <col min="13569" max="13569" width="6.109375" customWidth="1"/>
    <col min="13570" max="13570" width="76.33203125" customWidth="1"/>
    <col min="13571" max="13571" width="26.5546875" customWidth="1"/>
    <col min="13572" max="13572" width="1.44140625" customWidth="1"/>
    <col min="13825" max="13825" width="6.109375" customWidth="1"/>
    <col min="13826" max="13826" width="76.33203125" customWidth="1"/>
    <col min="13827" max="13827" width="26.5546875" customWidth="1"/>
    <col min="13828" max="13828" width="1.44140625" customWidth="1"/>
    <col min="14081" max="14081" width="6.109375" customWidth="1"/>
    <col min="14082" max="14082" width="76.33203125" customWidth="1"/>
    <col min="14083" max="14083" width="26.5546875" customWidth="1"/>
    <col min="14084" max="14084" width="1.44140625" customWidth="1"/>
    <col min="14337" max="14337" width="6.109375" customWidth="1"/>
    <col min="14338" max="14338" width="76.33203125" customWidth="1"/>
    <col min="14339" max="14339" width="26.5546875" customWidth="1"/>
    <col min="14340" max="14340" width="1.44140625" customWidth="1"/>
    <col min="14593" max="14593" width="6.109375" customWidth="1"/>
    <col min="14594" max="14594" width="76.33203125" customWidth="1"/>
    <col min="14595" max="14595" width="26.5546875" customWidth="1"/>
    <col min="14596" max="14596" width="1.44140625" customWidth="1"/>
    <col min="14849" max="14849" width="6.109375" customWidth="1"/>
    <col min="14850" max="14850" width="76.33203125" customWidth="1"/>
    <col min="14851" max="14851" width="26.5546875" customWidth="1"/>
    <col min="14852" max="14852" width="1.44140625" customWidth="1"/>
    <col min="15105" max="15105" width="6.109375" customWidth="1"/>
    <col min="15106" max="15106" width="76.33203125" customWidth="1"/>
    <col min="15107" max="15107" width="26.5546875" customWidth="1"/>
    <col min="15108" max="15108" width="1.44140625" customWidth="1"/>
    <col min="15361" max="15361" width="6.109375" customWidth="1"/>
    <col min="15362" max="15362" width="76.33203125" customWidth="1"/>
    <col min="15363" max="15363" width="26.5546875" customWidth="1"/>
    <col min="15364" max="15364" width="1.44140625" customWidth="1"/>
    <col min="15617" max="15617" width="6.109375" customWidth="1"/>
    <col min="15618" max="15618" width="76.33203125" customWidth="1"/>
    <col min="15619" max="15619" width="26.5546875" customWidth="1"/>
    <col min="15620" max="15620" width="1.44140625" customWidth="1"/>
    <col min="15873" max="15873" width="6.109375" customWidth="1"/>
    <col min="15874" max="15874" width="76.33203125" customWidth="1"/>
    <col min="15875" max="15875" width="26.5546875" customWidth="1"/>
    <col min="15876" max="15876" width="1.44140625" customWidth="1"/>
    <col min="16129" max="16129" width="6.109375" customWidth="1"/>
    <col min="16130" max="16130" width="76.33203125" customWidth="1"/>
    <col min="16131" max="16131" width="26.5546875" customWidth="1"/>
    <col min="16132" max="16132" width="1.44140625" customWidth="1"/>
  </cols>
  <sheetData>
    <row r="1" spans="1:3" x14ac:dyDescent="0.3">
      <c r="A1" s="28" t="s">
        <v>12</v>
      </c>
      <c r="B1" s="28" t="s">
        <v>13</v>
      </c>
      <c r="C1" s="28" t="s">
        <v>14</v>
      </c>
    </row>
    <row r="2" spans="1:3" s="25" customFormat="1" ht="26.4" x14ac:dyDescent="0.3">
      <c r="A2" s="19" t="s">
        <v>20</v>
      </c>
      <c r="B2" s="29" t="s">
        <v>44</v>
      </c>
      <c r="C2" s="19" t="s">
        <v>36</v>
      </c>
    </row>
    <row r="3" spans="1:3" x14ac:dyDescent="0.3">
      <c r="A3" s="28">
        <v>1</v>
      </c>
      <c r="B3" s="17"/>
      <c r="C3" s="63"/>
    </row>
    <row r="4" spans="1:3" x14ac:dyDescent="0.3">
      <c r="A4" s="28">
        <v>2</v>
      </c>
      <c r="B4" s="17"/>
      <c r="C4" s="63"/>
    </row>
    <row r="5" spans="1:3" x14ac:dyDescent="0.3">
      <c r="A5" s="28">
        <v>3</v>
      </c>
      <c r="B5" s="17"/>
      <c r="C5" s="63"/>
    </row>
    <row r="6" spans="1:3" x14ac:dyDescent="0.3">
      <c r="A6" s="28">
        <v>4</v>
      </c>
      <c r="B6" s="17"/>
      <c r="C6" s="63"/>
    </row>
    <row r="7" spans="1:3" x14ac:dyDescent="0.3">
      <c r="A7" s="28">
        <v>5</v>
      </c>
      <c r="B7" s="17"/>
      <c r="C7" s="63"/>
    </row>
    <row r="8" spans="1:3" x14ac:dyDescent="0.3">
      <c r="A8" s="28">
        <v>6</v>
      </c>
      <c r="B8" s="17"/>
      <c r="C8" s="63"/>
    </row>
    <row r="9" spans="1:3" x14ac:dyDescent="0.3">
      <c r="A9" s="28">
        <v>7</v>
      </c>
      <c r="B9" s="17"/>
      <c r="C9" s="63"/>
    </row>
    <row r="10" spans="1:3" x14ac:dyDescent="0.3">
      <c r="A10" s="28">
        <v>8</v>
      </c>
      <c r="B10" s="17"/>
      <c r="C10" s="63"/>
    </row>
    <row r="11" spans="1:3" x14ac:dyDescent="0.3">
      <c r="A11" s="28">
        <v>9</v>
      </c>
      <c r="B11" s="17"/>
      <c r="C11" s="63"/>
    </row>
    <row r="12" spans="1:3" x14ac:dyDescent="0.3">
      <c r="A12" s="28">
        <v>10</v>
      </c>
      <c r="B12" s="17"/>
      <c r="C12" s="63"/>
    </row>
    <row r="13" spans="1:3" x14ac:dyDescent="0.3">
      <c r="A13" s="28">
        <v>11</v>
      </c>
      <c r="B13" s="17"/>
      <c r="C13" s="63"/>
    </row>
    <row r="14" spans="1:3" x14ac:dyDescent="0.3">
      <c r="A14" s="28">
        <v>12</v>
      </c>
      <c r="B14" s="17"/>
      <c r="C14" s="63"/>
    </row>
    <row r="15" spans="1:3" x14ac:dyDescent="0.3">
      <c r="A15" s="28">
        <v>13</v>
      </c>
      <c r="B15" s="17"/>
      <c r="C15" s="63"/>
    </row>
    <row r="16" spans="1:3" x14ac:dyDescent="0.3">
      <c r="A16" s="28">
        <v>14</v>
      </c>
      <c r="B16" s="17"/>
      <c r="C16" s="63"/>
    </row>
    <row r="17" spans="1:3" x14ac:dyDescent="0.3">
      <c r="A17" s="28">
        <v>15</v>
      </c>
      <c r="B17" s="17"/>
      <c r="C17" s="63"/>
    </row>
    <row r="18" spans="1:3" x14ac:dyDescent="0.3">
      <c r="A18" s="28">
        <v>16</v>
      </c>
      <c r="B18" s="17"/>
      <c r="C18" s="63"/>
    </row>
    <row r="19" spans="1:3" x14ac:dyDescent="0.3">
      <c r="A19" s="28">
        <v>17</v>
      </c>
      <c r="B19" s="30" t="s">
        <v>45</v>
      </c>
      <c r="C19" s="31">
        <f>SUM(C3:C18)</f>
        <v>0</v>
      </c>
    </row>
    <row r="20" spans="1:3" x14ac:dyDescent="0.3"/>
    <row r="21" spans="1:3" x14ac:dyDescent="0.3">
      <c r="A21" s="91"/>
      <c r="B21" s="91"/>
      <c r="C21" s="91"/>
    </row>
    <row r="22" spans="1:3" x14ac:dyDescent="0.3"/>
  </sheetData>
  <sheetProtection algorithmName="SHA-512" hashValue="jAtQcwLZ8Tpv7Y0mvScbqTpB9AvQR5nPD6LjJ6zGWDDINs7FGTBO5wQ983Xo/yBALQeRiq1kiWV6DR0Wux5jXg==" saltValue="PYguPQcTjA83HM0wTfolIA==" spinCount="100000" sheet="1" objects="1" scenarios="1" formatCells="0" formatColumns="0" formatRows="0"/>
  <mergeCells count="1">
    <mergeCell ref="A21:C21"/>
  </mergeCells>
  <pageMargins left="0.7" right="0.7" top="0.75" bottom="0.75" header="0.3" footer="0.3"/>
  <pageSetup orientation="landscape" r:id="rId1"/>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0D66F-1BA2-49ED-BCBF-D4DFDB62191F}">
  <sheetPr>
    <pageSetUpPr fitToPage="1"/>
  </sheetPr>
  <dimension ref="A1:L24"/>
  <sheetViews>
    <sheetView workbookViewId="0">
      <pane xSplit="1" ySplit="2" topLeftCell="B3" activePane="bottomRight" state="frozen"/>
      <selection pane="topRight" activeCell="B1" sqref="B1"/>
      <selection pane="bottomLeft" activeCell="A3" sqref="A3"/>
      <selection pane="bottomRight" activeCell="H3" sqref="H3"/>
    </sheetView>
  </sheetViews>
  <sheetFormatPr defaultColWidth="0" defaultRowHeight="14.4" zeroHeight="1" x14ac:dyDescent="0.3"/>
  <cols>
    <col min="1" max="1" width="5.44140625" style="27" customWidth="1"/>
    <col min="2" max="2" width="26" style="26" customWidth="1"/>
    <col min="3" max="3" width="9.109375" style="26" customWidth="1"/>
    <col min="4" max="7" width="14.6640625" style="26" customWidth="1"/>
    <col min="8" max="8" width="22.21875" style="26" customWidth="1"/>
    <col min="9" max="9" width="26" style="26" customWidth="1"/>
    <col min="10" max="10" width="13.21875" style="26" customWidth="1"/>
    <col min="11" max="11" width="10.33203125" style="26" bestFit="1" customWidth="1"/>
    <col min="12" max="12" width="8.88671875" style="26" hidden="1" customWidth="1"/>
    <col min="13" max="253" width="8.88671875" style="26" customWidth="1"/>
    <col min="254" max="254" width="5.44140625" style="26" customWidth="1"/>
    <col min="255" max="255" width="26" style="26" customWidth="1"/>
    <col min="256" max="256" width="9.109375" style="26" customWidth="1"/>
    <col min="257" max="260" width="14.6640625" style="26" customWidth="1"/>
    <col min="261" max="261" width="30.33203125" style="26" customWidth="1"/>
    <col min="262" max="262" width="15.44140625" style="26" customWidth="1"/>
    <col min="263" max="263" width="11.33203125" style="26" customWidth="1"/>
    <col min="264" max="264" width="10.88671875" style="26" customWidth="1"/>
    <col min="265" max="265" width="1.33203125" style="26" customWidth="1"/>
    <col min="266" max="509" width="0" style="26" hidden="1"/>
    <col min="510" max="510" width="5.44140625" style="26" customWidth="1"/>
    <col min="511" max="511" width="26" style="26" customWidth="1"/>
    <col min="512" max="512" width="9.109375" style="26" customWidth="1"/>
    <col min="513" max="516" width="14.6640625" style="26" customWidth="1"/>
    <col min="517" max="517" width="30.33203125" style="26" customWidth="1"/>
    <col min="518" max="518" width="15.44140625" style="26" customWidth="1"/>
    <col min="519" max="519" width="11.33203125" style="26" customWidth="1"/>
    <col min="520" max="520" width="10.88671875" style="26" customWidth="1"/>
    <col min="521" max="521" width="1.33203125" style="26" customWidth="1"/>
    <col min="522" max="765" width="0" style="26" hidden="1"/>
    <col min="766" max="766" width="5.44140625" style="26" customWidth="1"/>
    <col min="767" max="767" width="26" style="26" customWidth="1"/>
    <col min="768" max="768" width="9.109375" style="26" customWidth="1"/>
    <col min="769" max="772" width="14.6640625" style="26" customWidth="1"/>
    <col min="773" max="773" width="30.33203125" style="26" customWidth="1"/>
    <col min="774" max="774" width="15.44140625" style="26" customWidth="1"/>
    <col min="775" max="775" width="11.33203125" style="26" customWidth="1"/>
    <col min="776" max="776" width="10.88671875" style="26" customWidth="1"/>
    <col min="777" max="777" width="1.33203125" style="26" customWidth="1"/>
    <col min="778" max="1021" width="0" style="26" hidden="1"/>
    <col min="1022" max="1022" width="5.44140625" style="26" customWidth="1"/>
    <col min="1023" max="1023" width="26" style="26" customWidth="1"/>
    <col min="1024" max="1024" width="9.109375" style="26" customWidth="1"/>
    <col min="1025" max="1028" width="14.6640625" style="26" customWidth="1"/>
    <col min="1029" max="1029" width="30.33203125" style="26" customWidth="1"/>
    <col min="1030" max="1030" width="15.44140625" style="26" customWidth="1"/>
    <col min="1031" max="1031" width="11.33203125" style="26" customWidth="1"/>
    <col min="1032" max="1032" width="10.88671875" style="26" customWidth="1"/>
    <col min="1033" max="1033" width="1.33203125" style="26" customWidth="1"/>
    <col min="1034" max="1277" width="0" style="26" hidden="1"/>
    <col min="1278" max="1278" width="5.44140625" style="26" customWidth="1"/>
    <col min="1279" max="1279" width="26" style="26" customWidth="1"/>
    <col min="1280" max="1280" width="9.109375" style="26" customWidth="1"/>
    <col min="1281" max="1284" width="14.6640625" style="26" customWidth="1"/>
    <col min="1285" max="1285" width="30.33203125" style="26" customWidth="1"/>
    <col min="1286" max="1286" width="15.44140625" style="26" customWidth="1"/>
    <col min="1287" max="1287" width="11.33203125" style="26" customWidth="1"/>
    <col min="1288" max="1288" width="10.88671875" style="26" customWidth="1"/>
    <col min="1289" max="1289" width="1.33203125" style="26" customWidth="1"/>
    <col min="1290" max="1533" width="0" style="26" hidden="1"/>
    <col min="1534" max="1534" width="5.44140625" style="26" customWidth="1"/>
    <col min="1535" max="1535" width="26" style="26" customWidth="1"/>
    <col min="1536" max="1536" width="9.109375" style="26" customWidth="1"/>
    <col min="1537" max="1540" width="14.6640625" style="26" customWidth="1"/>
    <col min="1541" max="1541" width="30.33203125" style="26" customWidth="1"/>
    <col min="1542" max="1542" width="15.44140625" style="26" customWidth="1"/>
    <col min="1543" max="1543" width="11.33203125" style="26" customWidth="1"/>
    <col min="1544" max="1544" width="10.88671875" style="26" customWidth="1"/>
    <col min="1545" max="1545" width="1.33203125" style="26" customWidth="1"/>
    <col min="1546" max="1789" width="0" style="26" hidden="1"/>
    <col min="1790" max="1790" width="5.44140625" style="26" customWidth="1"/>
    <col min="1791" max="1791" width="26" style="26" customWidth="1"/>
    <col min="1792" max="1792" width="9.109375" style="26" customWidth="1"/>
    <col min="1793" max="1796" width="14.6640625" style="26" customWidth="1"/>
    <col min="1797" max="1797" width="30.33203125" style="26" customWidth="1"/>
    <col min="1798" max="1798" width="15.44140625" style="26" customWidth="1"/>
    <col min="1799" max="1799" width="11.33203125" style="26" customWidth="1"/>
    <col min="1800" max="1800" width="10.88671875" style="26" customWidth="1"/>
    <col min="1801" max="1801" width="1.33203125" style="26" customWidth="1"/>
    <col min="1802" max="2045" width="0" style="26" hidden="1"/>
    <col min="2046" max="2046" width="5.44140625" style="26" customWidth="1"/>
    <col min="2047" max="2047" width="26" style="26" customWidth="1"/>
    <col min="2048" max="2048" width="9.109375" style="26" customWidth="1"/>
    <col min="2049" max="2052" width="14.6640625" style="26" customWidth="1"/>
    <col min="2053" max="2053" width="30.33203125" style="26" customWidth="1"/>
    <col min="2054" max="2054" width="15.44140625" style="26" customWidth="1"/>
    <col min="2055" max="2055" width="11.33203125" style="26" customWidth="1"/>
    <col min="2056" max="2056" width="10.88671875" style="26" customWidth="1"/>
    <col min="2057" max="2057" width="1.33203125" style="26" customWidth="1"/>
    <col min="2058" max="2301" width="0" style="26" hidden="1"/>
    <col min="2302" max="2302" width="5.44140625" style="26" customWidth="1"/>
    <col min="2303" max="2303" width="26" style="26" customWidth="1"/>
    <col min="2304" max="2304" width="9.109375" style="26" customWidth="1"/>
    <col min="2305" max="2308" width="14.6640625" style="26" customWidth="1"/>
    <col min="2309" max="2309" width="30.33203125" style="26" customWidth="1"/>
    <col min="2310" max="2310" width="15.44140625" style="26" customWidth="1"/>
    <col min="2311" max="2311" width="11.33203125" style="26" customWidth="1"/>
    <col min="2312" max="2312" width="10.88671875" style="26" customWidth="1"/>
    <col min="2313" max="2313" width="1.33203125" style="26" customWidth="1"/>
    <col min="2314" max="2557" width="0" style="26" hidden="1"/>
    <col min="2558" max="2558" width="5.44140625" style="26" customWidth="1"/>
    <col min="2559" max="2559" width="26" style="26" customWidth="1"/>
    <col min="2560" max="2560" width="9.109375" style="26" customWidth="1"/>
    <col min="2561" max="2564" width="14.6640625" style="26" customWidth="1"/>
    <col min="2565" max="2565" width="30.33203125" style="26" customWidth="1"/>
    <col min="2566" max="2566" width="15.44140625" style="26" customWidth="1"/>
    <col min="2567" max="2567" width="11.33203125" style="26" customWidth="1"/>
    <col min="2568" max="2568" width="10.88671875" style="26" customWidth="1"/>
    <col min="2569" max="2569" width="1.33203125" style="26" customWidth="1"/>
    <col min="2570" max="2813" width="0" style="26" hidden="1"/>
    <col min="2814" max="2814" width="5.44140625" style="26" customWidth="1"/>
    <col min="2815" max="2815" width="26" style="26" customWidth="1"/>
    <col min="2816" max="2816" width="9.109375" style="26" customWidth="1"/>
    <col min="2817" max="2820" width="14.6640625" style="26" customWidth="1"/>
    <col min="2821" max="2821" width="30.33203125" style="26" customWidth="1"/>
    <col min="2822" max="2822" width="15.44140625" style="26" customWidth="1"/>
    <col min="2823" max="2823" width="11.33203125" style="26" customWidth="1"/>
    <col min="2824" max="2824" width="10.88671875" style="26" customWidth="1"/>
    <col min="2825" max="2825" width="1.33203125" style="26" customWidth="1"/>
    <col min="2826" max="3069" width="0" style="26" hidden="1"/>
    <col min="3070" max="3070" width="5.44140625" style="26" customWidth="1"/>
    <col min="3071" max="3071" width="26" style="26" customWidth="1"/>
    <col min="3072" max="3072" width="9.109375" style="26" customWidth="1"/>
    <col min="3073" max="3076" width="14.6640625" style="26" customWidth="1"/>
    <col min="3077" max="3077" width="30.33203125" style="26" customWidth="1"/>
    <col min="3078" max="3078" width="15.44140625" style="26" customWidth="1"/>
    <col min="3079" max="3079" width="11.33203125" style="26" customWidth="1"/>
    <col min="3080" max="3080" width="10.88671875" style="26" customWidth="1"/>
    <col min="3081" max="3081" width="1.33203125" style="26" customWidth="1"/>
    <col min="3082" max="3325" width="0" style="26" hidden="1"/>
    <col min="3326" max="3326" width="5.44140625" style="26" customWidth="1"/>
    <col min="3327" max="3327" width="26" style="26" customWidth="1"/>
    <col min="3328" max="3328" width="9.109375" style="26" customWidth="1"/>
    <col min="3329" max="3332" width="14.6640625" style="26" customWidth="1"/>
    <col min="3333" max="3333" width="30.33203125" style="26" customWidth="1"/>
    <col min="3334" max="3334" width="15.44140625" style="26" customWidth="1"/>
    <col min="3335" max="3335" width="11.33203125" style="26" customWidth="1"/>
    <col min="3336" max="3336" width="10.88671875" style="26" customWidth="1"/>
    <col min="3337" max="3337" width="1.33203125" style="26" customWidth="1"/>
    <col min="3338" max="3581" width="0" style="26" hidden="1"/>
    <col min="3582" max="3582" width="5.44140625" style="26" customWidth="1"/>
    <col min="3583" max="3583" width="26" style="26" customWidth="1"/>
    <col min="3584" max="3584" width="9.109375" style="26" customWidth="1"/>
    <col min="3585" max="3588" width="14.6640625" style="26" customWidth="1"/>
    <col min="3589" max="3589" width="30.33203125" style="26" customWidth="1"/>
    <col min="3590" max="3590" width="15.44140625" style="26" customWidth="1"/>
    <col min="3591" max="3591" width="11.33203125" style="26" customWidth="1"/>
    <col min="3592" max="3592" width="10.88671875" style="26" customWidth="1"/>
    <col min="3593" max="3593" width="1.33203125" style="26" customWidth="1"/>
    <col min="3594" max="3837" width="0" style="26" hidden="1"/>
    <col min="3838" max="3838" width="5.44140625" style="26" customWidth="1"/>
    <col min="3839" max="3839" width="26" style="26" customWidth="1"/>
    <col min="3840" max="3840" width="9.109375" style="26" customWidth="1"/>
    <col min="3841" max="3844" width="14.6640625" style="26" customWidth="1"/>
    <col min="3845" max="3845" width="30.33203125" style="26" customWidth="1"/>
    <col min="3846" max="3846" width="15.44140625" style="26" customWidth="1"/>
    <col min="3847" max="3847" width="11.33203125" style="26" customWidth="1"/>
    <col min="3848" max="3848" width="10.88671875" style="26" customWidth="1"/>
    <col min="3849" max="3849" width="1.33203125" style="26" customWidth="1"/>
    <col min="3850" max="4093" width="0" style="26" hidden="1"/>
    <col min="4094" max="4094" width="5.44140625" style="26" customWidth="1"/>
    <col min="4095" max="4095" width="26" style="26" customWidth="1"/>
    <col min="4096" max="4096" width="9.109375" style="26" customWidth="1"/>
    <col min="4097" max="4100" width="14.6640625" style="26" customWidth="1"/>
    <col min="4101" max="4101" width="30.33203125" style="26" customWidth="1"/>
    <col min="4102" max="4102" width="15.44140625" style="26" customWidth="1"/>
    <col min="4103" max="4103" width="11.33203125" style="26" customWidth="1"/>
    <col min="4104" max="4104" width="10.88671875" style="26" customWidth="1"/>
    <col min="4105" max="4105" width="1.33203125" style="26" customWidth="1"/>
    <col min="4106" max="4349" width="0" style="26" hidden="1"/>
    <col min="4350" max="4350" width="5.44140625" style="26" customWidth="1"/>
    <col min="4351" max="4351" width="26" style="26" customWidth="1"/>
    <col min="4352" max="4352" width="9.109375" style="26" customWidth="1"/>
    <col min="4353" max="4356" width="14.6640625" style="26" customWidth="1"/>
    <col min="4357" max="4357" width="30.33203125" style="26" customWidth="1"/>
    <col min="4358" max="4358" width="15.44140625" style="26" customWidth="1"/>
    <col min="4359" max="4359" width="11.33203125" style="26" customWidth="1"/>
    <col min="4360" max="4360" width="10.88671875" style="26" customWidth="1"/>
    <col min="4361" max="4361" width="1.33203125" style="26" customWidth="1"/>
    <col min="4362" max="4605" width="0" style="26" hidden="1"/>
    <col min="4606" max="4606" width="5.44140625" style="26" customWidth="1"/>
    <col min="4607" max="4607" width="26" style="26" customWidth="1"/>
    <col min="4608" max="4608" width="9.109375" style="26" customWidth="1"/>
    <col min="4609" max="4612" width="14.6640625" style="26" customWidth="1"/>
    <col min="4613" max="4613" width="30.33203125" style="26" customWidth="1"/>
    <col min="4614" max="4614" width="15.44140625" style="26" customWidth="1"/>
    <col min="4615" max="4615" width="11.33203125" style="26" customWidth="1"/>
    <col min="4616" max="4616" width="10.88671875" style="26" customWidth="1"/>
    <col min="4617" max="4617" width="1.33203125" style="26" customWidth="1"/>
    <col min="4618" max="4861" width="0" style="26" hidden="1"/>
    <col min="4862" max="4862" width="5.44140625" style="26" customWidth="1"/>
    <col min="4863" max="4863" width="26" style="26" customWidth="1"/>
    <col min="4864" max="4864" width="9.109375" style="26" customWidth="1"/>
    <col min="4865" max="4868" width="14.6640625" style="26" customWidth="1"/>
    <col min="4869" max="4869" width="30.33203125" style="26" customWidth="1"/>
    <col min="4870" max="4870" width="15.44140625" style="26" customWidth="1"/>
    <col min="4871" max="4871" width="11.33203125" style="26" customWidth="1"/>
    <col min="4872" max="4872" width="10.88671875" style="26" customWidth="1"/>
    <col min="4873" max="4873" width="1.33203125" style="26" customWidth="1"/>
    <col min="4874" max="5117" width="0" style="26" hidden="1"/>
    <col min="5118" max="5118" width="5.44140625" style="26" customWidth="1"/>
    <col min="5119" max="5119" width="26" style="26" customWidth="1"/>
    <col min="5120" max="5120" width="9.109375" style="26" customWidth="1"/>
    <col min="5121" max="5124" width="14.6640625" style="26" customWidth="1"/>
    <col min="5125" max="5125" width="30.33203125" style="26" customWidth="1"/>
    <col min="5126" max="5126" width="15.44140625" style="26" customWidth="1"/>
    <col min="5127" max="5127" width="11.33203125" style="26" customWidth="1"/>
    <col min="5128" max="5128" width="10.88671875" style="26" customWidth="1"/>
    <col min="5129" max="5129" width="1.33203125" style="26" customWidth="1"/>
    <col min="5130" max="5373" width="0" style="26" hidden="1"/>
    <col min="5374" max="5374" width="5.44140625" style="26" customWidth="1"/>
    <col min="5375" max="5375" width="26" style="26" customWidth="1"/>
    <col min="5376" max="5376" width="9.109375" style="26" customWidth="1"/>
    <col min="5377" max="5380" width="14.6640625" style="26" customWidth="1"/>
    <col min="5381" max="5381" width="30.33203125" style="26" customWidth="1"/>
    <col min="5382" max="5382" width="15.44140625" style="26" customWidth="1"/>
    <col min="5383" max="5383" width="11.33203125" style="26" customWidth="1"/>
    <col min="5384" max="5384" width="10.88671875" style="26" customWidth="1"/>
    <col min="5385" max="5385" width="1.33203125" style="26" customWidth="1"/>
    <col min="5386" max="5629" width="0" style="26" hidden="1"/>
    <col min="5630" max="5630" width="5.44140625" style="26" customWidth="1"/>
    <col min="5631" max="5631" width="26" style="26" customWidth="1"/>
    <col min="5632" max="5632" width="9.109375" style="26" customWidth="1"/>
    <col min="5633" max="5636" width="14.6640625" style="26" customWidth="1"/>
    <col min="5637" max="5637" width="30.33203125" style="26" customWidth="1"/>
    <col min="5638" max="5638" width="15.44140625" style="26" customWidth="1"/>
    <col min="5639" max="5639" width="11.33203125" style="26" customWidth="1"/>
    <col min="5640" max="5640" width="10.88671875" style="26" customWidth="1"/>
    <col min="5641" max="5641" width="1.33203125" style="26" customWidth="1"/>
    <col min="5642" max="5885" width="0" style="26" hidden="1"/>
    <col min="5886" max="5886" width="5.44140625" style="26" customWidth="1"/>
    <col min="5887" max="5887" width="26" style="26" customWidth="1"/>
    <col min="5888" max="5888" width="9.109375" style="26" customWidth="1"/>
    <col min="5889" max="5892" width="14.6640625" style="26" customWidth="1"/>
    <col min="5893" max="5893" width="30.33203125" style="26" customWidth="1"/>
    <col min="5894" max="5894" width="15.44140625" style="26" customWidth="1"/>
    <col min="5895" max="5895" width="11.33203125" style="26" customWidth="1"/>
    <col min="5896" max="5896" width="10.88671875" style="26" customWidth="1"/>
    <col min="5897" max="5897" width="1.33203125" style="26" customWidth="1"/>
    <col min="5898" max="6141" width="0" style="26" hidden="1"/>
    <col min="6142" max="6142" width="5.44140625" style="26" customWidth="1"/>
    <col min="6143" max="6143" width="26" style="26" customWidth="1"/>
    <col min="6144" max="6144" width="9.109375" style="26" customWidth="1"/>
    <col min="6145" max="6148" width="14.6640625" style="26" customWidth="1"/>
    <col min="6149" max="6149" width="30.33203125" style="26" customWidth="1"/>
    <col min="6150" max="6150" width="15.44140625" style="26" customWidth="1"/>
    <col min="6151" max="6151" width="11.33203125" style="26" customWidth="1"/>
    <col min="6152" max="6152" width="10.88671875" style="26" customWidth="1"/>
    <col min="6153" max="6153" width="1.33203125" style="26" customWidth="1"/>
    <col min="6154" max="6397" width="0" style="26" hidden="1"/>
    <col min="6398" max="6398" width="5.44140625" style="26" customWidth="1"/>
    <col min="6399" max="6399" width="26" style="26" customWidth="1"/>
    <col min="6400" max="6400" width="9.109375" style="26" customWidth="1"/>
    <col min="6401" max="6404" width="14.6640625" style="26" customWidth="1"/>
    <col min="6405" max="6405" width="30.33203125" style="26" customWidth="1"/>
    <col min="6406" max="6406" width="15.44140625" style="26" customWidth="1"/>
    <col min="6407" max="6407" width="11.33203125" style="26" customWidth="1"/>
    <col min="6408" max="6408" width="10.88671875" style="26" customWidth="1"/>
    <col min="6409" max="6409" width="1.33203125" style="26" customWidth="1"/>
    <col min="6410" max="6653" width="0" style="26" hidden="1"/>
    <col min="6654" max="6654" width="5.44140625" style="26" customWidth="1"/>
    <col min="6655" max="6655" width="26" style="26" customWidth="1"/>
    <col min="6656" max="6656" width="9.109375" style="26" customWidth="1"/>
    <col min="6657" max="6660" width="14.6640625" style="26" customWidth="1"/>
    <col min="6661" max="6661" width="30.33203125" style="26" customWidth="1"/>
    <col min="6662" max="6662" width="15.44140625" style="26" customWidth="1"/>
    <col min="6663" max="6663" width="11.33203125" style="26" customWidth="1"/>
    <col min="6664" max="6664" width="10.88671875" style="26" customWidth="1"/>
    <col min="6665" max="6665" width="1.33203125" style="26" customWidth="1"/>
    <col min="6666" max="6909" width="0" style="26" hidden="1"/>
    <col min="6910" max="6910" width="5.44140625" style="26" customWidth="1"/>
    <col min="6911" max="6911" width="26" style="26" customWidth="1"/>
    <col min="6912" max="6912" width="9.109375" style="26" customWidth="1"/>
    <col min="6913" max="6916" width="14.6640625" style="26" customWidth="1"/>
    <col min="6917" max="6917" width="30.33203125" style="26" customWidth="1"/>
    <col min="6918" max="6918" width="15.44140625" style="26" customWidth="1"/>
    <col min="6919" max="6919" width="11.33203125" style="26" customWidth="1"/>
    <col min="6920" max="6920" width="10.88671875" style="26" customWidth="1"/>
    <col min="6921" max="6921" width="1.33203125" style="26" customWidth="1"/>
    <col min="6922" max="7165" width="0" style="26" hidden="1"/>
    <col min="7166" max="7166" width="5.44140625" style="26" customWidth="1"/>
    <col min="7167" max="7167" width="26" style="26" customWidth="1"/>
    <col min="7168" max="7168" width="9.109375" style="26" customWidth="1"/>
    <col min="7169" max="7172" width="14.6640625" style="26" customWidth="1"/>
    <col min="7173" max="7173" width="30.33203125" style="26" customWidth="1"/>
    <col min="7174" max="7174" width="15.44140625" style="26" customWidth="1"/>
    <col min="7175" max="7175" width="11.33203125" style="26" customWidth="1"/>
    <col min="7176" max="7176" width="10.88671875" style="26" customWidth="1"/>
    <col min="7177" max="7177" width="1.33203125" style="26" customWidth="1"/>
    <col min="7178" max="7421" width="0" style="26" hidden="1"/>
    <col min="7422" max="7422" width="5.44140625" style="26" customWidth="1"/>
    <col min="7423" max="7423" width="26" style="26" customWidth="1"/>
    <col min="7424" max="7424" width="9.109375" style="26" customWidth="1"/>
    <col min="7425" max="7428" width="14.6640625" style="26" customWidth="1"/>
    <col min="7429" max="7429" width="30.33203125" style="26" customWidth="1"/>
    <col min="7430" max="7430" width="15.44140625" style="26" customWidth="1"/>
    <col min="7431" max="7431" width="11.33203125" style="26" customWidth="1"/>
    <col min="7432" max="7432" width="10.88671875" style="26" customWidth="1"/>
    <col min="7433" max="7433" width="1.33203125" style="26" customWidth="1"/>
    <col min="7434" max="7677" width="0" style="26" hidden="1"/>
    <col min="7678" max="7678" width="5.44140625" style="26" customWidth="1"/>
    <col min="7679" max="7679" width="26" style="26" customWidth="1"/>
    <col min="7680" max="7680" width="9.109375" style="26" customWidth="1"/>
    <col min="7681" max="7684" width="14.6640625" style="26" customWidth="1"/>
    <col min="7685" max="7685" width="30.33203125" style="26" customWidth="1"/>
    <col min="7686" max="7686" width="15.44140625" style="26" customWidth="1"/>
    <col min="7687" max="7687" width="11.33203125" style="26" customWidth="1"/>
    <col min="7688" max="7688" width="10.88671875" style="26" customWidth="1"/>
    <col min="7689" max="7689" width="1.33203125" style="26" customWidth="1"/>
    <col min="7690" max="7933" width="0" style="26" hidden="1"/>
    <col min="7934" max="7934" width="5.44140625" style="26" customWidth="1"/>
    <col min="7935" max="7935" width="26" style="26" customWidth="1"/>
    <col min="7936" max="7936" width="9.109375" style="26" customWidth="1"/>
    <col min="7937" max="7940" width="14.6640625" style="26" customWidth="1"/>
    <col min="7941" max="7941" width="30.33203125" style="26" customWidth="1"/>
    <col min="7942" max="7942" width="15.44140625" style="26" customWidth="1"/>
    <col min="7943" max="7943" width="11.33203125" style="26" customWidth="1"/>
    <col min="7944" max="7944" width="10.88671875" style="26" customWidth="1"/>
    <col min="7945" max="7945" width="1.33203125" style="26" customWidth="1"/>
    <col min="7946" max="8189" width="0" style="26" hidden="1"/>
    <col min="8190" max="8190" width="5.44140625" style="26" customWidth="1"/>
    <col min="8191" max="8191" width="26" style="26" customWidth="1"/>
    <col min="8192" max="8192" width="9.109375" style="26" customWidth="1"/>
    <col min="8193" max="8196" width="14.6640625" style="26" customWidth="1"/>
    <col min="8197" max="8197" width="30.33203125" style="26" customWidth="1"/>
    <col min="8198" max="8198" width="15.44140625" style="26" customWidth="1"/>
    <col min="8199" max="8199" width="11.33203125" style="26" customWidth="1"/>
    <col min="8200" max="8200" width="10.88671875" style="26" customWidth="1"/>
    <col min="8201" max="8201" width="1.33203125" style="26" customWidth="1"/>
    <col min="8202" max="8445" width="0" style="26" hidden="1"/>
    <col min="8446" max="8446" width="5.44140625" style="26" customWidth="1"/>
    <col min="8447" max="8447" width="26" style="26" customWidth="1"/>
    <col min="8448" max="8448" width="9.109375" style="26" customWidth="1"/>
    <col min="8449" max="8452" width="14.6640625" style="26" customWidth="1"/>
    <col min="8453" max="8453" width="30.33203125" style="26" customWidth="1"/>
    <col min="8454" max="8454" width="15.44140625" style="26" customWidth="1"/>
    <col min="8455" max="8455" width="11.33203125" style="26" customWidth="1"/>
    <col min="8456" max="8456" width="10.88671875" style="26" customWidth="1"/>
    <col min="8457" max="8457" width="1.33203125" style="26" customWidth="1"/>
    <col min="8458" max="8701" width="0" style="26" hidden="1"/>
    <col min="8702" max="8702" width="5.44140625" style="26" customWidth="1"/>
    <col min="8703" max="8703" width="26" style="26" customWidth="1"/>
    <col min="8704" max="8704" width="9.109375" style="26" customWidth="1"/>
    <col min="8705" max="8708" width="14.6640625" style="26" customWidth="1"/>
    <col min="8709" max="8709" width="30.33203125" style="26" customWidth="1"/>
    <col min="8710" max="8710" width="15.44140625" style="26" customWidth="1"/>
    <col min="8711" max="8711" width="11.33203125" style="26" customWidth="1"/>
    <col min="8712" max="8712" width="10.88671875" style="26" customWidth="1"/>
    <col min="8713" max="8713" width="1.33203125" style="26" customWidth="1"/>
    <col min="8714" max="8957" width="0" style="26" hidden="1"/>
    <col min="8958" max="8958" width="5.44140625" style="26" customWidth="1"/>
    <col min="8959" max="8959" width="26" style="26" customWidth="1"/>
    <col min="8960" max="8960" width="9.109375" style="26" customWidth="1"/>
    <col min="8961" max="8964" width="14.6640625" style="26" customWidth="1"/>
    <col min="8965" max="8965" width="30.33203125" style="26" customWidth="1"/>
    <col min="8966" max="8966" width="15.44140625" style="26" customWidth="1"/>
    <col min="8967" max="8967" width="11.33203125" style="26" customWidth="1"/>
    <col min="8968" max="8968" width="10.88671875" style="26" customWidth="1"/>
    <col min="8969" max="8969" width="1.33203125" style="26" customWidth="1"/>
    <col min="8970" max="9213" width="0" style="26" hidden="1"/>
    <col min="9214" max="9214" width="5.44140625" style="26" customWidth="1"/>
    <col min="9215" max="9215" width="26" style="26" customWidth="1"/>
    <col min="9216" max="9216" width="9.109375" style="26" customWidth="1"/>
    <col min="9217" max="9220" width="14.6640625" style="26" customWidth="1"/>
    <col min="9221" max="9221" width="30.33203125" style="26" customWidth="1"/>
    <col min="9222" max="9222" width="15.44140625" style="26" customWidth="1"/>
    <col min="9223" max="9223" width="11.33203125" style="26" customWidth="1"/>
    <col min="9224" max="9224" width="10.88671875" style="26" customWidth="1"/>
    <col min="9225" max="9225" width="1.33203125" style="26" customWidth="1"/>
    <col min="9226" max="9469" width="0" style="26" hidden="1"/>
    <col min="9470" max="9470" width="5.44140625" style="26" customWidth="1"/>
    <col min="9471" max="9471" width="26" style="26" customWidth="1"/>
    <col min="9472" max="9472" width="9.109375" style="26" customWidth="1"/>
    <col min="9473" max="9476" width="14.6640625" style="26" customWidth="1"/>
    <col min="9477" max="9477" width="30.33203125" style="26" customWidth="1"/>
    <col min="9478" max="9478" width="15.44140625" style="26" customWidth="1"/>
    <col min="9479" max="9479" width="11.33203125" style="26" customWidth="1"/>
    <col min="9480" max="9480" width="10.88671875" style="26" customWidth="1"/>
    <col min="9481" max="9481" width="1.33203125" style="26" customWidth="1"/>
    <col min="9482" max="9725" width="0" style="26" hidden="1"/>
    <col min="9726" max="9726" width="5.44140625" style="26" customWidth="1"/>
    <col min="9727" max="9727" width="26" style="26" customWidth="1"/>
    <col min="9728" max="9728" width="9.109375" style="26" customWidth="1"/>
    <col min="9729" max="9732" width="14.6640625" style="26" customWidth="1"/>
    <col min="9733" max="9733" width="30.33203125" style="26" customWidth="1"/>
    <col min="9734" max="9734" width="15.44140625" style="26" customWidth="1"/>
    <col min="9735" max="9735" width="11.33203125" style="26" customWidth="1"/>
    <col min="9736" max="9736" width="10.88671875" style="26" customWidth="1"/>
    <col min="9737" max="9737" width="1.33203125" style="26" customWidth="1"/>
    <col min="9738" max="9981" width="0" style="26" hidden="1"/>
    <col min="9982" max="9982" width="5.44140625" style="26" customWidth="1"/>
    <col min="9983" max="9983" width="26" style="26" customWidth="1"/>
    <col min="9984" max="9984" width="9.109375" style="26" customWidth="1"/>
    <col min="9985" max="9988" width="14.6640625" style="26" customWidth="1"/>
    <col min="9989" max="9989" width="30.33203125" style="26" customWidth="1"/>
    <col min="9990" max="9990" width="15.44140625" style="26" customWidth="1"/>
    <col min="9991" max="9991" width="11.33203125" style="26" customWidth="1"/>
    <col min="9992" max="9992" width="10.88671875" style="26" customWidth="1"/>
    <col min="9993" max="9993" width="1.33203125" style="26" customWidth="1"/>
    <col min="9994" max="10237" width="0" style="26" hidden="1"/>
    <col min="10238" max="10238" width="5.44140625" style="26" customWidth="1"/>
    <col min="10239" max="10239" width="26" style="26" customWidth="1"/>
    <col min="10240" max="10240" width="9.109375" style="26" customWidth="1"/>
    <col min="10241" max="10244" width="14.6640625" style="26" customWidth="1"/>
    <col min="10245" max="10245" width="30.33203125" style="26" customWidth="1"/>
    <col min="10246" max="10246" width="15.44140625" style="26" customWidth="1"/>
    <col min="10247" max="10247" width="11.33203125" style="26" customWidth="1"/>
    <col min="10248" max="10248" width="10.88671875" style="26" customWidth="1"/>
    <col min="10249" max="10249" width="1.33203125" style="26" customWidth="1"/>
    <col min="10250" max="10493" width="0" style="26" hidden="1"/>
    <col min="10494" max="10494" width="5.44140625" style="26" customWidth="1"/>
    <col min="10495" max="10495" width="26" style="26" customWidth="1"/>
    <col min="10496" max="10496" width="9.109375" style="26" customWidth="1"/>
    <col min="10497" max="10500" width="14.6640625" style="26" customWidth="1"/>
    <col min="10501" max="10501" width="30.33203125" style="26" customWidth="1"/>
    <col min="10502" max="10502" width="15.44140625" style="26" customWidth="1"/>
    <col min="10503" max="10503" width="11.33203125" style="26" customWidth="1"/>
    <col min="10504" max="10504" width="10.88671875" style="26" customWidth="1"/>
    <col min="10505" max="10505" width="1.33203125" style="26" customWidth="1"/>
    <col min="10506" max="10749" width="0" style="26" hidden="1"/>
    <col min="10750" max="10750" width="5.44140625" style="26" customWidth="1"/>
    <col min="10751" max="10751" width="26" style="26" customWidth="1"/>
    <col min="10752" max="10752" width="9.109375" style="26" customWidth="1"/>
    <col min="10753" max="10756" width="14.6640625" style="26" customWidth="1"/>
    <col min="10757" max="10757" width="30.33203125" style="26" customWidth="1"/>
    <col min="10758" max="10758" width="15.44140625" style="26" customWidth="1"/>
    <col min="10759" max="10759" width="11.33203125" style="26" customWidth="1"/>
    <col min="10760" max="10760" width="10.88671875" style="26" customWidth="1"/>
    <col min="10761" max="10761" width="1.33203125" style="26" customWidth="1"/>
    <col min="10762" max="11005" width="0" style="26" hidden="1"/>
    <col min="11006" max="11006" width="5.44140625" style="26" customWidth="1"/>
    <col min="11007" max="11007" width="26" style="26" customWidth="1"/>
    <col min="11008" max="11008" width="9.109375" style="26" customWidth="1"/>
    <col min="11009" max="11012" width="14.6640625" style="26" customWidth="1"/>
    <col min="11013" max="11013" width="30.33203125" style="26" customWidth="1"/>
    <col min="11014" max="11014" width="15.44140625" style="26" customWidth="1"/>
    <col min="11015" max="11015" width="11.33203125" style="26" customWidth="1"/>
    <col min="11016" max="11016" width="10.88671875" style="26" customWidth="1"/>
    <col min="11017" max="11017" width="1.33203125" style="26" customWidth="1"/>
    <col min="11018" max="11261" width="0" style="26" hidden="1"/>
    <col min="11262" max="11262" width="5.44140625" style="26" customWidth="1"/>
    <col min="11263" max="11263" width="26" style="26" customWidth="1"/>
    <col min="11264" max="11264" width="9.109375" style="26" customWidth="1"/>
    <col min="11265" max="11268" width="14.6640625" style="26" customWidth="1"/>
    <col min="11269" max="11269" width="30.33203125" style="26" customWidth="1"/>
    <col min="11270" max="11270" width="15.44140625" style="26" customWidth="1"/>
    <col min="11271" max="11271" width="11.33203125" style="26" customWidth="1"/>
    <col min="11272" max="11272" width="10.88671875" style="26" customWidth="1"/>
    <col min="11273" max="11273" width="1.33203125" style="26" customWidth="1"/>
    <col min="11274" max="11517" width="0" style="26" hidden="1"/>
    <col min="11518" max="11518" width="5.44140625" style="26" customWidth="1"/>
    <col min="11519" max="11519" width="26" style="26" customWidth="1"/>
    <col min="11520" max="11520" width="9.109375" style="26" customWidth="1"/>
    <col min="11521" max="11524" width="14.6640625" style="26" customWidth="1"/>
    <col min="11525" max="11525" width="30.33203125" style="26" customWidth="1"/>
    <col min="11526" max="11526" width="15.44140625" style="26" customWidth="1"/>
    <col min="11527" max="11527" width="11.33203125" style="26" customWidth="1"/>
    <col min="11528" max="11528" width="10.88671875" style="26" customWidth="1"/>
    <col min="11529" max="11529" width="1.33203125" style="26" customWidth="1"/>
    <col min="11530" max="11773" width="0" style="26" hidden="1"/>
    <col min="11774" max="11774" width="5.44140625" style="26" customWidth="1"/>
    <col min="11775" max="11775" width="26" style="26" customWidth="1"/>
    <col min="11776" max="11776" width="9.109375" style="26" customWidth="1"/>
    <col min="11777" max="11780" width="14.6640625" style="26" customWidth="1"/>
    <col min="11781" max="11781" width="30.33203125" style="26" customWidth="1"/>
    <col min="11782" max="11782" width="15.44140625" style="26" customWidth="1"/>
    <col min="11783" max="11783" width="11.33203125" style="26" customWidth="1"/>
    <col min="11784" max="11784" width="10.88671875" style="26" customWidth="1"/>
    <col min="11785" max="11785" width="1.33203125" style="26" customWidth="1"/>
    <col min="11786" max="12029" width="0" style="26" hidden="1"/>
    <col min="12030" max="12030" width="5.44140625" style="26" customWidth="1"/>
    <col min="12031" max="12031" width="26" style="26" customWidth="1"/>
    <col min="12032" max="12032" width="9.109375" style="26" customWidth="1"/>
    <col min="12033" max="12036" width="14.6640625" style="26" customWidth="1"/>
    <col min="12037" max="12037" width="30.33203125" style="26" customWidth="1"/>
    <col min="12038" max="12038" width="15.44140625" style="26" customWidth="1"/>
    <col min="12039" max="12039" width="11.33203125" style="26" customWidth="1"/>
    <col min="12040" max="12040" width="10.88671875" style="26" customWidth="1"/>
    <col min="12041" max="12041" width="1.33203125" style="26" customWidth="1"/>
    <col min="12042" max="12285" width="0" style="26" hidden="1"/>
    <col min="12286" max="12286" width="5.44140625" style="26" customWidth="1"/>
    <col min="12287" max="12287" width="26" style="26" customWidth="1"/>
    <col min="12288" max="12288" width="9.109375" style="26" customWidth="1"/>
    <col min="12289" max="12292" width="14.6640625" style="26" customWidth="1"/>
    <col min="12293" max="12293" width="30.33203125" style="26" customWidth="1"/>
    <col min="12294" max="12294" width="15.44140625" style="26" customWidth="1"/>
    <col min="12295" max="12295" width="11.33203125" style="26" customWidth="1"/>
    <col min="12296" max="12296" width="10.88671875" style="26" customWidth="1"/>
    <col min="12297" max="12297" width="1.33203125" style="26" customWidth="1"/>
    <col min="12298" max="12541" width="0" style="26" hidden="1"/>
    <col min="12542" max="12542" width="5.44140625" style="26" customWidth="1"/>
    <col min="12543" max="12543" width="26" style="26" customWidth="1"/>
    <col min="12544" max="12544" width="9.109375" style="26" customWidth="1"/>
    <col min="12545" max="12548" width="14.6640625" style="26" customWidth="1"/>
    <col min="12549" max="12549" width="30.33203125" style="26" customWidth="1"/>
    <col min="12550" max="12550" width="15.44140625" style="26" customWidth="1"/>
    <col min="12551" max="12551" width="11.33203125" style="26" customWidth="1"/>
    <col min="12552" max="12552" width="10.88671875" style="26" customWidth="1"/>
    <col min="12553" max="12553" width="1.33203125" style="26" customWidth="1"/>
    <col min="12554" max="12797" width="0" style="26" hidden="1"/>
    <col min="12798" max="12798" width="5.44140625" style="26" customWidth="1"/>
    <col min="12799" max="12799" width="26" style="26" customWidth="1"/>
    <col min="12800" max="12800" width="9.109375" style="26" customWidth="1"/>
    <col min="12801" max="12804" width="14.6640625" style="26" customWidth="1"/>
    <col min="12805" max="12805" width="30.33203125" style="26" customWidth="1"/>
    <col min="12806" max="12806" width="15.44140625" style="26" customWidth="1"/>
    <col min="12807" max="12807" width="11.33203125" style="26" customWidth="1"/>
    <col min="12808" max="12808" width="10.88671875" style="26" customWidth="1"/>
    <col min="12809" max="12809" width="1.33203125" style="26" customWidth="1"/>
    <col min="12810" max="13053" width="0" style="26" hidden="1"/>
    <col min="13054" max="13054" width="5.44140625" style="26" customWidth="1"/>
    <col min="13055" max="13055" width="26" style="26" customWidth="1"/>
    <col min="13056" max="13056" width="9.109375" style="26" customWidth="1"/>
    <col min="13057" max="13060" width="14.6640625" style="26" customWidth="1"/>
    <col min="13061" max="13061" width="30.33203125" style="26" customWidth="1"/>
    <col min="13062" max="13062" width="15.44140625" style="26" customWidth="1"/>
    <col min="13063" max="13063" width="11.33203125" style="26" customWidth="1"/>
    <col min="13064" max="13064" width="10.88671875" style="26" customWidth="1"/>
    <col min="13065" max="13065" width="1.33203125" style="26" customWidth="1"/>
    <col min="13066" max="13309" width="0" style="26" hidden="1"/>
    <col min="13310" max="13310" width="5.44140625" style="26" customWidth="1"/>
    <col min="13311" max="13311" width="26" style="26" customWidth="1"/>
    <col min="13312" max="13312" width="9.109375" style="26" customWidth="1"/>
    <col min="13313" max="13316" width="14.6640625" style="26" customWidth="1"/>
    <col min="13317" max="13317" width="30.33203125" style="26" customWidth="1"/>
    <col min="13318" max="13318" width="15.44140625" style="26" customWidth="1"/>
    <col min="13319" max="13319" width="11.33203125" style="26" customWidth="1"/>
    <col min="13320" max="13320" width="10.88671875" style="26" customWidth="1"/>
    <col min="13321" max="13321" width="1.33203125" style="26" customWidth="1"/>
    <col min="13322" max="13565" width="0" style="26" hidden="1"/>
    <col min="13566" max="13566" width="5.44140625" style="26" customWidth="1"/>
    <col min="13567" max="13567" width="26" style="26" customWidth="1"/>
    <col min="13568" max="13568" width="9.109375" style="26" customWidth="1"/>
    <col min="13569" max="13572" width="14.6640625" style="26" customWidth="1"/>
    <col min="13573" max="13573" width="30.33203125" style="26" customWidth="1"/>
    <col min="13574" max="13574" width="15.44140625" style="26" customWidth="1"/>
    <col min="13575" max="13575" width="11.33203125" style="26" customWidth="1"/>
    <col min="13576" max="13576" width="10.88671875" style="26" customWidth="1"/>
    <col min="13577" max="13577" width="1.33203125" style="26" customWidth="1"/>
    <col min="13578" max="13821" width="0" style="26" hidden="1"/>
    <col min="13822" max="13822" width="5.44140625" style="26" customWidth="1"/>
    <col min="13823" max="13823" width="26" style="26" customWidth="1"/>
    <col min="13824" max="13824" width="9.109375" style="26" customWidth="1"/>
    <col min="13825" max="13828" width="14.6640625" style="26" customWidth="1"/>
    <col min="13829" max="13829" width="30.33203125" style="26" customWidth="1"/>
    <col min="13830" max="13830" width="15.44140625" style="26" customWidth="1"/>
    <col min="13831" max="13831" width="11.33203125" style="26" customWidth="1"/>
    <col min="13832" max="13832" width="10.88671875" style="26" customWidth="1"/>
    <col min="13833" max="13833" width="1.33203125" style="26" customWidth="1"/>
    <col min="13834" max="14077" width="0" style="26" hidden="1"/>
    <col min="14078" max="14078" width="5.44140625" style="26" customWidth="1"/>
    <col min="14079" max="14079" width="26" style="26" customWidth="1"/>
    <col min="14080" max="14080" width="9.109375" style="26" customWidth="1"/>
    <col min="14081" max="14084" width="14.6640625" style="26" customWidth="1"/>
    <col min="14085" max="14085" width="30.33203125" style="26" customWidth="1"/>
    <col min="14086" max="14086" width="15.44140625" style="26" customWidth="1"/>
    <col min="14087" max="14087" width="11.33203125" style="26" customWidth="1"/>
    <col min="14088" max="14088" width="10.88671875" style="26" customWidth="1"/>
    <col min="14089" max="14089" width="1.33203125" style="26" customWidth="1"/>
    <col min="14090" max="14333" width="0" style="26" hidden="1"/>
    <col min="14334" max="14334" width="5.44140625" style="26" customWidth="1"/>
    <col min="14335" max="14335" width="26" style="26" customWidth="1"/>
    <col min="14336" max="14336" width="9.109375" style="26" customWidth="1"/>
    <col min="14337" max="14340" width="14.6640625" style="26" customWidth="1"/>
    <col min="14341" max="14341" width="30.33203125" style="26" customWidth="1"/>
    <col min="14342" max="14342" width="15.44140625" style="26" customWidth="1"/>
    <col min="14343" max="14343" width="11.33203125" style="26" customWidth="1"/>
    <col min="14344" max="14344" width="10.88671875" style="26" customWidth="1"/>
    <col min="14345" max="14345" width="1.33203125" style="26" customWidth="1"/>
    <col min="14346" max="14589" width="0" style="26" hidden="1"/>
    <col min="14590" max="14590" width="5.44140625" style="26" customWidth="1"/>
    <col min="14591" max="14591" width="26" style="26" customWidth="1"/>
    <col min="14592" max="14592" width="9.109375" style="26" customWidth="1"/>
    <col min="14593" max="14596" width="14.6640625" style="26" customWidth="1"/>
    <col min="14597" max="14597" width="30.33203125" style="26" customWidth="1"/>
    <col min="14598" max="14598" width="15.44140625" style="26" customWidth="1"/>
    <col min="14599" max="14599" width="11.33203125" style="26" customWidth="1"/>
    <col min="14600" max="14600" width="10.88671875" style="26" customWidth="1"/>
    <col min="14601" max="14601" width="1.33203125" style="26" customWidth="1"/>
    <col min="14602" max="14845" width="0" style="26" hidden="1"/>
    <col min="14846" max="14846" width="5.44140625" style="26" customWidth="1"/>
    <col min="14847" max="14847" width="26" style="26" customWidth="1"/>
    <col min="14848" max="14848" width="9.109375" style="26" customWidth="1"/>
    <col min="14849" max="14852" width="14.6640625" style="26" customWidth="1"/>
    <col min="14853" max="14853" width="30.33203125" style="26" customWidth="1"/>
    <col min="14854" max="14854" width="15.44140625" style="26" customWidth="1"/>
    <col min="14855" max="14855" width="11.33203125" style="26" customWidth="1"/>
    <col min="14856" max="14856" width="10.88671875" style="26" customWidth="1"/>
    <col min="14857" max="14857" width="1.33203125" style="26" customWidth="1"/>
    <col min="14858" max="15101" width="0" style="26" hidden="1"/>
    <col min="15102" max="15102" width="5.44140625" style="26" customWidth="1"/>
    <col min="15103" max="15103" width="26" style="26" customWidth="1"/>
    <col min="15104" max="15104" width="9.109375" style="26" customWidth="1"/>
    <col min="15105" max="15108" width="14.6640625" style="26" customWidth="1"/>
    <col min="15109" max="15109" width="30.33203125" style="26" customWidth="1"/>
    <col min="15110" max="15110" width="15.44140625" style="26" customWidth="1"/>
    <col min="15111" max="15111" width="11.33203125" style="26" customWidth="1"/>
    <col min="15112" max="15112" width="10.88671875" style="26" customWidth="1"/>
    <col min="15113" max="15113" width="1.33203125" style="26" customWidth="1"/>
    <col min="15114" max="15357" width="0" style="26" hidden="1"/>
    <col min="15358" max="15358" width="5.44140625" style="26" customWidth="1"/>
    <col min="15359" max="15359" width="26" style="26" customWidth="1"/>
    <col min="15360" max="15360" width="9.109375" style="26" customWidth="1"/>
    <col min="15361" max="15364" width="14.6640625" style="26" customWidth="1"/>
    <col min="15365" max="15365" width="30.33203125" style="26" customWidth="1"/>
    <col min="15366" max="15366" width="15.44140625" style="26" customWidth="1"/>
    <col min="15367" max="15367" width="11.33203125" style="26" customWidth="1"/>
    <col min="15368" max="15368" width="10.88671875" style="26" customWidth="1"/>
    <col min="15369" max="15369" width="1.33203125" style="26" customWidth="1"/>
    <col min="15370" max="15613" width="0" style="26" hidden="1"/>
    <col min="15614" max="15614" width="5.44140625" style="26" customWidth="1"/>
    <col min="15615" max="15615" width="26" style="26" customWidth="1"/>
    <col min="15616" max="15616" width="9.109375" style="26" customWidth="1"/>
    <col min="15617" max="15620" width="14.6640625" style="26" customWidth="1"/>
    <col min="15621" max="15621" width="30.33203125" style="26" customWidth="1"/>
    <col min="15622" max="15622" width="15.44140625" style="26" customWidth="1"/>
    <col min="15623" max="15623" width="11.33203125" style="26" customWidth="1"/>
    <col min="15624" max="15624" width="10.88671875" style="26" customWidth="1"/>
    <col min="15625" max="15625" width="1.33203125" style="26" customWidth="1"/>
    <col min="15626" max="15869" width="0" style="26" hidden="1"/>
    <col min="15870" max="15870" width="5.44140625" style="26" customWidth="1"/>
    <col min="15871" max="15871" width="26" style="26" customWidth="1"/>
    <col min="15872" max="15872" width="9.109375" style="26" customWidth="1"/>
    <col min="15873" max="15876" width="14.6640625" style="26" customWidth="1"/>
    <col min="15877" max="15877" width="30.33203125" style="26" customWidth="1"/>
    <col min="15878" max="15878" width="15.44140625" style="26" customWidth="1"/>
    <col min="15879" max="15879" width="11.33203125" style="26" customWidth="1"/>
    <col min="15880" max="15880" width="10.88671875" style="26" customWidth="1"/>
    <col min="15881" max="15881" width="1.33203125" style="26" customWidth="1"/>
    <col min="15882" max="16125" width="0" style="26" hidden="1"/>
    <col min="16126" max="16126" width="5.44140625" style="26" customWidth="1"/>
    <col min="16127" max="16127" width="26" style="26" customWidth="1"/>
    <col min="16128" max="16128" width="9.109375" style="26" customWidth="1"/>
    <col min="16129" max="16132" width="14.6640625" style="26" customWidth="1"/>
    <col min="16133" max="16133" width="30.33203125" style="26" customWidth="1"/>
    <col min="16134" max="16134" width="15.44140625" style="26" customWidth="1"/>
    <col min="16135" max="16135" width="11.33203125" style="26" customWidth="1"/>
    <col min="16136" max="16136" width="10.88671875" style="26" customWidth="1"/>
    <col min="16137" max="16137" width="1.33203125" style="26" customWidth="1"/>
    <col min="16138" max="16384" width="0" style="26" hidden="1"/>
  </cols>
  <sheetData>
    <row r="1" spans="1:12" s="24" customFormat="1" ht="13.2" x14ac:dyDescent="0.3">
      <c r="A1" s="18" t="s">
        <v>12</v>
      </c>
      <c r="B1" s="18" t="s">
        <v>13</v>
      </c>
      <c r="C1" s="18" t="s">
        <v>14</v>
      </c>
      <c r="D1" s="18" t="s">
        <v>15</v>
      </c>
      <c r="E1" s="18" t="s">
        <v>16</v>
      </c>
      <c r="F1" s="18" t="s">
        <v>17</v>
      </c>
      <c r="G1" s="18" t="s">
        <v>18</v>
      </c>
      <c r="H1" s="18" t="s">
        <v>19</v>
      </c>
      <c r="I1" s="18" t="s">
        <v>55</v>
      </c>
      <c r="J1" s="18" t="s">
        <v>56</v>
      </c>
      <c r="K1" s="18" t="s">
        <v>59</v>
      </c>
    </row>
    <row r="2" spans="1:12" s="25" customFormat="1" ht="39.6" x14ac:dyDescent="0.3">
      <c r="A2" s="19" t="s">
        <v>20</v>
      </c>
      <c r="B2" s="19" t="s">
        <v>21</v>
      </c>
      <c r="C2" s="19" t="s">
        <v>22</v>
      </c>
      <c r="D2" s="19" t="s">
        <v>23</v>
      </c>
      <c r="E2" s="19" t="s">
        <v>24</v>
      </c>
      <c r="F2" s="19" t="s">
        <v>4</v>
      </c>
      <c r="G2" s="19" t="s">
        <v>25</v>
      </c>
      <c r="H2" s="19" t="s">
        <v>66</v>
      </c>
      <c r="I2" s="19" t="s">
        <v>60</v>
      </c>
      <c r="J2" s="47" t="s">
        <v>64</v>
      </c>
      <c r="K2" s="47" t="s">
        <v>65</v>
      </c>
    </row>
    <row r="3" spans="1:12" x14ac:dyDescent="0.3">
      <c r="A3" s="18">
        <v>1</v>
      </c>
      <c r="B3" s="10"/>
      <c r="C3" s="60"/>
      <c r="D3" s="62"/>
      <c r="E3" s="60"/>
      <c r="F3" s="60"/>
      <c r="G3" s="21">
        <f>IF(E3+F3=C3*D3,E3+F3,"Error in calculation")</f>
        <v>0</v>
      </c>
      <c r="H3" s="56" t="str">
        <f>IF($G3&gt;0,"Yes or No"," ")</f>
        <v xml:space="preserve"> </v>
      </c>
      <c r="I3" s="56" t="str">
        <f>IF($G3&gt;0,"How do services fit scope"," ")</f>
        <v xml:space="preserve"> </v>
      </c>
      <c r="J3" s="56" t="str">
        <f t="shared" ref="J3:K17" si="0">IF($G3&gt;0,"Insert date between 1/12/23 - 6/30/26"," ")</f>
        <v xml:space="preserve"> </v>
      </c>
      <c r="K3" s="56" t="str">
        <f t="shared" si="0"/>
        <v xml:space="preserve"> </v>
      </c>
      <c r="L3" s="26" t="e">
        <f>VLOOKUP(K3,Budget_Schedule!Q:R,2,FALSE)</f>
        <v>#N/A</v>
      </c>
    </row>
    <row r="4" spans="1:12" x14ac:dyDescent="0.3">
      <c r="A4" s="18">
        <v>2</v>
      </c>
      <c r="B4" s="10"/>
      <c r="C4" s="60"/>
      <c r="D4" s="62"/>
      <c r="E4" s="60"/>
      <c r="F4" s="60"/>
      <c r="G4" s="21">
        <f t="shared" ref="G4:G17" si="1">IF(E4+F4=C4*D4,E4+F4,"Error in calculation")</f>
        <v>0</v>
      </c>
      <c r="H4" s="56" t="str">
        <f t="shared" ref="H4:H17" si="2">IF($G4&gt;0,"Yes or No"," ")</f>
        <v xml:space="preserve"> </v>
      </c>
      <c r="I4" s="56" t="str">
        <f t="shared" ref="I4:I17" si="3">IF($G4&gt;0,"How do services fit scope"," ")</f>
        <v xml:space="preserve"> </v>
      </c>
      <c r="J4" s="56" t="str">
        <f t="shared" si="0"/>
        <v xml:space="preserve"> </v>
      </c>
      <c r="K4" s="56" t="str">
        <f t="shared" si="0"/>
        <v xml:space="preserve"> </v>
      </c>
      <c r="L4" s="26" t="e">
        <f>VLOOKUP(K4,Budget_Schedule!Q:R,2,FALSE)</f>
        <v>#N/A</v>
      </c>
    </row>
    <row r="5" spans="1:12" x14ac:dyDescent="0.3">
      <c r="A5" s="18">
        <v>3</v>
      </c>
      <c r="B5" s="10"/>
      <c r="C5" s="60"/>
      <c r="D5" s="62"/>
      <c r="E5" s="60"/>
      <c r="F5" s="60"/>
      <c r="G5" s="21">
        <f t="shared" si="1"/>
        <v>0</v>
      </c>
      <c r="H5" s="56" t="str">
        <f t="shared" si="2"/>
        <v xml:space="preserve"> </v>
      </c>
      <c r="I5" s="56" t="str">
        <f t="shared" si="3"/>
        <v xml:space="preserve"> </v>
      </c>
      <c r="J5" s="56" t="str">
        <f t="shared" si="0"/>
        <v xml:space="preserve"> </v>
      </c>
      <c r="K5" s="56" t="str">
        <f t="shared" si="0"/>
        <v xml:space="preserve"> </v>
      </c>
      <c r="L5" s="26" t="e">
        <f>VLOOKUP(K5,Budget_Schedule!Q:R,2,FALSE)</f>
        <v>#N/A</v>
      </c>
    </row>
    <row r="6" spans="1:12" x14ac:dyDescent="0.3">
      <c r="A6" s="18">
        <v>4</v>
      </c>
      <c r="B6" s="10"/>
      <c r="C6" s="60"/>
      <c r="D6" s="62"/>
      <c r="E6" s="60"/>
      <c r="F6" s="60"/>
      <c r="G6" s="21">
        <f t="shared" si="1"/>
        <v>0</v>
      </c>
      <c r="H6" s="56" t="str">
        <f t="shared" si="2"/>
        <v xml:space="preserve"> </v>
      </c>
      <c r="I6" s="56" t="str">
        <f t="shared" si="3"/>
        <v xml:space="preserve"> </v>
      </c>
      <c r="J6" s="56" t="str">
        <f t="shared" si="0"/>
        <v xml:space="preserve"> </v>
      </c>
      <c r="K6" s="56" t="str">
        <f t="shared" si="0"/>
        <v xml:space="preserve"> </v>
      </c>
      <c r="L6" s="26" t="e">
        <f>VLOOKUP(K6,Budget_Schedule!Q:R,2,FALSE)</f>
        <v>#N/A</v>
      </c>
    </row>
    <row r="7" spans="1:12" x14ac:dyDescent="0.3">
      <c r="A7" s="18">
        <v>5</v>
      </c>
      <c r="B7" s="10"/>
      <c r="C7" s="60"/>
      <c r="D7" s="62"/>
      <c r="E7" s="60"/>
      <c r="F7" s="60"/>
      <c r="G7" s="21">
        <f t="shared" si="1"/>
        <v>0</v>
      </c>
      <c r="H7" s="56" t="str">
        <f t="shared" si="2"/>
        <v xml:space="preserve"> </v>
      </c>
      <c r="I7" s="56" t="str">
        <f t="shared" si="3"/>
        <v xml:space="preserve"> </v>
      </c>
      <c r="J7" s="56" t="str">
        <f t="shared" si="0"/>
        <v xml:space="preserve"> </v>
      </c>
      <c r="K7" s="56" t="str">
        <f t="shared" si="0"/>
        <v xml:space="preserve"> </v>
      </c>
      <c r="L7" s="26" t="e">
        <f>VLOOKUP(K7,Budget_Schedule!Q:R,2,FALSE)</f>
        <v>#N/A</v>
      </c>
    </row>
    <row r="8" spans="1:12" x14ac:dyDescent="0.3">
      <c r="A8" s="18">
        <v>6</v>
      </c>
      <c r="B8" s="10"/>
      <c r="C8" s="60"/>
      <c r="D8" s="62"/>
      <c r="E8" s="60"/>
      <c r="F8" s="60"/>
      <c r="G8" s="21">
        <f t="shared" si="1"/>
        <v>0</v>
      </c>
      <c r="H8" s="56" t="str">
        <f t="shared" si="2"/>
        <v xml:space="preserve"> </v>
      </c>
      <c r="I8" s="56" t="str">
        <f t="shared" si="3"/>
        <v xml:space="preserve"> </v>
      </c>
      <c r="J8" s="56" t="str">
        <f t="shared" si="0"/>
        <v xml:space="preserve"> </v>
      </c>
      <c r="K8" s="56" t="str">
        <f t="shared" si="0"/>
        <v xml:space="preserve"> </v>
      </c>
      <c r="L8" s="26" t="e">
        <f>VLOOKUP(K8,Budget_Schedule!Q:R,2,FALSE)</f>
        <v>#N/A</v>
      </c>
    </row>
    <row r="9" spans="1:12" x14ac:dyDescent="0.3">
      <c r="A9" s="18">
        <v>7</v>
      </c>
      <c r="B9" s="10"/>
      <c r="C9" s="60"/>
      <c r="D9" s="62"/>
      <c r="E9" s="60"/>
      <c r="F9" s="60"/>
      <c r="G9" s="21">
        <f t="shared" si="1"/>
        <v>0</v>
      </c>
      <c r="H9" s="56" t="str">
        <f t="shared" si="2"/>
        <v xml:space="preserve"> </v>
      </c>
      <c r="I9" s="56" t="str">
        <f t="shared" si="3"/>
        <v xml:space="preserve"> </v>
      </c>
      <c r="J9" s="56" t="str">
        <f t="shared" si="0"/>
        <v xml:space="preserve"> </v>
      </c>
      <c r="K9" s="56" t="str">
        <f t="shared" si="0"/>
        <v xml:space="preserve"> </v>
      </c>
      <c r="L9" s="26" t="e">
        <f>VLOOKUP(K9,Budget_Schedule!Q:R,2,FALSE)</f>
        <v>#N/A</v>
      </c>
    </row>
    <row r="10" spans="1:12" x14ac:dyDescent="0.3">
      <c r="A10" s="18">
        <v>8</v>
      </c>
      <c r="B10" s="10"/>
      <c r="C10" s="60"/>
      <c r="D10" s="62"/>
      <c r="E10" s="60"/>
      <c r="F10" s="60"/>
      <c r="G10" s="21">
        <f t="shared" si="1"/>
        <v>0</v>
      </c>
      <c r="H10" s="56" t="str">
        <f t="shared" si="2"/>
        <v xml:space="preserve"> </v>
      </c>
      <c r="I10" s="56" t="str">
        <f t="shared" si="3"/>
        <v xml:space="preserve"> </v>
      </c>
      <c r="J10" s="56" t="str">
        <f t="shared" si="0"/>
        <v xml:space="preserve"> </v>
      </c>
      <c r="K10" s="56" t="str">
        <f t="shared" si="0"/>
        <v xml:space="preserve"> </v>
      </c>
      <c r="L10" s="26" t="e">
        <f>VLOOKUP(K10,Budget_Schedule!Q:R,2,FALSE)</f>
        <v>#N/A</v>
      </c>
    </row>
    <row r="11" spans="1:12" x14ac:dyDescent="0.3">
      <c r="A11" s="18">
        <v>9</v>
      </c>
      <c r="B11" s="10"/>
      <c r="C11" s="60"/>
      <c r="D11" s="62"/>
      <c r="E11" s="60"/>
      <c r="F11" s="60"/>
      <c r="G11" s="21">
        <f t="shared" si="1"/>
        <v>0</v>
      </c>
      <c r="H11" s="56" t="str">
        <f t="shared" si="2"/>
        <v xml:space="preserve"> </v>
      </c>
      <c r="I11" s="56" t="str">
        <f t="shared" si="3"/>
        <v xml:space="preserve"> </v>
      </c>
      <c r="J11" s="56" t="str">
        <f t="shared" si="0"/>
        <v xml:space="preserve"> </v>
      </c>
      <c r="K11" s="56" t="str">
        <f t="shared" si="0"/>
        <v xml:space="preserve"> </v>
      </c>
      <c r="L11" s="26" t="e">
        <f>VLOOKUP(K11,Budget_Schedule!Q:R,2,FALSE)</f>
        <v>#N/A</v>
      </c>
    </row>
    <row r="12" spans="1:12" x14ac:dyDescent="0.3">
      <c r="A12" s="18">
        <v>10</v>
      </c>
      <c r="B12" s="10"/>
      <c r="C12" s="60"/>
      <c r="D12" s="62"/>
      <c r="E12" s="60"/>
      <c r="F12" s="60"/>
      <c r="G12" s="21">
        <f t="shared" si="1"/>
        <v>0</v>
      </c>
      <c r="H12" s="56" t="str">
        <f t="shared" si="2"/>
        <v xml:space="preserve"> </v>
      </c>
      <c r="I12" s="56" t="str">
        <f t="shared" si="3"/>
        <v xml:space="preserve"> </v>
      </c>
      <c r="J12" s="56" t="str">
        <f t="shared" si="0"/>
        <v xml:space="preserve"> </v>
      </c>
      <c r="K12" s="56" t="str">
        <f t="shared" si="0"/>
        <v xml:space="preserve"> </v>
      </c>
      <c r="L12" s="26" t="e">
        <f>VLOOKUP(K12,Budget_Schedule!Q:R,2,FALSE)</f>
        <v>#N/A</v>
      </c>
    </row>
    <row r="13" spans="1:12" x14ac:dyDescent="0.3">
      <c r="A13" s="18">
        <v>11</v>
      </c>
      <c r="B13" s="10"/>
      <c r="C13" s="60"/>
      <c r="D13" s="62"/>
      <c r="E13" s="60"/>
      <c r="F13" s="60"/>
      <c r="G13" s="21">
        <f t="shared" si="1"/>
        <v>0</v>
      </c>
      <c r="H13" s="56" t="str">
        <f t="shared" si="2"/>
        <v xml:space="preserve"> </v>
      </c>
      <c r="I13" s="56" t="str">
        <f t="shared" si="3"/>
        <v xml:space="preserve"> </v>
      </c>
      <c r="J13" s="56" t="str">
        <f t="shared" si="0"/>
        <v xml:space="preserve"> </v>
      </c>
      <c r="K13" s="56" t="str">
        <f t="shared" si="0"/>
        <v xml:space="preserve"> </v>
      </c>
      <c r="L13" s="26" t="e">
        <f>VLOOKUP(K13,Budget_Schedule!Q:R,2,FALSE)</f>
        <v>#N/A</v>
      </c>
    </row>
    <row r="14" spans="1:12" x14ac:dyDescent="0.3">
      <c r="A14" s="18">
        <v>12</v>
      </c>
      <c r="B14" s="10"/>
      <c r="C14" s="60"/>
      <c r="D14" s="62"/>
      <c r="E14" s="60"/>
      <c r="F14" s="60"/>
      <c r="G14" s="21">
        <f t="shared" si="1"/>
        <v>0</v>
      </c>
      <c r="H14" s="56" t="str">
        <f t="shared" si="2"/>
        <v xml:space="preserve"> </v>
      </c>
      <c r="I14" s="56" t="str">
        <f t="shared" si="3"/>
        <v xml:space="preserve"> </v>
      </c>
      <c r="J14" s="56" t="str">
        <f t="shared" si="0"/>
        <v xml:space="preserve"> </v>
      </c>
      <c r="K14" s="56" t="str">
        <f t="shared" si="0"/>
        <v xml:space="preserve"> </v>
      </c>
      <c r="L14" s="26" t="e">
        <f>VLOOKUP(K14,Budget_Schedule!Q:R,2,FALSE)</f>
        <v>#N/A</v>
      </c>
    </row>
    <row r="15" spans="1:12" x14ac:dyDescent="0.3">
      <c r="A15" s="18">
        <v>13</v>
      </c>
      <c r="B15" s="10"/>
      <c r="C15" s="60"/>
      <c r="D15" s="62"/>
      <c r="E15" s="60"/>
      <c r="F15" s="60"/>
      <c r="G15" s="21">
        <f t="shared" si="1"/>
        <v>0</v>
      </c>
      <c r="H15" s="56" t="str">
        <f t="shared" si="2"/>
        <v xml:space="preserve"> </v>
      </c>
      <c r="I15" s="56" t="str">
        <f t="shared" si="3"/>
        <v xml:space="preserve"> </v>
      </c>
      <c r="J15" s="56" t="str">
        <f t="shared" si="0"/>
        <v xml:space="preserve"> </v>
      </c>
      <c r="K15" s="56" t="str">
        <f t="shared" si="0"/>
        <v xml:space="preserve"> </v>
      </c>
      <c r="L15" s="26" t="e">
        <f>VLOOKUP(K15,Budget_Schedule!Q:R,2,FALSE)</f>
        <v>#N/A</v>
      </c>
    </row>
    <row r="16" spans="1:12" x14ac:dyDescent="0.3">
      <c r="A16" s="18">
        <v>14</v>
      </c>
      <c r="B16" s="10"/>
      <c r="C16" s="60"/>
      <c r="D16" s="62"/>
      <c r="E16" s="60"/>
      <c r="F16" s="60"/>
      <c r="G16" s="21">
        <f t="shared" si="1"/>
        <v>0</v>
      </c>
      <c r="H16" s="56" t="str">
        <f t="shared" si="2"/>
        <v xml:space="preserve"> </v>
      </c>
      <c r="I16" s="56" t="str">
        <f t="shared" si="3"/>
        <v xml:space="preserve"> </v>
      </c>
      <c r="J16" s="56" t="str">
        <f t="shared" si="0"/>
        <v xml:space="preserve"> </v>
      </c>
      <c r="K16" s="56" t="str">
        <f t="shared" si="0"/>
        <v xml:space="preserve"> </v>
      </c>
      <c r="L16" s="26" t="e">
        <f>VLOOKUP(K16,Budget_Schedule!Q:R,2,FALSE)</f>
        <v>#N/A</v>
      </c>
    </row>
    <row r="17" spans="1:12" x14ac:dyDescent="0.3">
      <c r="A17" s="18">
        <v>15</v>
      </c>
      <c r="B17" s="10"/>
      <c r="C17" s="60"/>
      <c r="D17" s="62"/>
      <c r="E17" s="60"/>
      <c r="F17" s="60"/>
      <c r="G17" s="21">
        <f t="shared" si="1"/>
        <v>0</v>
      </c>
      <c r="H17" s="56" t="str">
        <f t="shared" si="2"/>
        <v xml:space="preserve"> </v>
      </c>
      <c r="I17" s="56" t="str">
        <f t="shared" si="3"/>
        <v xml:space="preserve"> </v>
      </c>
      <c r="J17" s="56" t="str">
        <f t="shared" si="0"/>
        <v xml:space="preserve"> </v>
      </c>
      <c r="K17" s="56" t="str">
        <f t="shared" si="0"/>
        <v xml:space="preserve"> </v>
      </c>
      <c r="L17" s="26" t="e">
        <f>VLOOKUP(K17,Budget_Schedule!Q:R,2,FALSE)</f>
        <v>#N/A</v>
      </c>
    </row>
    <row r="18" spans="1:12" x14ac:dyDescent="0.3">
      <c r="A18" s="18">
        <v>16</v>
      </c>
      <c r="B18" s="20" t="s">
        <v>26</v>
      </c>
      <c r="C18" s="23"/>
      <c r="D18" s="23"/>
      <c r="E18" s="21">
        <f>SUM(E3:E17)</f>
        <v>0</v>
      </c>
      <c r="F18" s="21">
        <f>SUM(F3:F17)</f>
        <v>0</v>
      </c>
      <c r="G18" s="21">
        <f>SUM(G3:G17)</f>
        <v>0</v>
      </c>
      <c r="H18" s="23"/>
      <c r="I18" s="23"/>
      <c r="J18" s="23"/>
      <c r="K18" s="23"/>
    </row>
    <row r="19" spans="1:12" x14ac:dyDescent="0.3"/>
    <row r="20" spans="1:12" x14ac:dyDescent="0.3"/>
    <row r="21" spans="1:12" x14ac:dyDescent="0.3"/>
    <row r="22" spans="1:12" x14ac:dyDescent="0.3"/>
    <row r="23" spans="1:12" x14ac:dyDescent="0.3"/>
    <row r="24" spans="1:12" x14ac:dyDescent="0.3"/>
  </sheetData>
  <sheetProtection algorithmName="SHA-512" hashValue="k+hK4wcOGbZQlAv9fhhvTRfmFEt8vyIDL7dTQV7dDRBF9zqGLD2gF2ke2tbzGFQycjjlUtCfNqYyHjLgGHAzOA==" saltValue="ek6lxazVKyyGQ7Yasyi6PA==" spinCount="100000" sheet="1" objects="1" scenarios="1" formatCells="0" formatColumns="0" formatRows="0"/>
  <conditionalFormatting sqref="J3:J17">
    <cfRule type="containsText" dxfId="16" priority="8" operator="containsText" text="Insert expected start date">
      <formula>NOT(ISERROR(SEARCH("Insert expected start date",J3)))</formula>
    </cfRule>
  </conditionalFormatting>
  <conditionalFormatting sqref="K3:K17">
    <cfRule type="containsText" dxfId="15" priority="7" operator="containsText" text="Insert expected completion date">
      <formula>NOT(ISERROR(SEARCH("Insert expected completion date",K3)))</formula>
    </cfRule>
  </conditionalFormatting>
  <conditionalFormatting sqref="H3:H17">
    <cfRule type="containsText" dxfId="14" priority="5" operator="containsText" text="Yes or No">
      <formula>NOT(ISERROR(SEARCH("Yes or No",H3)))</formula>
    </cfRule>
    <cfRule type="containsText" dxfId="13" priority="6" operator="containsText" text="Insert expected start date">
      <formula>NOT(ISERROR(SEARCH("Insert expected start date",H3)))</formula>
    </cfRule>
  </conditionalFormatting>
  <conditionalFormatting sqref="I3:I17">
    <cfRule type="containsText" dxfId="12" priority="2" operator="containsText" text="How do services fit scope">
      <formula>NOT(ISERROR(SEARCH("How do services fit scope",I3)))</formula>
    </cfRule>
    <cfRule type="containsText" dxfId="11" priority="3" operator="containsText" text="Yes or No">
      <formula>NOT(ISERROR(SEARCH("Yes or No",I3)))</formula>
    </cfRule>
    <cfRule type="containsText" dxfId="10" priority="4" operator="containsText" text="Insert expected start date">
      <formula>NOT(ISERROR(SEARCH("Insert expected start date",I3)))</formula>
    </cfRule>
  </conditionalFormatting>
  <conditionalFormatting sqref="J3:K17">
    <cfRule type="containsText" dxfId="9" priority="1" operator="containsText" text="Insert date between 1/12/23 - 6/30/26">
      <formula>NOT(ISERROR(SEARCH("Insert date between 1/12/23 - 6/30/26",J3)))</formula>
    </cfRule>
  </conditionalFormatting>
  <pageMargins left="0.7" right="0.7" top="0.75" bottom="0.75" header="0.3" footer="0.3"/>
  <pageSetup scale="72" orientation="landscape" r:id="rId1"/>
  <headerFooter>
    <oddFooter>&amp;L&amp;A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8DB94131-31AE-4C12-96B7-B0B571CDE84C}">
          <x14:formula1>
            <xm:f>Budget_Schedule!$Q$1:$Q$1266</xm:f>
          </x14:formula1>
          <xm:sqref>J3:K17</xm:sqref>
        </x14:dataValidation>
        <x14:dataValidation type="list" allowBlank="1" showInputMessage="1" showErrorMessage="1" xr:uid="{077A666E-095D-4A60-A511-AAD8CD497B31}">
          <x14:formula1>
            <xm:f>Summary!$IX$2:$IX$3</xm:f>
          </x14:formula1>
          <xm:sqref>H3:H17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E6846-44B6-4A3E-9E2F-43471D9B05C6}">
  <sheetPr>
    <pageSetUpPr fitToPage="1"/>
  </sheetPr>
  <dimension ref="A1:J18"/>
  <sheetViews>
    <sheetView zoomScale="115" zoomScaleNormal="115" workbookViewId="0">
      <pane xSplit="1" ySplit="2" topLeftCell="C3" activePane="bottomRight" state="frozen"/>
      <selection pane="topRight" activeCell="B1" sqref="B1"/>
      <selection pane="bottomLeft" activeCell="A3" sqref="A3"/>
      <selection pane="bottomRight" activeCell="C3" sqref="C3:F17"/>
    </sheetView>
  </sheetViews>
  <sheetFormatPr defaultRowHeight="14.4" x14ac:dyDescent="0.3"/>
  <cols>
    <col min="1" max="1" width="15.5546875" customWidth="1"/>
    <col min="2" max="2" width="22.88671875" customWidth="1"/>
    <col min="3" max="8" width="18.6640625" customWidth="1"/>
    <col min="9" max="9" width="17.6640625" customWidth="1"/>
    <col min="10" max="10" width="16.109375" customWidth="1"/>
  </cols>
  <sheetData>
    <row r="1" spans="1:10" x14ac:dyDescent="0.3">
      <c r="A1" s="18" t="s">
        <v>12</v>
      </c>
      <c r="B1" s="18" t="s">
        <v>13</v>
      </c>
      <c r="C1" s="18" t="s">
        <v>14</v>
      </c>
      <c r="D1" s="18" t="s">
        <v>15</v>
      </c>
      <c r="E1" s="18" t="s">
        <v>16</v>
      </c>
      <c r="F1" s="18" t="s">
        <v>17</v>
      </c>
      <c r="G1" s="18" t="s">
        <v>18</v>
      </c>
      <c r="H1" s="18" t="s">
        <v>19</v>
      </c>
      <c r="I1" s="18" t="s">
        <v>55</v>
      </c>
      <c r="J1" s="18" t="s">
        <v>56</v>
      </c>
    </row>
    <row r="2" spans="1:10" ht="26.4" x14ac:dyDescent="0.3">
      <c r="A2" s="19" t="s">
        <v>20</v>
      </c>
      <c r="B2" s="19" t="s">
        <v>27</v>
      </c>
      <c r="C2" s="19" t="s">
        <v>28</v>
      </c>
      <c r="D2" s="19" t="s">
        <v>29</v>
      </c>
      <c r="E2" s="19" t="s">
        <v>24</v>
      </c>
      <c r="F2" s="19" t="s">
        <v>4</v>
      </c>
      <c r="G2" s="19" t="s">
        <v>25</v>
      </c>
      <c r="H2" s="48" t="s">
        <v>60</v>
      </c>
      <c r="I2" s="19" t="s">
        <v>57</v>
      </c>
      <c r="J2" s="19" t="s">
        <v>58</v>
      </c>
    </row>
    <row r="3" spans="1:10" x14ac:dyDescent="0.3">
      <c r="A3" s="18">
        <v>1</v>
      </c>
      <c r="B3" s="10"/>
      <c r="C3" s="60"/>
      <c r="D3" s="60"/>
      <c r="E3" s="60"/>
      <c r="F3" s="60"/>
      <c r="G3" s="22">
        <f>IF(C3*D3=E3+F3,E3+F3,"Error in Calculation")</f>
        <v>0</v>
      </c>
      <c r="H3" s="56" t="str">
        <f>IF($G3&gt;0,"How do services fit scope"," ")</f>
        <v xml:space="preserve"> </v>
      </c>
      <c r="I3" s="56" t="str">
        <f t="shared" ref="I3:J17" si="0">IF($G3&gt;0,"Insert date between 1/12/23 - 6/30/26"," ")</f>
        <v xml:space="preserve"> </v>
      </c>
      <c r="J3" s="56" t="str">
        <f t="shared" si="0"/>
        <v xml:space="preserve"> </v>
      </c>
    </row>
    <row r="4" spans="1:10" x14ac:dyDescent="0.3">
      <c r="A4" s="18">
        <v>2</v>
      </c>
      <c r="B4" s="10"/>
      <c r="C4" s="60"/>
      <c r="D4" s="60"/>
      <c r="E4" s="60"/>
      <c r="F4" s="60"/>
      <c r="G4" s="22">
        <f t="shared" ref="G4:G17" si="1">IF(C4*D4=E4+F4,E4+F4,"Error in Calculation")</f>
        <v>0</v>
      </c>
      <c r="H4" s="56" t="str">
        <f t="shared" ref="H4:H17" si="2">IF($G4&gt;0,"How do services fit scope"," ")</f>
        <v xml:space="preserve"> </v>
      </c>
      <c r="I4" s="56" t="str">
        <f t="shared" si="0"/>
        <v xml:space="preserve"> </v>
      </c>
      <c r="J4" s="56" t="str">
        <f t="shared" si="0"/>
        <v xml:space="preserve"> </v>
      </c>
    </row>
    <row r="5" spans="1:10" x14ac:dyDescent="0.3">
      <c r="A5" s="18">
        <v>3</v>
      </c>
      <c r="B5" s="10"/>
      <c r="C5" s="60"/>
      <c r="D5" s="60"/>
      <c r="E5" s="60"/>
      <c r="F5" s="60"/>
      <c r="G5" s="22">
        <f t="shared" si="1"/>
        <v>0</v>
      </c>
      <c r="H5" s="56" t="str">
        <f t="shared" si="2"/>
        <v xml:space="preserve"> </v>
      </c>
      <c r="I5" s="56" t="str">
        <f t="shared" si="0"/>
        <v xml:space="preserve"> </v>
      </c>
      <c r="J5" s="56" t="str">
        <f t="shared" si="0"/>
        <v xml:space="preserve"> </v>
      </c>
    </row>
    <row r="6" spans="1:10" x14ac:dyDescent="0.3">
      <c r="A6" s="18">
        <v>4</v>
      </c>
      <c r="B6" s="10"/>
      <c r="C6" s="60"/>
      <c r="D6" s="60"/>
      <c r="E6" s="60"/>
      <c r="F6" s="60"/>
      <c r="G6" s="22">
        <f t="shared" si="1"/>
        <v>0</v>
      </c>
      <c r="H6" s="56" t="str">
        <f t="shared" si="2"/>
        <v xml:space="preserve"> </v>
      </c>
      <c r="I6" s="56" t="str">
        <f t="shared" si="0"/>
        <v xml:space="preserve"> </v>
      </c>
      <c r="J6" s="56" t="str">
        <f t="shared" si="0"/>
        <v xml:space="preserve"> </v>
      </c>
    </row>
    <row r="7" spans="1:10" x14ac:dyDescent="0.3">
      <c r="A7" s="18">
        <v>5</v>
      </c>
      <c r="B7" s="10"/>
      <c r="C7" s="60"/>
      <c r="D7" s="60"/>
      <c r="E7" s="60"/>
      <c r="F7" s="60"/>
      <c r="G7" s="22">
        <f t="shared" si="1"/>
        <v>0</v>
      </c>
      <c r="H7" s="56" t="str">
        <f t="shared" si="2"/>
        <v xml:space="preserve"> </v>
      </c>
      <c r="I7" s="56" t="str">
        <f t="shared" si="0"/>
        <v xml:space="preserve"> </v>
      </c>
      <c r="J7" s="56" t="str">
        <f t="shared" si="0"/>
        <v xml:space="preserve"> </v>
      </c>
    </row>
    <row r="8" spans="1:10" x14ac:dyDescent="0.3">
      <c r="A8" s="18">
        <v>6</v>
      </c>
      <c r="B8" s="10"/>
      <c r="C8" s="60"/>
      <c r="D8" s="60"/>
      <c r="E8" s="60"/>
      <c r="F8" s="60"/>
      <c r="G8" s="22">
        <f t="shared" si="1"/>
        <v>0</v>
      </c>
      <c r="H8" s="56" t="str">
        <f t="shared" si="2"/>
        <v xml:space="preserve"> </v>
      </c>
      <c r="I8" s="56" t="str">
        <f t="shared" si="0"/>
        <v xml:space="preserve"> </v>
      </c>
      <c r="J8" s="56" t="str">
        <f t="shared" si="0"/>
        <v xml:space="preserve"> </v>
      </c>
    </row>
    <row r="9" spans="1:10" x14ac:dyDescent="0.3">
      <c r="A9" s="18">
        <v>7</v>
      </c>
      <c r="B9" s="10"/>
      <c r="C9" s="60"/>
      <c r="D9" s="60"/>
      <c r="E9" s="60"/>
      <c r="F9" s="60"/>
      <c r="G9" s="22">
        <f t="shared" si="1"/>
        <v>0</v>
      </c>
      <c r="H9" s="56" t="str">
        <f t="shared" si="2"/>
        <v xml:space="preserve"> </v>
      </c>
      <c r="I9" s="56" t="str">
        <f t="shared" si="0"/>
        <v xml:space="preserve"> </v>
      </c>
      <c r="J9" s="56" t="str">
        <f t="shared" si="0"/>
        <v xml:space="preserve"> </v>
      </c>
    </row>
    <row r="10" spans="1:10" x14ac:dyDescent="0.3">
      <c r="A10" s="18">
        <v>8</v>
      </c>
      <c r="B10" s="10"/>
      <c r="C10" s="60"/>
      <c r="D10" s="60"/>
      <c r="E10" s="60"/>
      <c r="F10" s="60"/>
      <c r="G10" s="22">
        <f t="shared" si="1"/>
        <v>0</v>
      </c>
      <c r="H10" s="56" t="str">
        <f t="shared" si="2"/>
        <v xml:space="preserve"> </v>
      </c>
      <c r="I10" s="56" t="str">
        <f t="shared" si="0"/>
        <v xml:space="preserve"> </v>
      </c>
      <c r="J10" s="56" t="str">
        <f t="shared" si="0"/>
        <v xml:space="preserve"> </v>
      </c>
    </row>
    <row r="11" spans="1:10" x14ac:dyDescent="0.3">
      <c r="A11" s="18">
        <v>9</v>
      </c>
      <c r="B11" s="10"/>
      <c r="C11" s="60"/>
      <c r="D11" s="60"/>
      <c r="E11" s="60"/>
      <c r="F11" s="60"/>
      <c r="G11" s="22">
        <f t="shared" si="1"/>
        <v>0</v>
      </c>
      <c r="H11" s="56" t="str">
        <f t="shared" si="2"/>
        <v xml:space="preserve"> </v>
      </c>
      <c r="I11" s="56" t="str">
        <f t="shared" si="0"/>
        <v xml:space="preserve"> </v>
      </c>
      <c r="J11" s="56" t="str">
        <f t="shared" si="0"/>
        <v xml:space="preserve"> </v>
      </c>
    </row>
    <row r="12" spans="1:10" x14ac:dyDescent="0.3">
      <c r="A12" s="18">
        <v>10</v>
      </c>
      <c r="B12" s="10"/>
      <c r="C12" s="60"/>
      <c r="D12" s="60"/>
      <c r="E12" s="60"/>
      <c r="F12" s="60"/>
      <c r="G12" s="22">
        <f t="shared" si="1"/>
        <v>0</v>
      </c>
      <c r="H12" s="56" t="str">
        <f t="shared" si="2"/>
        <v xml:space="preserve"> </v>
      </c>
      <c r="I12" s="56" t="str">
        <f t="shared" si="0"/>
        <v xml:space="preserve"> </v>
      </c>
      <c r="J12" s="56" t="str">
        <f t="shared" si="0"/>
        <v xml:space="preserve"> </v>
      </c>
    </row>
    <row r="13" spans="1:10" x14ac:dyDescent="0.3">
      <c r="A13" s="18">
        <v>11</v>
      </c>
      <c r="B13" s="10"/>
      <c r="C13" s="60"/>
      <c r="D13" s="60"/>
      <c r="E13" s="60"/>
      <c r="F13" s="60"/>
      <c r="G13" s="22">
        <f t="shared" si="1"/>
        <v>0</v>
      </c>
      <c r="H13" s="56" t="str">
        <f t="shared" si="2"/>
        <v xml:space="preserve"> </v>
      </c>
      <c r="I13" s="56" t="str">
        <f t="shared" si="0"/>
        <v xml:space="preserve"> </v>
      </c>
      <c r="J13" s="56" t="str">
        <f t="shared" si="0"/>
        <v xml:space="preserve"> </v>
      </c>
    </row>
    <row r="14" spans="1:10" x14ac:dyDescent="0.3">
      <c r="A14" s="18">
        <v>12</v>
      </c>
      <c r="B14" s="10"/>
      <c r="C14" s="60"/>
      <c r="D14" s="60"/>
      <c r="E14" s="60"/>
      <c r="F14" s="60"/>
      <c r="G14" s="22">
        <f t="shared" si="1"/>
        <v>0</v>
      </c>
      <c r="H14" s="56" t="str">
        <f t="shared" si="2"/>
        <v xml:space="preserve"> </v>
      </c>
      <c r="I14" s="56" t="str">
        <f t="shared" si="0"/>
        <v xml:space="preserve"> </v>
      </c>
      <c r="J14" s="56" t="str">
        <f t="shared" si="0"/>
        <v xml:space="preserve"> </v>
      </c>
    </row>
    <row r="15" spans="1:10" x14ac:dyDescent="0.3">
      <c r="A15" s="18">
        <v>13</v>
      </c>
      <c r="B15" s="10"/>
      <c r="C15" s="60"/>
      <c r="D15" s="60"/>
      <c r="E15" s="60"/>
      <c r="F15" s="60"/>
      <c r="G15" s="22">
        <f t="shared" si="1"/>
        <v>0</v>
      </c>
      <c r="H15" s="56" t="str">
        <f t="shared" si="2"/>
        <v xml:space="preserve"> </v>
      </c>
      <c r="I15" s="56" t="str">
        <f t="shared" si="0"/>
        <v xml:space="preserve"> </v>
      </c>
      <c r="J15" s="56" t="str">
        <f t="shared" si="0"/>
        <v xml:space="preserve"> </v>
      </c>
    </row>
    <row r="16" spans="1:10" x14ac:dyDescent="0.3">
      <c r="A16" s="18">
        <v>14</v>
      </c>
      <c r="B16" s="10"/>
      <c r="C16" s="60"/>
      <c r="D16" s="60"/>
      <c r="E16" s="60"/>
      <c r="F16" s="60"/>
      <c r="G16" s="22">
        <f t="shared" si="1"/>
        <v>0</v>
      </c>
      <c r="H16" s="56" t="str">
        <f t="shared" si="2"/>
        <v xml:space="preserve"> </v>
      </c>
      <c r="I16" s="56" t="str">
        <f t="shared" si="0"/>
        <v xml:space="preserve"> </v>
      </c>
      <c r="J16" s="56" t="str">
        <f t="shared" si="0"/>
        <v xml:space="preserve"> </v>
      </c>
    </row>
    <row r="17" spans="1:10" x14ac:dyDescent="0.3">
      <c r="A17" s="18">
        <v>15</v>
      </c>
      <c r="B17" s="10"/>
      <c r="C17" s="60"/>
      <c r="D17" s="60"/>
      <c r="E17" s="60"/>
      <c r="F17" s="60"/>
      <c r="G17" s="22">
        <f t="shared" si="1"/>
        <v>0</v>
      </c>
      <c r="H17" s="56" t="str">
        <f t="shared" si="2"/>
        <v xml:space="preserve"> </v>
      </c>
      <c r="I17" s="56" t="str">
        <f t="shared" si="0"/>
        <v xml:space="preserve"> </v>
      </c>
      <c r="J17" s="56" t="str">
        <f t="shared" si="0"/>
        <v xml:space="preserve"> </v>
      </c>
    </row>
    <row r="18" spans="1:10" x14ac:dyDescent="0.3">
      <c r="A18" s="18">
        <v>16</v>
      </c>
      <c r="B18" s="20" t="s">
        <v>30</v>
      </c>
      <c r="C18" s="23"/>
      <c r="D18" s="23"/>
      <c r="E18" s="21">
        <f>SUM(E3:E17)</f>
        <v>0</v>
      </c>
      <c r="F18" s="21">
        <f>SUM(F3:F17)</f>
        <v>0</v>
      </c>
      <c r="G18" s="22">
        <f>SUM(G3:G17)</f>
        <v>0</v>
      </c>
      <c r="H18" s="49"/>
      <c r="I18" s="49"/>
      <c r="J18" s="49"/>
    </row>
  </sheetData>
  <sheetProtection algorithmName="SHA-512" hashValue="wvT8Wm2S+Nsw/HXZ4PuKKD2F56WmMMVugEZIDkY1jV1UTmACACZNAwIdDSY0SVAYYl9nPk7o0rQWWXLYIU4Q1w==" saltValue="hfXzW9HliAy1adcdxqu1Rg==" spinCount="100000" sheet="1" objects="1" scenarios="1" formatCells="0" formatColumns="0" formatRows="0"/>
  <conditionalFormatting sqref="G3:G17">
    <cfRule type="cellIs" dxfId="8" priority="9" stopIfTrue="1" operator="equal">
      <formula>"Error in Calculation"</formula>
    </cfRule>
  </conditionalFormatting>
  <conditionalFormatting sqref="H3:I17">
    <cfRule type="containsText" dxfId="7" priority="7" operator="containsText" text="Insert expected start date">
      <formula>NOT(ISERROR(SEARCH("Insert expected start date",H3)))</formula>
    </cfRule>
  </conditionalFormatting>
  <conditionalFormatting sqref="J3:J17">
    <cfRule type="containsText" dxfId="6" priority="6" operator="containsText" text="Insert expected completion date">
      <formula>NOT(ISERROR(SEARCH("Insert expected completion date",J3)))</formula>
    </cfRule>
  </conditionalFormatting>
  <conditionalFormatting sqref="H3:H17">
    <cfRule type="containsText" dxfId="5" priority="2" operator="containsText" text="How do services fit scope">
      <formula>NOT(ISERROR(SEARCH("How do services fit scope",H3)))</formula>
    </cfRule>
  </conditionalFormatting>
  <conditionalFormatting sqref="I3:J17">
    <cfRule type="containsText" dxfId="4" priority="1" operator="containsText" text="Insert date between 1/12/23 - 6/30/26">
      <formula>NOT(ISERROR(SEARCH("Insert date between 1/12/23 - 6/30/26",I3)))</formula>
    </cfRule>
  </conditionalFormatting>
  <pageMargins left="0.7" right="0.7" top="0.75" bottom="0.75" header="0.3" footer="0.3"/>
  <pageSetup scale="66" orientation="landscape" r:id="rId1"/>
  <headerFooter>
    <oddFooter>&amp;L&amp;A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3D559D8-CB43-4020-BF89-EF95DEC223EF}">
          <x14:formula1>
            <xm:f>Budget_Schedule!$Q$1:$Q$1266</xm:f>
          </x14:formula1>
          <xm:sqref>I3:J17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BE05-2AEA-449C-9AF3-2973B43A9455}">
  <sheetPr>
    <pageSetUpPr fitToPage="1"/>
  </sheetPr>
  <dimension ref="A1:J18"/>
  <sheetViews>
    <sheetView workbookViewId="0">
      <pane xSplit="1" ySplit="2" topLeftCell="B3" activePane="bottomRight" state="frozen"/>
      <selection pane="topRight" activeCell="B1" sqref="B1"/>
      <selection pane="bottomLeft" activeCell="A3" sqref="A3"/>
      <selection pane="bottomRight" activeCell="B3" sqref="B3:B17"/>
    </sheetView>
  </sheetViews>
  <sheetFormatPr defaultRowHeight="14.4" x14ac:dyDescent="0.3"/>
  <cols>
    <col min="1" max="8" width="18.6640625" customWidth="1"/>
    <col min="9" max="9" width="18.77734375" customWidth="1"/>
    <col min="10" max="10" width="8.88671875" hidden="1" customWidth="1"/>
  </cols>
  <sheetData>
    <row r="1" spans="1:10" x14ac:dyDescent="0.3">
      <c r="A1" s="18" t="s">
        <v>12</v>
      </c>
      <c r="B1" s="18" t="s">
        <v>13</v>
      </c>
      <c r="C1" s="18" t="s">
        <v>14</v>
      </c>
      <c r="D1" s="18" t="s">
        <v>15</v>
      </c>
      <c r="E1" s="18" t="s">
        <v>16</v>
      </c>
      <c r="F1" s="18" t="s">
        <v>17</v>
      </c>
      <c r="G1" s="18" t="s">
        <v>18</v>
      </c>
      <c r="H1" s="18" t="s">
        <v>19</v>
      </c>
      <c r="I1" s="18" t="s">
        <v>55</v>
      </c>
    </row>
    <row r="2" spans="1:10" ht="39.6" x14ac:dyDescent="0.3">
      <c r="A2" s="19" t="s">
        <v>20</v>
      </c>
      <c r="B2" s="19" t="s">
        <v>51</v>
      </c>
      <c r="C2" s="19" t="s">
        <v>52</v>
      </c>
      <c r="D2" s="19" t="s">
        <v>29</v>
      </c>
      <c r="E2" s="19" t="s">
        <v>24</v>
      </c>
      <c r="F2" s="19" t="s">
        <v>4</v>
      </c>
      <c r="G2" s="19" t="s">
        <v>25</v>
      </c>
      <c r="H2" s="19" t="s">
        <v>60</v>
      </c>
      <c r="I2" s="19" t="s">
        <v>54</v>
      </c>
    </row>
    <row r="3" spans="1:10" x14ac:dyDescent="0.3">
      <c r="A3" s="18">
        <v>1</v>
      </c>
      <c r="B3" s="61"/>
      <c r="C3" s="60"/>
      <c r="D3" s="60"/>
      <c r="E3" s="60"/>
      <c r="F3" s="60"/>
      <c r="G3" s="22">
        <f>IF(C3*D3=E3+F3,E3+F3,"Error in Calculation")</f>
        <v>0</v>
      </c>
      <c r="H3" s="50" t="str">
        <f>IF($G3&gt;0,"How do services fit scope"," ")</f>
        <v xml:space="preserve"> </v>
      </c>
      <c r="I3" s="51" t="str">
        <f t="shared" ref="I3:I17" si="0">IF($G3&gt;0,"Insert date between 1/12/23 - 6/30/26"," ")</f>
        <v xml:space="preserve"> </v>
      </c>
      <c r="J3" t="e">
        <f>VLOOKUP(I3,Budget_Schedule!Q:R,2,FALSE)</f>
        <v>#N/A</v>
      </c>
    </row>
    <row r="4" spans="1:10" x14ac:dyDescent="0.3">
      <c r="A4" s="18">
        <v>2</v>
      </c>
      <c r="B4" s="61"/>
      <c r="C4" s="60"/>
      <c r="D4" s="60"/>
      <c r="E4" s="60"/>
      <c r="F4" s="60"/>
      <c r="G4" s="22">
        <f t="shared" ref="G4:G17" si="1">IF(C4*D4=E4+F4,E4+F4,"Error in Calculation")</f>
        <v>0</v>
      </c>
      <c r="H4" s="50" t="str">
        <f t="shared" ref="H4:H17" si="2">IF($G4&gt;0,"How do services fit scope"," ")</f>
        <v xml:space="preserve"> </v>
      </c>
      <c r="I4" s="51" t="str">
        <f t="shared" si="0"/>
        <v xml:space="preserve"> </v>
      </c>
      <c r="J4" t="e">
        <f>VLOOKUP(I4,Budget_Schedule!Q:R,2,FALSE)</f>
        <v>#N/A</v>
      </c>
    </row>
    <row r="5" spans="1:10" x14ac:dyDescent="0.3">
      <c r="A5" s="18">
        <v>3</v>
      </c>
      <c r="B5" s="61"/>
      <c r="C5" s="60"/>
      <c r="D5" s="60"/>
      <c r="E5" s="60"/>
      <c r="F5" s="60"/>
      <c r="G5" s="22">
        <f t="shared" si="1"/>
        <v>0</v>
      </c>
      <c r="H5" s="50" t="str">
        <f t="shared" si="2"/>
        <v xml:space="preserve"> </v>
      </c>
      <c r="I5" s="51" t="str">
        <f t="shared" si="0"/>
        <v xml:space="preserve"> </v>
      </c>
      <c r="J5" t="e">
        <f>VLOOKUP(I5,Budget_Schedule!Q:R,2,FALSE)</f>
        <v>#N/A</v>
      </c>
    </row>
    <row r="6" spans="1:10" x14ac:dyDescent="0.3">
      <c r="A6" s="18">
        <v>4</v>
      </c>
      <c r="B6" s="61"/>
      <c r="C6" s="60"/>
      <c r="D6" s="60"/>
      <c r="E6" s="60"/>
      <c r="F6" s="60"/>
      <c r="G6" s="22">
        <f t="shared" si="1"/>
        <v>0</v>
      </c>
      <c r="H6" s="50" t="str">
        <f t="shared" si="2"/>
        <v xml:space="preserve"> </v>
      </c>
      <c r="I6" s="51" t="str">
        <f t="shared" si="0"/>
        <v xml:space="preserve"> </v>
      </c>
      <c r="J6" t="e">
        <f>VLOOKUP(I6,Budget_Schedule!Q:R,2,FALSE)</f>
        <v>#N/A</v>
      </c>
    </row>
    <row r="7" spans="1:10" x14ac:dyDescent="0.3">
      <c r="A7" s="18">
        <v>5</v>
      </c>
      <c r="B7" s="61"/>
      <c r="C7" s="60"/>
      <c r="D7" s="60"/>
      <c r="E7" s="60"/>
      <c r="F7" s="60"/>
      <c r="G7" s="22">
        <f t="shared" si="1"/>
        <v>0</v>
      </c>
      <c r="H7" s="50" t="str">
        <f t="shared" si="2"/>
        <v xml:space="preserve"> </v>
      </c>
      <c r="I7" s="51" t="str">
        <f t="shared" si="0"/>
        <v xml:space="preserve"> </v>
      </c>
      <c r="J7" t="e">
        <f>VLOOKUP(I7,Budget_Schedule!Q:R,2,FALSE)</f>
        <v>#N/A</v>
      </c>
    </row>
    <row r="8" spans="1:10" x14ac:dyDescent="0.3">
      <c r="A8" s="18">
        <v>6</v>
      </c>
      <c r="B8" s="61"/>
      <c r="C8" s="60"/>
      <c r="D8" s="60"/>
      <c r="E8" s="60"/>
      <c r="F8" s="60"/>
      <c r="G8" s="22">
        <f t="shared" si="1"/>
        <v>0</v>
      </c>
      <c r="H8" s="50" t="str">
        <f t="shared" si="2"/>
        <v xml:space="preserve"> </v>
      </c>
      <c r="I8" s="51" t="str">
        <f t="shared" si="0"/>
        <v xml:space="preserve"> </v>
      </c>
      <c r="J8" t="e">
        <f>VLOOKUP(I8,Budget_Schedule!Q:R,2,FALSE)</f>
        <v>#N/A</v>
      </c>
    </row>
    <row r="9" spans="1:10" x14ac:dyDescent="0.3">
      <c r="A9" s="18">
        <v>7</v>
      </c>
      <c r="B9" s="61"/>
      <c r="C9" s="60"/>
      <c r="D9" s="60"/>
      <c r="E9" s="60"/>
      <c r="F9" s="60"/>
      <c r="G9" s="22">
        <f t="shared" si="1"/>
        <v>0</v>
      </c>
      <c r="H9" s="50" t="str">
        <f t="shared" si="2"/>
        <v xml:space="preserve"> </v>
      </c>
      <c r="I9" s="51" t="str">
        <f t="shared" si="0"/>
        <v xml:space="preserve"> </v>
      </c>
      <c r="J9" t="e">
        <f>VLOOKUP(I9,Budget_Schedule!Q:R,2,FALSE)</f>
        <v>#N/A</v>
      </c>
    </row>
    <row r="10" spans="1:10" x14ac:dyDescent="0.3">
      <c r="A10" s="18">
        <v>8</v>
      </c>
      <c r="B10" s="61"/>
      <c r="C10" s="60"/>
      <c r="D10" s="60"/>
      <c r="E10" s="60"/>
      <c r="F10" s="60"/>
      <c r="G10" s="22">
        <f t="shared" si="1"/>
        <v>0</v>
      </c>
      <c r="H10" s="50" t="str">
        <f t="shared" si="2"/>
        <v xml:space="preserve"> </v>
      </c>
      <c r="I10" s="51" t="str">
        <f t="shared" si="0"/>
        <v xml:space="preserve"> </v>
      </c>
      <c r="J10" t="e">
        <f>VLOOKUP(I10,Budget_Schedule!Q:R,2,FALSE)</f>
        <v>#N/A</v>
      </c>
    </row>
    <row r="11" spans="1:10" x14ac:dyDescent="0.3">
      <c r="A11" s="18">
        <v>9</v>
      </c>
      <c r="B11" s="61"/>
      <c r="C11" s="60"/>
      <c r="D11" s="60"/>
      <c r="E11" s="60"/>
      <c r="F11" s="60"/>
      <c r="G11" s="22">
        <f t="shared" si="1"/>
        <v>0</v>
      </c>
      <c r="H11" s="50" t="str">
        <f t="shared" si="2"/>
        <v xml:space="preserve"> </v>
      </c>
      <c r="I11" s="51" t="str">
        <f t="shared" si="0"/>
        <v xml:space="preserve"> </v>
      </c>
      <c r="J11" t="e">
        <f>VLOOKUP(I11,Budget_Schedule!Q:R,2,FALSE)</f>
        <v>#N/A</v>
      </c>
    </row>
    <row r="12" spans="1:10" x14ac:dyDescent="0.3">
      <c r="A12" s="18">
        <v>10</v>
      </c>
      <c r="B12" s="61"/>
      <c r="C12" s="60"/>
      <c r="D12" s="60"/>
      <c r="E12" s="60"/>
      <c r="F12" s="60"/>
      <c r="G12" s="22">
        <f t="shared" si="1"/>
        <v>0</v>
      </c>
      <c r="H12" s="50" t="str">
        <f t="shared" si="2"/>
        <v xml:space="preserve"> </v>
      </c>
      <c r="I12" s="51" t="str">
        <f t="shared" si="0"/>
        <v xml:space="preserve"> </v>
      </c>
      <c r="J12" t="e">
        <f>VLOOKUP(I12,Budget_Schedule!Q:R,2,FALSE)</f>
        <v>#N/A</v>
      </c>
    </row>
    <row r="13" spans="1:10" x14ac:dyDescent="0.3">
      <c r="A13" s="18">
        <v>11</v>
      </c>
      <c r="B13" s="61"/>
      <c r="C13" s="60"/>
      <c r="D13" s="60"/>
      <c r="E13" s="60"/>
      <c r="F13" s="60"/>
      <c r="G13" s="22">
        <f t="shared" si="1"/>
        <v>0</v>
      </c>
      <c r="H13" s="50" t="str">
        <f t="shared" si="2"/>
        <v xml:space="preserve"> </v>
      </c>
      <c r="I13" s="51" t="str">
        <f t="shared" si="0"/>
        <v xml:space="preserve"> </v>
      </c>
      <c r="J13" t="e">
        <f>VLOOKUP(I13,Budget_Schedule!Q:R,2,FALSE)</f>
        <v>#N/A</v>
      </c>
    </row>
    <row r="14" spans="1:10" x14ac:dyDescent="0.3">
      <c r="A14" s="18">
        <v>12</v>
      </c>
      <c r="B14" s="61"/>
      <c r="C14" s="60"/>
      <c r="D14" s="60"/>
      <c r="E14" s="60"/>
      <c r="F14" s="60"/>
      <c r="G14" s="22">
        <f t="shared" si="1"/>
        <v>0</v>
      </c>
      <c r="H14" s="50" t="str">
        <f t="shared" si="2"/>
        <v xml:space="preserve"> </v>
      </c>
      <c r="I14" s="51" t="str">
        <f t="shared" si="0"/>
        <v xml:space="preserve"> </v>
      </c>
      <c r="J14" t="e">
        <f>VLOOKUP(I14,Budget_Schedule!Q:R,2,FALSE)</f>
        <v>#N/A</v>
      </c>
    </row>
    <row r="15" spans="1:10" x14ac:dyDescent="0.3">
      <c r="A15" s="18">
        <v>13</v>
      </c>
      <c r="B15" s="61"/>
      <c r="C15" s="60"/>
      <c r="D15" s="60"/>
      <c r="E15" s="60"/>
      <c r="F15" s="60"/>
      <c r="G15" s="22">
        <f t="shared" si="1"/>
        <v>0</v>
      </c>
      <c r="H15" s="50" t="str">
        <f t="shared" si="2"/>
        <v xml:space="preserve"> </v>
      </c>
      <c r="I15" s="51" t="str">
        <f t="shared" si="0"/>
        <v xml:space="preserve"> </v>
      </c>
      <c r="J15" t="e">
        <f>VLOOKUP(I15,Budget_Schedule!Q:R,2,FALSE)</f>
        <v>#N/A</v>
      </c>
    </row>
    <row r="16" spans="1:10" x14ac:dyDescent="0.3">
      <c r="A16" s="18">
        <v>14</v>
      </c>
      <c r="B16" s="61"/>
      <c r="C16" s="60"/>
      <c r="D16" s="60"/>
      <c r="E16" s="60"/>
      <c r="F16" s="60"/>
      <c r="G16" s="22">
        <f t="shared" si="1"/>
        <v>0</v>
      </c>
      <c r="H16" s="50" t="str">
        <f t="shared" si="2"/>
        <v xml:space="preserve"> </v>
      </c>
      <c r="I16" s="51" t="str">
        <f t="shared" si="0"/>
        <v xml:space="preserve"> </v>
      </c>
      <c r="J16" t="e">
        <f>VLOOKUP(I16,Budget_Schedule!Q:R,2,FALSE)</f>
        <v>#N/A</v>
      </c>
    </row>
    <row r="17" spans="1:10" x14ac:dyDescent="0.3">
      <c r="A17" s="18">
        <v>15</v>
      </c>
      <c r="B17" s="61"/>
      <c r="C17" s="60"/>
      <c r="D17" s="60"/>
      <c r="E17" s="60"/>
      <c r="F17" s="60"/>
      <c r="G17" s="22">
        <f t="shared" si="1"/>
        <v>0</v>
      </c>
      <c r="H17" s="50" t="str">
        <f t="shared" si="2"/>
        <v xml:space="preserve"> </v>
      </c>
      <c r="I17" s="51" t="str">
        <f t="shared" si="0"/>
        <v xml:space="preserve"> </v>
      </c>
      <c r="J17" t="e">
        <f>VLOOKUP(I17,Budget_Schedule!Q:R,2,FALSE)</f>
        <v>#N/A</v>
      </c>
    </row>
    <row r="18" spans="1:10" x14ac:dyDescent="0.3">
      <c r="A18" s="18">
        <v>16</v>
      </c>
      <c r="B18" s="20" t="s">
        <v>30</v>
      </c>
      <c r="C18" s="23"/>
      <c r="D18" s="23"/>
      <c r="E18" s="21">
        <f>SUM(E3:E17)</f>
        <v>0</v>
      </c>
      <c r="F18" s="21">
        <f>SUM(F3:F17)</f>
        <v>0</v>
      </c>
      <c r="G18" s="22">
        <f>SUM(G3:G17)</f>
        <v>0</v>
      </c>
      <c r="H18" s="23"/>
      <c r="I18" s="23"/>
    </row>
  </sheetData>
  <sheetProtection algorithmName="SHA-512" hashValue="4XrhVv35pNQ5wTup8jNx2gktCFy1GF0+qyPf85gZWZ9TN4m4M3S245p1e2JxHrzQbH/iTklSeSXfjphKsjv1/g==" saltValue="k/x7bflrOufLwmtiTAmrHA==" spinCount="100000" sheet="1" objects="1" scenarios="1" formatCells="0" formatColumns="0" formatRows="0"/>
  <conditionalFormatting sqref="G3:G17">
    <cfRule type="cellIs" dxfId="3" priority="7" stopIfTrue="1" operator="equal">
      <formula>"Error in Calculation"</formula>
    </cfRule>
  </conditionalFormatting>
  <conditionalFormatting sqref="H3:H17">
    <cfRule type="containsText" dxfId="2" priority="3" operator="containsText" text="How do services fit scope">
      <formula>NOT(ISERROR(SEARCH("How do services fit scope",H3)))</formula>
    </cfRule>
  </conditionalFormatting>
  <conditionalFormatting sqref="I3:I17">
    <cfRule type="containsText" dxfId="1" priority="1" operator="containsText" text="Insert date between 1/12/23 - 6/30/26">
      <formula>NOT(ISERROR(SEARCH("Insert date between 1/12/23 - 6/30/26",I3)))</formula>
    </cfRule>
    <cfRule type="containsText" dxfId="0" priority="2" operator="containsText" text="Insert timeline date">
      <formula>NOT(ISERROR(SEARCH("Insert timeline date",I3)))</formula>
    </cfRule>
  </conditionalFormatting>
  <pageMargins left="0.7" right="0.7" top="0.75" bottom="0.75" header="0.3" footer="0.3"/>
  <pageSetup scale="73" orientation="landscape" r:id="rId1"/>
  <headerFooter>
    <oddFooter>&amp;L&amp;A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5FA4D1-344E-42FE-8141-73E43FC91BE4}">
          <x14:formula1>
            <xm:f>Budget_Schedule!$Q$1:$Q$1266</xm:f>
          </x14:formula1>
          <xm:sqref>I3:I17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3EF19-93F3-4735-BCDF-2705B6351DA8}">
  <sheetPr>
    <pageSetUpPr fitToPage="1"/>
  </sheetPr>
  <dimension ref="A1:R1266"/>
  <sheetViews>
    <sheetView workbookViewId="0">
      <pane xSplit="1" ySplit="1" topLeftCell="B2" activePane="bottomRight" state="frozen"/>
      <selection pane="topRight" activeCell="B1" sqref="B1"/>
      <selection pane="bottomLeft" activeCell="A2" sqref="A2"/>
      <selection pane="bottomRight" activeCell="A44" sqref="A1:J44"/>
    </sheetView>
  </sheetViews>
  <sheetFormatPr defaultRowHeight="14.4" x14ac:dyDescent="0.3"/>
  <cols>
    <col min="1" max="1" width="14.77734375" style="54" bestFit="1" customWidth="1"/>
    <col min="2" max="2" width="10.21875" bestFit="1" customWidth="1"/>
    <col min="3" max="3" width="11.77734375" bestFit="1" customWidth="1"/>
    <col min="4" max="4" width="12" customWidth="1"/>
    <col min="5" max="5" width="10.5546875" hidden="1" customWidth="1"/>
    <col min="6" max="6" width="12.44140625" hidden="1" customWidth="1"/>
    <col min="7" max="7" width="8.88671875" hidden="1" customWidth="1"/>
    <col min="10" max="10" width="15.109375" customWidth="1"/>
    <col min="17" max="17" width="10.5546875" hidden="1" customWidth="1"/>
    <col min="18" max="18" width="0" hidden="1" customWidth="1"/>
  </cols>
  <sheetData>
    <row r="1" spans="1:18" s="54" customFormat="1" x14ac:dyDescent="0.3">
      <c r="A1" s="58" t="s">
        <v>61</v>
      </c>
      <c r="B1" s="58" t="s">
        <v>5</v>
      </c>
      <c r="C1" s="58" t="s">
        <v>62</v>
      </c>
      <c r="D1" s="58" t="s">
        <v>43</v>
      </c>
      <c r="E1" s="54" t="s">
        <v>75</v>
      </c>
      <c r="F1" s="54" t="s">
        <v>63</v>
      </c>
      <c r="Q1" s="52">
        <v>44938</v>
      </c>
      <c r="R1">
        <v>13</v>
      </c>
    </row>
    <row r="2" spans="1:18" x14ac:dyDescent="0.3">
      <c r="A2" s="55">
        <v>44927</v>
      </c>
      <c r="B2" s="53">
        <f>SUMIFS(Capital_Equipment!E:E,Capital_Equipment!L:L,G2)</f>
        <v>0</v>
      </c>
      <c r="C2" s="57"/>
      <c r="D2" s="53">
        <f>SUMIFS(Real_Property!E:E,Real_Property!J:J,G2)</f>
        <v>0</v>
      </c>
      <c r="E2" s="52">
        <v>44926</v>
      </c>
      <c r="F2" s="52">
        <v>44958</v>
      </c>
      <c r="G2">
        <v>13</v>
      </c>
      <c r="Q2" s="52">
        <v>44939</v>
      </c>
      <c r="R2">
        <v>13</v>
      </c>
    </row>
    <row r="3" spans="1:18" x14ac:dyDescent="0.3">
      <c r="A3" s="55">
        <v>44958</v>
      </c>
      <c r="B3" s="53">
        <f>SUMIFS(Capital_Equipment!E:E,Capital_Equipment!L:L,G3)</f>
        <v>0</v>
      </c>
      <c r="C3" s="57"/>
      <c r="D3" s="53">
        <f>SUMIFS(Real_Property!E:E,Real_Property!J:J,G3)</f>
        <v>0</v>
      </c>
      <c r="E3" s="52">
        <v>44957</v>
      </c>
      <c r="F3" s="52">
        <v>44986</v>
      </c>
      <c r="G3">
        <f>G2+10</f>
        <v>23</v>
      </c>
      <c r="I3" t="s">
        <v>76</v>
      </c>
      <c r="J3" s="59">
        <f>SUM(B2:D7)</f>
        <v>0</v>
      </c>
      <c r="Q3" s="52">
        <v>44940</v>
      </c>
      <c r="R3">
        <v>13</v>
      </c>
    </row>
    <row r="4" spans="1:18" x14ac:dyDescent="0.3">
      <c r="A4" s="55">
        <v>44986</v>
      </c>
      <c r="B4" s="53">
        <f>SUMIFS(Capital_Equipment!E:E,Capital_Equipment!L:L,G4)</f>
        <v>0</v>
      </c>
      <c r="C4" s="57"/>
      <c r="D4" s="53">
        <f>SUMIFS(Real_Property!E:E,Real_Property!J:J,G4)</f>
        <v>0</v>
      </c>
      <c r="E4" s="52">
        <v>44985</v>
      </c>
      <c r="F4" s="52">
        <v>45017</v>
      </c>
      <c r="G4">
        <f t="shared" ref="G4:G43" si="0">G3+10</f>
        <v>33</v>
      </c>
      <c r="I4" t="s">
        <v>77</v>
      </c>
      <c r="J4" s="59">
        <f>SUM(B8:D19)</f>
        <v>0</v>
      </c>
      <c r="Q4" s="52">
        <v>44941</v>
      </c>
      <c r="R4">
        <v>13</v>
      </c>
    </row>
    <row r="5" spans="1:18" x14ac:dyDescent="0.3">
      <c r="A5" s="55">
        <v>45017</v>
      </c>
      <c r="B5" s="53">
        <f>SUMIFS(Capital_Equipment!E:E,Capital_Equipment!L:L,G5)</f>
        <v>0</v>
      </c>
      <c r="C5" s="57"/>
      <c r="D5" s="53">
        <f>SUMIFS(Real_Property!E:E,Real_Property!J:J,G5)</f>
        <v>0</v>
      </c>
      <c r="E5" s="52">
        <v>45016</v>
      </c>
      <c r="F5" s="52">
        <v>45047</v>
      </c>
      <c r="G5">
        <f t="shared" si="0"/>
        <v>43</v>
      </c>
      <c r="I5" t="s">
        <v>78</v>
      </c>
      <c r="J5" s="59">
        <f>SUM(B20:D31)</f>
        <v>0</v>
      </c>
      <c r="Q5" s="52">
        <v>44942</v>
      </c>
      <c r="R5">
        <v>13</v>
      </c>
    </row>
    <row r="6" spans="1:18" x14ac:dyDescent="0.3">
      <c r="A6" s="55">
        <v>45047</v>
      </c>
      <c r="B6" s="53">
        <f>SUMIFS(Capital_Equipment!E:E,Capital_Equipment!L:L,G6)</f>
        <v>0</v>
      </c>
      <c r="C6" s="57"/>
      <c r="D6" s="53">
        <f>SUMIFS(Real_Property!E:E,Real_Property!J:J,G6)</f>
        <v>0</v>
      </c>
      <c r="E6" s="52">
        <v>45046</v>
      </c>
      <c r="F6" s="52">
        <v>45078</v>
      </c>
      <c r="G6">
        <f t="shared" si="0"/>
        <v>53</v>
      </c>
      <c r="I6" t="s">
        <v>79</v>
      </c>
      <c r="J6" s="59">
        <f>SUM(B32:D43)</f>
        <v>0</v>
      </c>
      <c r="Q6" s="52">
        <v>44943</v>
      </c>
      <c r="R6">
        <v>13</v>
      </c>
    </row>
    <row r="7" spans="1:18" ht="15" thickBot="1" x14ac:dyDescent="0.35">
      <c r="A7" s="55">
        <v>45078</v>
      </c>
      <c r="B7" s="53">
        <f>SUMIFS(Capital_Equipment!E:E,Capital_Equipment!L:L,G7)</f>
        <v>0</v>
      </c>
      <c r="C7" s="57"/>
      <c r="D7" s="53">
        <f>SUMIFS(Real_Property!E:E,Real_Property!J:J,G7)</f>
        <v>0</v>
      </c>
      <c r="E7" s="52">
        <v>45077</v>
      </c>
      <c r="F7" s="52">
        <v>45107</v>
      </c>
      <c r="G7">
        <f t="shared" si="0"/>
        <v>63</v>
      </c>
      <c r="J7" s="65">
        <f>SUM(J3:J6)</f>
        <v>0</v>
      </c>
      <c r="Q7" s="52">
        <v>44944</v>
      </c>
      <c r="R7">
        <v>13</v>
      </c>
    </row>
    <row r="8" spans="1:18" ht="15" thickTop="1" x14ac:dyDescent="0.3">
      <c r="A8" s="55">
        <v>45108</v>
      </c>
      <c r="B8" s="53">
        <f>SUMIFS(Capital_Equipment!E:E,Capital_Equipment!L:L,G8)</f>
        <v>0</v>
      </c>
      <c r="C8" s="57"/>
      <c r="D8" s="53">
        <f>SUMIFS(Real_Property!E:E,Real_Property!J:J,G8)</f>
        <v>0</v>
      </c>
      <c r="E8" s="52">
        <v>45107</v>
      </c>
      <c r="F8" s="52">
        <v>45139</v>
      </c>
      <c r="G8">
        <f t="shared" si="0"/>
        <v>73</v>
      </c>
      <c r="Q8" s="52">
        <v>44945</v>
      </c>
      <c r="R8">
        <v>13</v>
      </c>
    </row>
    <row r="9" spans="1:18" x14ac:dyDescent="0.3">
      <c r="A9" s="55">
        <v>45139</v>
      </c>
      <c r="B9" s="53">
        <f>SUMIFS(Capital_Equipment!E:E,Capital_Equipment!L:L,G9)</f>
        <v>0</v>
      </c>
      <c r="C9" s="57"/>
      <c r="D9" s="53">
        <f>SUMIFS(Real_Property!E:E,Real_Property!J:J,G9)</f>
        <v>0</v>
      </c>
      <c r="E9" s="52">
        <v>45138</v>
      </c>
      <c r="F9" s="52">
        <v>45170</v>
      </c>
      <c r="G9">
        <f t="shared" si="0"/>
        <v>83</v>
      </c>
      <c r="Q9" s="52">
        <v>44946</v>
      </c>
      <c r="R9">
        <v>13</v>
      </c>
    </row>
    <row r="10" spans="1:18" x14ac:dyDescent="0.3">
      <c r="A10" s="55">
        <v>45170</v>
      </c>
      <c r="B10" s="53">
        <f>SUMIFS(Capital_Equipment!E:E,Capital_Equipment!L:L,G10)</f>
        <v>0</v>
      </c>
      <c r="C10" s="57"/>
      <c r="D10" s="53">
        <f>SUMIFS(Real_Property!E:E,Real_Property!J:J,G10)</f>
        <v>0</v>
      </c>
      <c r="E10" s="52">
        <v>45169</v>
      </c>
      <c r="F10" s="52">
        <v>45200</v>
      </c>
      <c r="G10">
        <f t="shared" si="0"/>
        <v>93</v>
      </c>
      <c r="Q10" s="52">
        <v>44947</v>
      </c>
      <c r="R10">
        <v>13</v>
      </c>
    </row>
    <row r="11" spans="1:18" x14ac:dyDescent="0.3">
      <c r="A11" s="55">
        <v>45200</v>
      </c>
      <c r="B11" s="53">
        <f>SUMIFS(Capital_Equipment!E:E,Capital_Equipment!L:L,G11)</f>
        <v>0</v>
      </c>
      <c r="C11" s="57"/>
      <c r="D11" s="53">
        <f>SUMIFS(Real_Property!E:E,Real_Property!J:J,G11)</f>
        <v>0</v>
      </c>
      <c r="E11" s="52">
        <v>45199</v>
      </c>
      <c r="F11" s="52">
        <v>45231</v>
      </c>
      <c r="G11">
        <f t="shared" si="0"/>
        <v>103</v>
      </c>
      <c r="Q11" s="52">
        <v>44948</v>
      </c>
      <c r="R11">
        <v>13</v>
      </c>
    </row>
    <row r="12" spans="1:18" x14ac:dyDescent="0.3">
      <c r="A12" s="55">
        <v>45231</v>
      </c>
      <c r="B12" s="53">
        <f>SUMIFS(Capital_Equipment!E:E,Capital_Equipment!L:L,G12)</f>
        <v>0</v>
      </c>
      <c r="C12" s="57"/>
      <c r="D12" s="53">
        <f>SUMIFS(Real_Property!E:E,Real_Property!J:J,G12)</f>
        <v>0</v>
      </c>
      <c r="E12" s="52">
        <v>45230</v>
      </c>
      <c r="F12" s="52">
        <v>45261</v>
      </c>
      <c r="G12">
        <f t="shared" si="0"/>
        <v>113</v>
      </c>
      <c r="Q12" s="52">
        <v>44949</v>
      </c>
      <c r="R12">
        <v>13</v>
      </c>
    </row>
    <row r="13" spans="1:18" x14ac:dyDescent="0.3">
      <c r="A13" s="55">
        <v>45261</v>
      </c>
      <c r="B13" s="53">
        <f>SUMIFS(Capital_Equipment!E:E,Capital_Equipment!L:L,G13)</f>
        <v>0</v>
      </c>
      <c r="C13" s="57"/>
      <c r="D13" s="53">
        <f>SUMIFS(Real_Property!E:E,Real_Property!J:J,G13)</f>
        <v>0</v>
      </c>
      <c r="E13" s="52">
        <v>45260</v>
      </c>
      <c r="F13" s="52">
        <v>45292</v>
      </c>
      <c r="G13">
        <f t="shared" si="0"/>
        <v>123</v>
      </c>
      <c r="Q13" s="52">
        <v>44950</v>
      </c>
      <c r="R13">
        <v>13</v>
      </c>
    </row>
    <row r="14" spans="1:18" x14ac:dyDescent="0.3">
      <c r="A14" s="55">
        <v>45292</v>
      </c>
      <c r="B14" s="53">
        <f>SUMIFS(Capital_Equipment!E:E,Capital_Equipment!L:L,G14)</f>
        <v>0</v>
      </c>
      <c r="C14" s="57"/>
      <c r="D14" s="53">
        <f>SUMIFS(Real_Property!E:E,Real_Property!J:J,G14)</f>
        <v>0</v>
      </c>
      <c r="E14" s="52">
        <v>45291</v>
      </c>
      <c r="F14" s="52">
        <v>45323</v>
      </c>
      <c r="G14">
        <f t="shared" si="0"/>
        <v>133</v>
      </c>
      <c r="Q14" s="52">
        <v>44951</v>
      </c>
      <c r="R14">
        <v>13</v>
      </c>
    </row>
    <row r="15" spans="1:18" x14ac:dyDescent="0.3">
      <c r="A15" s="55">
        <v>45323</v>
      </c>
      <c r="B15" s="53">
        <f>SUMIFS(Capital_Equipment!E:E,Capital_Equipment!L:L,G15)</f>
        <v>0</v>
      </c>
      <c r="C15" s="57"/>
      <c r="D15" s="53">
        <f>SUMIFS(Real_Property!E:E,Real_Property!J:J,G15)</f>
        <v>0</v>
      </c>
      <c r="E15" s="52">
        <v>45292</v>
      </c>
      <c r="F15" s="52">
        <v>45352</v>
      </c>
      <c r="G15">
        <f t="shared" si="0"/>
        <v>143</v>
      </c>
      <c r="Q15" s="52">
        <v>44952</v>
      </c>
      <c r="R15">
        <v>13</v>
      </c>
    </row>
    <row r="16" spans="1:18" x14ac:dyDescent="0.3">
      <c r="A16" s="55">
        <v>45352</v>
      </c>
      <c r="B16" s="53">
        <f>SUMIFS(Capital_Equipment!E:E,Capital_Equipment!L:L,G16)</f>
        <v>0</v>
      </c>
      <c r="C16" s="57"/>
      <c r="D16" s="53">
        <f>SUMIFS(Real_Property!E:E,Real_Property!J:J,G16)</f>
        <v>0</v>
      </c>
      <c r="E16" s="52">
        <v>45351</v>
      </c>
      <c r="F16" s="52">
        <v>45383</v>
      </c>
      <c r="G16">
        <f t="shared" si="0"/>
        <v>153</v>
      </c>
      <c r="Q16" s="52">
        <v>44953</v>
      </c>
      <c r="R16">
        <v>13</v>
      </c>
    </row>
    <row r="17" spans="1:18" x14ac:dyDescent="0.3">
      <c r="A17" s="55">
        <v>45383</v>
      </c>
      <c r="B17" s="53">
        <f>SUMIFS(Capital_Equipment!E:E,Capital_Equipment!L:L,G17)</f>
        <v>0</v>
      </c>
      <c r="C17" s="57"/>
      <c r="D17" s="53">
        <f>SUMIFS(Real_Property!E:E,Real_Property!J:J,G17)</f>
        <v>0</v>
      </c>
      <c r="E17" s="52">
        <v>45382</v>
      </c>
      <c r="F17" s="52">
        <v>45413</v>
      </c>
      <c r="G17">
        <f t="shared" si="0"/>
        <v>163</v>
      </c>
      <c r="Q17" s="52">
        <v>44954</v>
      </c>
      <c r="R17">
        <v>13</v>
      </c>
    </row>
    <row r="18" spans="1:18" x14ac:dyDescent="0.3">
      <c r="A18" s="55">
        <v>45413</v>
      </c>
      <c r="B18" s="53">
        <f>SUMIFS(Capital_Equipment!E:E,Capital_Equipment!L:L,G18)</f>
        <v>0</v>
      </c>
      <c r="C18" s="57"/>
      <c r="D18" s="53">
        <f>SUMIFS(Real_Property!E:E,Real_Property!J:J,G18)</f>
        <v>0</v>
      </c>
      <c r="E18" s="52">
        <v>45412</v>
      </c>
      <c r="F18" s="52">
        <v>45444</v>
      </c>
      <c r="G18">
        <f t="shared" si="0"/>
        <v>173</v>
      </c>
      <c r="Q18" s="52">
        <v>44955</v>
      </c>
      <c r="R18">
        <v>13</v>
      </c>
    </row>
    <row r="19" spans="1:18" x14ac:dyDescent="0.3">
      <c r="A19" s="55">
        <v>45444</v>
      </c>
      <c r="B19" s="53">
        <f>SUMIFS(Capital_Equipment!E:E,Capital_Equipment!L:L,G19)</f>
        <v>0</v>
      </c>
      <c r="C19" s="57"/>
      <c r="D19" s="53">
        <f>SUMIFS(Real_Property!E:E,Real_Property!J:J,G19)</f>
        <v>0</v>
      </c>
      <c r="E19" s="52">
        <v>45443</v>
      </c>
      <c r="F19" s="52">
        <v>45474</v>
      </c>
      <c r="G19">
        <f t="shared" si="0"/>
        <v>183</v>
      </c>
      <c r="Q19" s="52">
        <v>44956</v>
      </c>
      <c r="R19">
        <v>13</v>
      </c>
    </row>
    <row r="20" spans="1:18" x14ac:dyDescent="0.3">
      <c r="A20" s="55">
        <v>45474</v>
      </c>
      <c r="B20" s="53">
        <f>SUMIFS(Capital_Equipment!E:E,Capital_Equipment!L:L,G20)</f>
        <v>0</v>
      </c>
      <c r="C20" s="57"/>
      <c r="D20" s="53">
        <f>SUMIFS(Real_Property!E:E,Real_Property!J:J,G20)</f>
        <v>0</v>
      </c>
      <c r="E20" s="52">
        <v>45473</v>
      </c>
      <c r="F20" s="52">
        <v>45505</v>
      </c>
      <c r="G20">
        <f t="shared" si="0"/>
        <v>193</v>
      </c>
      <c r="Q20" s="52">
        <v>44957</v>
      </c>
      <c r="R20">
        <v>13</v>
      </c>
    </row>
    <row r="21" spans="1:18" x14ac:dyDescent="0.3">
      <c r="A21" s="55">
        <v>45505</v>
      </c>
      <c r="B21" s="53">
        <f>SUMIFS(Capital_Equipment!E:E,Capital_Equipment!L:L,G21)</f>
        <v>0</v>
      </c>
      <c r="C21" s="57"/>
      <c r="D21" s="53">
        <f>SUMIFS(Real_Property!E:E,Real_Property!J:J,G21)</f>
        <v>0</v>
      </c>
      <c r="E21" s="52">
        <v>45504</v>
      </c>
      <c r="F21" s="52">
        <v>45536</v>
      </c>
      <c r="G21">
        <f t="shared" si="0"/>
        <v>203</v>
      </c>
      <c r="Q21" s="52">
        <v>44958</v>
      </c>
      <c r="R21">
        <v>23</v>
      </c>
    </row>
    <row r="22" spans="1:18" x14ac:dyDescent="0.3">
      <c r="A22" s="55">
        <v>45536</v>
      </c>
      <c r="B22" s="53">
        <f>SUMIFS(Capital_Equipment!E:E,Capital_Equipment!L:L,G22)</f>
        <v>0</v>
      </c>
      <c r="C22" s="57"/>
      <c r="D22" s="53">
        <f>SUMIFS(Real_Property!E:E,Real_Property!J:J,G22)</f>
        <v>0</v>
      </c>
      <c r="E22" s="52">
        <v>45535</v>
      </c>
      <c r="F22" s="52">
        <v>45566</v>
      </c>
      <c r="G22">
        <f t="shared" si="0"/>
        <v>213</v>
      </c>
      <c r="Q22" s="52">
        <v>44959</v>
      </c>
      <c r="R22">
        <v>23</v>
      </c>
    </row>
    <row r="23" spans="1:18" x14ac:dyDescent="0.3">
      <c r="A23" s="55">
        <v>45566</v>
      </c>
      <c r="B23" s="53">
        <f>SUMIFS(Capital_Equipment!E:E,Capital_Equipment!L:L,G23)</f>
        <v>0</v>
      </c>
      <c r="C23" s="57"/>
      <c r="D23" s="53">
        <f>SUMIFS(Real_Property!E:E,Real_Property!J:J,G23)</f>
        <v>0</v>
      </c>
      <c r="E23" s="52">
        <v>45565</v>
      </c>
      <c r="F23" s="52">
        <v>45597</v>
      </c>
      <c r="G23">
        <f t="shared" si="0"/>
        <v>223</v>
      </c>
      <c r="Q23" s="52">
        <v>44960</v>
      </c>
      <c r="R23">
        <v>23</v>
      </c>
    </row>
    <row r="24" spans="1:18" x14ac:dyDescent="0.3">
      <c r="A24" s="55">
        <v>45597</v>
      </c>
      <c r="B24" s="53">
        <f>SUMIFS(Capital_Equipment!E:E,Capital_Equipment!L:L,G24)</f>
        <v>0</v>
      </c>
      <c r="C24" s="57"/>
      <c r="D24" s="53">
        <f>SUMIFS(Real_Property!E:E,Real_Property!J:J,G24)</f>
        <v>0</v>
      </c>
      <c r="E24" s="52">
        <v>45596</v>
      </c>
      <c r="F24" s="52">
        <v>45627</v>
      </c>
      <c r="G24">
        <f t="shared" si="0"/>
        <v>233</v>
      </c>
      <c r="Q24" s="52">
        <v>44961</v>
      </c>
      <c r="R24">
        <v>23</v>
      </c>
    </row>
    <row r="25" spans="1:18" x14ac:dyDescent="0.3">
      <c r="A25" s="55">
        <v>45627</v>
      </c>
      <c r="B25" s="53">
        <f>SUMIFS(Capital_Equipment!E:E,Capital_Equipment!L:L,G25)</f>
        <v>0</v>
      </c>
      <c r="C25" s="57"/>
      <c r="D25" s="53">
        <f>SUMIFS(Real_Property!E:E,Real_Property!J:J,G25)</f>
        <v>0</v>
      </c>
      <c r="E25" s="52">
        <v>45626</v>
      </c>
      <c r="F25" s="52">
        <v>45658</v>
      </c>
      <c r="G25">
        <f t="shared" si="0"/>
        <v>243</v>
      </c>
      <c r="Q25" s="52">
        <v>44962</v>
      </c>
      <c r="R25">
        <v>23</v>
      </c>
    </row>
    <row r="26" spans="1:18" x14ac:dyDescent="0.3">
      <c r="A26" s="55">
        <v>45658</v>
      </c>
      <c r="B26" s="53">
        <f>SUMIFS(Capital_Equipment!E:E,Capital_Equipment!L:L,G26)</f>
        <v>0</v>
      </c>
      <c r="C26" s="57"/>
      <c r="D26" s="53">
        <f>SUMIFS(Real_Property!E:E,Real_Property!J:J,G26)</f>
        <v>0</v>
      </c>
      <c r="E26" s="52">
        <v>45657</v>
      </c>
      <c r="F26" s="52">
        <v>45689</v>
      </c>
      <c r="G26">
        <f t="shared" si="0"/>
        <v>253</v>
      </c>
      <c r="Q26" s="52">
        <v>44963</v>
      </c>
      <c r="R26">
        <v>23</v>
      </c>
    </row>
    <row r="27" spans="1:18" x14ac:dyDescent="0.3">
      <c r="A27" s="55">
        <v>45689</v>
      </c>
      <c r="B27" s="53">
        <f>SUMIFS(Capital_Equipment!E:E,Capital_Equipment!L:L,G27)</f>
        <v>0</v>
      </c>
      <c r="C27" s="57"/>
      <c r="D27" s="53">
        <f>SUMIFS(Real_Property!E:E,Real_Property!J:J,G27)</f>
        <v>0</v>
      </c>
      <c r="E27" s="52">
        <v>45688</v>
      </c>
      <c r="F27" s="52">
        <v>45717</v>
      </c>
      <c r="G27">
        <f t="shared" si="0"/>
        <v>263</v>
      </c>
      <c r="Q27" s="52">
        <v>44964</v>
      </c>
      <c r="R27">
        <v>23</v>
      </c>
    </row>
    <row r="28" spans="1:18" x14ac:dyDescent="0.3">
      <c r="A28" s="55">
        <v>45717</v>
      </c>
      <c r="B28" s="53">
        <f>SUMIFS(Capital_Equipment!E:E,Capital_Equipment!L:L,G28)</f>
        <v>0</v>
      </c>
      <c r="C28" s="57"/>
      <c r="D28" s="53">
        <f>SUMIFS(Real_Property!E:E,Real_Property!J:J,G28)</f>
        <v>0</v>
      </c>
      <c r="E28" s="52">
        <v>45716</v>
      </c>
      <c r="F28" s="52">
        <v>45748</v>
      </c>
      <c r="G28">
        <f t="shared" si="0"/>
        <v>273</v>
      </c>
      <c r="Q28" s="52">
        <v>44965</v>
      </c>
      <c r="R28">
        <v>23</v>
      </c>
    </row>
    <row r="29" spans="1:18" x14ac:dyDescent="0.3">
      <c r="A29" s="55">
        <v>45748</v>
      </c>
      <c r="B29" s="53">
        <f>SUMIFS(Capital_Equipment!E:E,Capital_Equipment!L:L,G29)</f>
        <v>0</v>
      </c>
      <c r="C29" s="57"/>
      <c r="D29" s="53">
        <f>SUMIFS(Real_Property!E:E,Real_Property!J:J,G29)</f>
        <v>0</v>
      </c>
      <c r="E29" s="52">
        <v>45747</v>
      </c>
      <c r="F29" s="52">
        <v>45778</v>
      </c>
      <c r="G29">
        <f t="shared" si="0"/>
        <v>283</v>
      </c>
      <c r="Q29" s="52">
        <v>44966</v>
      </c>
      <c r="R29">
        <v>23</v>
      </c>
    </row>
    <row r="30" spans="1:18" x14ac:dyDescent="0.3">
      <c r="A30" s="55">
        <v>45778</v>
      </c>
      <c r="B30" s="53">
        <f>SUMIFS(Capital_Equipment!E:E,Capital_Equipment!L:L,G30)</f>
        <v>0</v>
      </c>
      <c r="C30" s="57"/>
      <c r="D30" s="53">
        <f>SUMIFS(Real_Property!E:E,Real_Property!J:J,G30)</f>
        <v>0</v>
      </c>
      <c r="E30" s="52">
        <v>45777</v>
      </c>
      <c r="F30" s="52">
        <v>45809</v>
      </c>
      <c r="G30">
        <f t="shared" si="0"/>
        <v>293</v>
      </c>
      <c r="Q30" s="52">
        <v>44967</v>
      </c>
      <c r="R30">
        <v>23</v>
      </c>
    </row>
    <row r="31" spans="1:18" x14ac:dyDescent="0.3">
      <c r="A31" s="55">
        <v>45809</v>
      </c>
      <c r="B31" s="53">
        <f>SUMIFS(Capital_Equipment!E:E,Capital_Equipment!L:L,G31)</f>
        <v>0</v>
      </c>
      <c r="C31" s="57"/>
      <c r="D31" s="53">
        <f>SUMIFS(Real_Property!E:E,Real_Property!J:J,G31)</f>
        <v>0</v>
      </c>
      <c r="E31" s="52">
        <v>45808</v>
      </c>
      <c r="F31" s="52">
        <v>45839</v>
      </c>
      <c r="G31">
        <f t="shared" si="0"/>
        <v>303</v>
      </c>
      <c r="Q31" s="52">
        <v>44968</v>
      </c>
      <c r="R31">
        <v>23</v>
      </c>
    </row>
    <row r="32" spans="1:18" x14ac:dyDescent="0.3">
      <c r="A32" s="55">
        <v>45839</v>
      </c>
      <c r="B32" s="53">
        <f>SUMIFS(Capital_Equipment!E:E,Capital_Equipment!L:L,G32)</f>
        <v>0</v>
      </c>
      <c r="C32" s="57"/>
      <c r="D32" s="53">
        <f>SUMIFS(Real_Property!E:E,Real_Property!J:J,G32)</f>
        <v>0</v>
      </c>
      <c r="E32" s="52">
        <v>45838</v>
      </c>
      <c r="F32" s="52">
        <v>45870</v>
      </c>
      <c r="G32">
        <f t="shared" si="0"/>
        <v>313</v>
      </c>
      <c r="Q32" s="52">
        <v>44969</v>
      </c>
      <c r="R32">
        <v>23</v>
      </c>
    </row>
    <row r="33" spans="1:18" x14ac:dyDescent="0.3">
      <c r="A33" s="55">
        <v>45870</v>
      </c>
      <c r="B33" s="53">
        <f>SUMIFS(Capital_Equipment!E:E,Capital_Equipment!L:L,G33)</f>
        <v>0</v>
      </c>
      <c r="C33" s="57"/>
      <c r="D33" s="53">
        <f>SUMIFS(Real_Property!E:E,Real_Property!J:J,G33)</f>
        <v>0</v>
      </c>
      <c r="E33" s="52">
        <v>45869</v>
      </c>
      <c r="F33" s="52">
        <v>45901</v>
      </c>
      <c r="G33">
        <f t="shared" si="0"/>
        <v>323</v>
      </c>
      <c r="Q33" s="52">
        <v>44970</v>
      </c>
      <c r="R33">
        <v>23</v>
      </c>
    </row>
    <row r="34" spans="1:18" x14ac:dyDescent="0.3">
      <c r="A34" s="55">
        <v>45901</v>
      </c>
      <c r="B34" s="53">
        <f>SUMIFS(Capital_Equipment!E:E,Capital_Equipment!L:L,G34)</f>
        <v>0</v>
      </c>
      <c r="C34" s="57"/>
      <c r="D34" s="53">
        <f>SUMIFS(Real_Property!E:E,Real_Property!J:J,G34)</f>
        <v>0</v>
      </c>
      <c r="E34" s="52">
        <v>45900</v>
      </c>
      <c r="F34" s="52">
        <v>45931</v>
      </c>
      <c r="G34">
        <f t="shared" si="0"/>
        <v>333</v>
      </c>
      <c r="Q34" s="52">
        <v>44971</v>
      </c>
      <c r="R34">
        <v>23</v>
      </c>
    </row>
    <row r="35" spans="1:18" x14ac:dyDescent="0.3">
      <c r="A35" s="55">
        <v>45931</v>
      </c>
      <c r="B35" s="53">
        <f>SUMIFS(Capital_Equipment!E:E,Capital_Equipment!L:L,G35)</f>
        <v>0</v>
      </c>
      <c r="C35" s="57"/>
      <c r="D35" s="53">
        <f>SUMIFS(Real_Property!E:E,Real_Property!J:J,G35)</f>
        <v>0</v>
      </c>
      <c r="E35" s="52">
        <v>45930</v>
      </c>
      <c r="F35" s="52">
        <v>45962</v>
      </c>
      <c r="G35">
        <f t="shared" si="0"/>
        <v>343</v>
      </c>
      <c r="Q35" s="52">
        <v>44972</v>
      </c>
      <c r="R35">
        <v>23</v>
      </c>
    </row>
    <row r="36" spans="1:18" x14ac:dyDescent="0.3">
      <c r="A36" s="55">
        <v>45962</v>
      </c>
      <c r="B36" s="53">
        <f>SUMIFS(Capital_Equipment!E:E,Capital_Equipment!L:L,G36)</f>
        <v>0</v>
      </c>
      <c r="C36" s="57"/>
      <c r="D36" s="53">
        <f>SUMIFS(Real_Property!E:E,Real_Property!J:J,G36)</f>
        <v>0</v>
      </c>
      <c r="E36" s="52">
        <v>45961</v>
      </c>
      <c r="F36" s="52">
        <v>45992</v>
      </c>
      <c r="G36">
        <f t="shared" si="0"/>
        <v>353</v>
      </c>
      <c r="Q36" s="52">
        <v>44973</v>
      </c>
      <c r="R36">
        <v>23</v>
      </c>
    </row>
    <row r="37" spans="1:18" x14ac:dyDescent="0.3">
      <c r="A37" s="55">
        <v>45992</v>
      </c>
      <c r="B37" s="53">
        <f>SUMIFS(Capital_Equipment!E:E,Capital_Equipment!L:L,G37)</f>
        <v>0</v>
      </c>
      <c r="C37" s="57"/>
      <c r="D37" s="53">
        <f>SUMIFS(Real_Property!E:E,Real_Property!J:J,G37)</f>
        <v>0</v>
      </c>
      <c r="E37" s="52">
        <v>45991</v>
      </c>
      <c r="F37" s="52">
        <v>46023</v>
      </c>
      <c r="G37">
        <f t="shared" si="0"/>
        <v>363</v>
      </c>
      <c r="Q37" s="52">
        <v>44974</v>
      </c>
      <c r="R37">
        <v>23</v>
      </c>
    </row>
    <row r="38" spans="1:18" x14ac:dyDescent="0.3">
      <c r="A38" s="55">
        <v>46023</v>
      </c>
      <c r="B38" s="53">
        <f>SUMIFS(Capital_Equipment!E:E,Capital_Equipment!L:L,G38)</f>
        <v>0</v>
      </c>
      <c r="C38" s="57"/>
      <c r="D38" s="53">
        <f>SUMIFS(Real_Property!E:E,Real_Property!J:J,G38)</f>
        <v>0</v>
      </c>
      <c r="E38" s="52">
        <v>46022</v>
      </c>
      <c r="F38" s="52">
        <v>46054</v>
      </c>
      <c r="G38">
        <f t="shared" si="0"/>
        <v>373</v>
      </c>
      <c r="Q38" s="52">
        <v>44975</v>
      </c>
      <c r="R38">
        <v>23</v>
      </c>
    </row>
    <row r="39" spans="1:18" x14ac:dyDescent="0.3">
      <c r="A39" s="55">
        <v>46054</v>
      </c>
      <c r="B39" s="53">
        <f>SUMIFS(Capital_Equipment!E:E,Capital_Equipment!L:L,G39)</f>
        <v>0</v>
      </c>
      <c r="C39" s="57"/>
      <c r="D39" s="53">
        <f>SUMIFS(Real_Property!E:E,Real_Property!J:J,G39)</f>
        <v>0</v>
      </c>
      <c r="E39" s="52">
        <v>46053</v>
      </c>
      <c r="F39" s="52">
        <v>46082</v>
      </c>
      <c r="G39">
        <f t="shared" si="0"/>
        <v>383</v>
      </c>
      <c r="Q39" s="52">
        <v>44976</v>
      </c>
      <c r="R39">
        <v>23</v>
      </c>
    </row>
    <row r="40" spans="1:18" x14ac:dyDescent="0.3">
      <c r="A40" s="55">
        <v>46082</v>
      </c>
      <c r="B40" s="53">
        <f>SUMIFS(Capital_Equipment!E:E,Capital_Equipment!L:L,G40)</f>
        <v>0</v>
      </c>
      <c r="C40" s="57"/>
      <c r="D40" s="53">
        <f>SUMIFS(Real_Property!E:E,Real_Property!J:J,G40)</f>
        <v>0</v>
      </c>
      <c r="E40" s="52">
        <v>46081</v>
      </c>
      <c r="F40" s="52">
        <v>46113</v>
      </c>
      <c r="G40">
        <f t="shared" si="0"/>
        <v>393</v>
      </c>
      <c r="Q40" s="52">
        <v>44977</v>
      </c>
      <c r="R40">
        <v>23</v>
      </c>
    </row>
    <row r="41" spans="1:18" x14ac:dyDescent="0.3">
      <c r="A41" s="55">
        <v>46113</v>
      </c>
      <c r="B41" s="53">
        <f>SUMIFS(Capital_Equipment!E:E,Capital_Equipment!L:L,G41)</f>
        <v>0</v>
      </c>
      <c r="C41" s="57"/>
      <c r="D41" s="53">
        <f>SUMIFS(Real_Property!E:E,Real_Property!J:J,G41)</f>
        <v>0</v>
      </c>
      <c r="E41" s="52">
        <v>46112</v>
      </c>
      <c r="F41" s="52">
        <v>46143</v>
      </c>
      <c r="G41">
        <f t="shared" si="0"/>
        <v>403</v>
      </c>
      <c r="Q41" s="52">
        <v>44978</v>
      </c>
      <c r="R41">
        <v>23</v>
      </c>
    </row>
    <row r="42" spans="1:18" x14ac:dyDescent="0.3">
      <c r="A42" s="55">
        <v>46143</v>
      </c>
      <c r="B42" s="53">
        <f>SUMIFS(Capital_Equipment!E:E,Capital_Equipment!L:L,G42)</f>
        <v>0</v>
      </c>
      <c r="C42" s="57"/>
      <c r="D42" s="53">
        <f>SUMIFS(Real_Property!E:E,Real_Property!J:J,G42)</f>
        <v>0</v>
      </c>
      <c r="E42" s="52">
        <v>46142</v>
      </c>
      <c r="F42" s="52">
        <v>46174</v>
      </c>
      <c r="G42">
        <f t="shared" si="0"/>
        <v>413</v>
      </c>
      <c r="Q42" s="52">
        <v>44979</v>
      </c>
      <c r="R42">
        <v>23</v>
      </c>
    </row>
    <row r="43" spans="1:18" x14ac:dyDescent="0.3">
      <c r="A43" s="55">
        <v>46174</v>
      </c>
      <c r="B43" s="53">
        <f>SUMIFS(Capital_Equipment!E:E,Capital_Equipment!L:L,G43)</f>
        <v>0</v>
      </c>
      <c r="C43" s="57"/>
      <c r="D43" s="53">
        <f>SUMIFS(Real_Property!E:E,Real_Property!J:J,G43)</f>
        <v>0</v>
      </c>
      <c r="E43" s="52">
        <v>46173</v>
      </c>
      <c r="F43" s="52">
        <v>46204</v>
      </c>
      <c r="G43">
        <f t="shared" si="0"/>
        <v>423</v>
      </c>
      <c r="Q43" s="52">
        <v>44980</v>
      </c>
      <c r="R43">
        <v>23</v>
      </c>
    </row>
    <row r="44" spans="1:18" x14ac:dyDescent="0.3">
      <c r="A44" s="54" t="s">
        <v>73</v>
      </c>
      <c r="B44" s="53">
        <f>SUM(B2:B43)</f>
        <v>0</v>
      </c>
      <c r="C44" s="53">
        <f t="shared" ref="C44:D44" si="1">SUM(C2:C43)</f>
        <v>0</v>
      </c>
      <c r="D44" s="53">
        <f t="shared" si="1"/>
        <v>0</v>
      </c>
      <c r="Q44" s="52">
        <v>44981</v>
      </c>
      <c r="R44">
        <v>23</v>
      </c>
    </row>
    <row r="45" spans="1:18" x14ac:dyDescent="0.3">
      <c r="Q45" s="52">
        <v>44982</v>
      </c>
      <c r="R45">
        <v>23</v>
      </c>
    </row>
    <row r="46" spans="1:18" x14ac:dyDescent="0.3">
      <c r="Q46" s="52">
        <v>44983</v>
      </c>
      <c r="R46">
        <v>23</v>
      </c>
    </row>
    <row r="47" spans="1:18" x14ac:dyDescent="0.3">
      <c r="Q47" s="52">
        <v>44984</v>
      </c>
      <c r="R47">
        <v>23</v>
      </c>
    </row>
    <row r="48" spans="1:18" x14ac:dyDescent="0.3">
      <c r="Q48" s="52">
        <v>44985</v>
      </c>
      <c r="R48">
        <v>23</v>
      </c>
    </row>
    <row r="49" spans="17:18" x14ac:dyDescent="0.3">
      <c r="Q49" s="52">
        <v>44986</v>
      </c>
      <c r="R49">
        <v>33</v>
      </c>
    </row>
    <row r="50" spans="17:18" x14ac:dyDescent="0.3">
      <c r="Q50" s="52">
        <v>44987</v>
      </c>
      <c r="R50">
        <v>33</v>
      </c>
    </row>
    <row r="51" spans="17:18" x14ac:dyDescent="0.3">
      <c r="Q51" s="52">
        <v>44988</v>
      </c>
      <c r="R51">
        <v>33</v>
      </c>
    </row>
    <row r="52" spans="17:18" x14ac:dyDescent="0.3">
      <c r="Q52" s="52">
        <v>44989</v>
      </c>
      <c r="R52">
        <v>33</v>
      </c>
    </row>
    <row r="53" spans="17:18" x14ac:dyDescent="0.3">
      <c r="Q53" s="52">
        <v>44990</v>
      </c>
      <c r="R53">
        <v>33</v>
      </c>
    </row>
    <row r="54" spans="17:18" x14ac:dyDescent="0.3">
      <c r="Q54" s="52">
        <v>44991</v>
      </c>
      <c r="R54">
        <v>33</v>
      </c>
    </row>
    <row r="55" spans="17:18" x14ac:dyDescent="0.3">
      <c r="Q55" s="52">
        <v>44992</v>
      </c>
      <c r="R55">
        <v>33</v>
      </c>
    </row>
    <row r="56" spans="17:18" x14ac:dyDescent="0.3">
      <c r="Q56" s="52">
        <v>44993</v>
      </c>
      <c r="R56">
        <v>33</v>
      </c>
    </row>
    <row r="57" spans="17:18" x14ac:dyDescent="0.3">
      <c r="Q57" s="52">
        <v>44994</v>
      </c>
      <c r="R57">
        <v>33</v>
      </c>
    </row>
    <row r="58" spans="17:18" x14ac:dyDescent="0.3">
      <c r="Q58" s="52">
        <v>44995</v>
      </c>
      <c r="R58">
        <v>33</v>
      </c>
    </row>
    <row r="59" spans="17:18" x14ac:dyDescent="0.3">
      <c r="Q59" s="52">
        <v>44996</v>
      </c>
      <c r="R59">
        <v>33</v>
      </c>
    </row>
    <row r="60" spans="17:18" x14ac:dyDescent="0.3">
      <c r="Q60" s="52">
        <v>44997</v>
      </c>
      <c r="R60">
        <v>33</v>
      </c>
    </row>
    <row r="61" spans="17:18" x14ac:dyDescent="0.3">
      <c r="Q61" s="52">
        <v>44998</v>
      </c>
      <c r="R61">
        <v>33</v>
      </c>
    </row>
    <row r="62" spans="17:18" x14ac:dyDescent="0.3">
      <c r="Q62" s="52">
        <v>44999</v>
      </c>
      <c r="R62">
        <v>33</v>
      </c>
    </row>
    <row r="63" spans="17:18" x14ac:dyDescent="0.3">
      <c r="Q63" s="52">
        <v>45000</v>
      </c>
      <c r="R63">
        <v>33</v>
      </c>
    </row>
    <row r="64" spans="17:18" x14ac:dyDescent="0.3">
      <c r="Q64" s="52">
        <v>45001</v>
      </c>
      <c r="R64">
        <v>33</v>
      </c>
    </row>
    <row r="65" spans="17:18" x14ac:dyDescent="0.3">
      <c r="Q65" s="52">
        <v>45002</v>
      </c>
      <c r="R65">
        <v>33</v>
      </c>
    </row>
    <row r="66" spans="17:18" x14ac:dyDescent="0.3">
      <c r="Q66" s="52">
        <v>45003</v>
      </c>
      <c r="R66">
        <v>33</v>
      </c>
    </row>
    <row r="67" spans="17:18" x14ac:dyDescent="0.3">
      <c r="Q67" s="52">
        <v>45004</v>
      </c>
      <c r="R67">
        <v>33</v>
      </c>
    </row>
    <row r="68" spans="17:18" x14ac:dyDescent="0.3">
      <c r="Q68" s="52">
        <v>45005</v>
      </c>
      <c r="R68">
        <v>33</v>
      </c>
    </row>
    <row r="69" spans="17:18" x14ac:dyDescent="0.3">
      <c r="Q69" s="52">
        <v>45006</v>
      </c>
      <c r="R69">
        <v>33</v>
      </c>
    </row>
    <row r="70" spans="17:18" x14ac:dyDescent="0.3">
      <c r="Q70" s="52">
        <v>45007</v>
      </c>
      <c r="R70">
        <v>33</v>
      </c>
    </row>
    <row r="71" spans="17:18" x14ac:dyDescent="0.3">
      <c r="Q71" s="52">
        <v>45008</v>
      </c>
      <c r="R71">
        <v>33</v>
      </c>
    </row>
    <row r="72" spans="17:18" x14ac:dyDescent="0.3">
      <c r="Q72" s="52">
        <v>45009</v>
      </c>
      <c r="R72">
        <v>33</v>
      </c>
    </row>
    <row r="73" spans="17:18" x14ac:dyDescent="0.3">
      <c r="Q73" s="52">
        <v>45010</v>
      </c>
      <c r="R73">
        <v>33</v>
      </c>
    </row>
    <row r="74" spans="17:18" x14ac:dyDescent="0.3">
      <c r="Q74" s="52">
        <v>45011</v>
      </c>
      <c r="R74">
        <v>33</v>
      </c>
    </row>
    <row r="75" spans="17:18" x14ac:dyDescent="0.3">
      <c r="Q75" s="52">
        <v>45012</v>
      </c>
      <c r="R75">
        <v>33</v>
      </c>
    </row>
    <row r="76" spans="17:18" x14ac:dyDescent="0.3">
      <c r="Q76" s="52">
        <v>45013</v>
      </c>
      <c r="R76">
        <v>33</v>
      </c>
    </row>
    <row r="77" spans="17:18" x14ac:dyDescent="0.3">
      <c r="Q77" s="52">
        <v>45014</v>
      </c>
      <c r="R77">
        <v>33</v>
      </c>
    </row>
    <row r="78" spans="17:18" x14ac:dyDescent="0.3">
      <c r="Q78" s="52">
        <v>45015</v>
      </c>
      <c r="R78">
        <v>33</v>
      </c>
    </row>
    <row r="79" spans="17:18" x14ac:dyDescent="0.3">
      <c r="Q79" s="52">
        <v>45016</v>
      </c>
      <c r="R79">
        <v>33</v>
      </c>
    </row>
    <row r="80" spans="17:18" x14ac:dyDescent="0.3">
      <c r="Q80" s="52">
        <v>45017</v>
      </c>
      <c r="R80">
        <v>43</v>
      </c>
    </row>
    <row r="81" spans="17:18" x14ac:dyDescent="0.3">
      <c r="Q81" s="52">
        <v>45018</v>
      </c>
      <c r="R81">
        <v>43</v>
      </c>
    </row>
    <row r="82" spans="17:18" x14ac:dyDescent="0.3">
      <c r="Q82" s="52">
        <v>45019</v>
      </c>
      <c r="R82">
        <v>43</v>
      </c>
    </row>
    <row r="83" spans="17:18" x14ac:dyDescent="0.3">
      <c r="Q83" s="52">
        <v>45020</v>
      </c>
      <c r="R83">
        <v>43</v>
      </c>
    </row>
    <row r="84" spans="17:18" x14ac:dyDescent="0.3">
      <c r="Q84" s="52">
        <v>45021</v>
      </c>
      <c r="R84">
        <v>43</v>
      </c>
    </row>
    <row r="85" spans="17:18" x14ac:dyDescent="0.3">
      <c r="Q85" s="52">
        <v>45022</v>
      </c>
      <c r="R85">
        <v>43</v>
      </c>
    </row>
    <row r="86" spans="17:18" x14ac:dyDescent="0.3">
      <c r="Q86" s="52">
        <v>45023</v>
      </c>
      <c r="R86">
        <v>43</v>
      </c>
    </row>
    <row r="87" spans="17:18" x14ac:dyDescent="0.3">
      <c r="Q87" s="52">
        <v>45024</v>
      </c>
      <c r="R87">
        <v>43</v>
      </c>
    </row>
    <row r="88" spans="17:18" x14ac:dyDescent="0.3">
      <c r="Q88" s="52">
        <v>45025</v>
      </c>
      <c r="R88">
        <v>43</v>
      </c>
    </row>
    <row r="89" spans="17:18" x14ac:dyDescent="0.3">
      <c r="Q89" s="52">
        <v>45026</v>
      </c>
      <c r="R89">
        <v>43</v>
      </c>
    </row>
    <row r="90" spans="17:18" x14ac:dyDescent="0.3">
      <c r="Q90" s="52">
        <v>45027</v>
      </c>
      <c r="R90">
        <v>43</v>
      </c>
    </row>
    <row r="91" spans="17:18" x14ac:dyDescent="0.3">
      <c r="Q91" s="52">
        <v>45028</v>
      </c>
      <c r="R91">
        <v>43</v>
      </c>
    </row>
    <row r="92" spans="17:18" x14ac:dyDescent="0.3">
      <c r="Q92" s="52">
        <v>45029</v>
      </c>
      <c r="R92">
        <v>43</v>
      </c>
    </row>
    <row r="93" spans="17:18" x14ac:dyDescent="0.3">
      <c r="Q93" s="52">
        <v>45030</v>
      </c>
      <c r="R93">
        <v>43</v>
      </c>
    </row>
    <row r="94" spans="17:18" x14ac:dyDescent="0.3">
      <c r="Q94" s="52">
        <v>45031</v>
      </c>
      <c r="R94">
        <v>43</v>
      </c>
    </row>
    <row r="95" spans="17:18" x14ac:dyDescent="0.3">
      <c r="Q95" s="52">
        <v>45032</v>
      </c>
      <c r="R95">
        <v>43</v>
      </c>
    </row>
    <row r="96" spans="17:18" x14ac:dyDescent="0.3">
      <c r="Q96" s="52">
        <v>45033</v>
      </c>
      <c r="R96">
        <v>43</v>
      </c>
    </row>
    <row r="97" spans="17:18" x14ac:dyDescent="0.3">
      <c r="Q97" s="52">
        <v>45034</v>
      </c>
      <c r="R97">
        <v>43</v>
      </c>
    </row>
    <row r="98" spans="17:18" x14ac:dyDescent="0.3">
      <c r="Q98" s="52">
        <v>45035</v>
      </c>
      <c r="R98">
        <v>43</v>
      </c>
    </row>
    <row r="99" spans="17:18" x14ac:dyDescent="0.3">
      <c r="Q99" s="52">
        <v>45036</v>
      </c>
      <c r="R99">
        <v>43</v>
      </c>
    </row>
    <row r="100" spans="17:18" x14ac:dyDescent="0.3">
      <c r="Q100" s="52">
        <v>45037</v>
      </c>
      <c r="R100">
        <v>43</v>
      </c>
    </row>
    <row r="101" spans="17:18" x14ac:dyDescent="0.3">
      <c r="Q101" s="52">
        <v>45038</v>
      </c>
      <c r="R101">
        <v>43</v>
      </c>
    </row>
    <row r="102" spans="17:18" x14ac:dyDescent="0.3">
      <c r="Q102" s="52">
        <v>45039</v>
      </c>
      <c r="R102">
        <v>43</v>
      </c>
    </row>
    <row r="103" spans="17:18" x14ac:dyDescent="0.3">
      <c r="Q103" s="52">
        <v>45040</v>
      </c>
      <c r="R103">
        <v>43</v>
      </c>
    </row>
    <row r="104" spans="17:18" x14ac:dyDescent="0.3">
      <c r="Q104" s="52">
        <v>45041</v>
      </c>
      <c r="R104">
        <v>43</v>
      </c>
    </row>
    <row r="105" spans="17:18" x14ac:dyDescent="0.3">
      <c r="Q105" s="52">
        <v>45042</v>
      </c>
      <c r="R105">
        <v>43</v>
      </c>
    </row>
    <row r="106" spans="17:18" x14ac:dyDescent="0.3">
      <c r="Q106" s="52">
        <v>45043</v>
      </c>
      <c r="R106">
        <v>43</v>
      </c>
    </row>
    <row r="107" spans="17:18" x14ac:dyDescent="0.3">
      <c r="Q107" s="52">
        <v>45044</v>
      </c>
      <c r="R107">
        <v>43</v>
      </c>
    </row>
    <row r="108" spans="17:18" x14ac:dyDescent="0.3">
      <c r="Q108" s="52">
        <v>45045</v>
      </c>
      <c r="R108">
        <v>43</v>
      </c>
    </row>
    <row r="109" spans="17:18" x14ac:dyDescent="0.3">
      <c r="Q109" s="52">
        <v>45046</v>
      </c>
      <c r="R109">
        <v>43</v>
      </c>
    </row>
    <row r="110" spans="17:18" x14ac:dyDescent="0.3">
      <c r="Q110" s="52">
        <v>45047</v>
      </c>
      <c r="R110">
        <v>53</v>
      </c>
    </row>
    <row r="111" spans="17:18" x14ac:dyDescent="0.3">
      <c r="Q111" s="52">
        <v>45048</v>
      </c>
      <c r="R111">
        <v>53</v>
      </c>
    </row>
    <row r="112" spans="17:18" x14ac:dyDescent="0.3">
      <c r="Q112" s="52">
        <v>45049</v>
      </c>
      <c r="R112">
        <v>53</v>
      </c>
    </row>
    <row r="113" spans="17:18" x14ac:dyDescent="0.3">
      <c r="Q113" s="52">
        <v>45050</v>
      </c>
      <c r="R113">
        <v>53</v>
      </c>
    </row>
    <row r="114" spans="17:18" x14ac:dyDescent="0.3">
      <c r="Q114" s="52">
        <v>45051</v>
      </c>
      <c r="R114">
        <v>53</v>
      </c>
    </row>
    <row r="115" spans="17:18" x14ac:dyDescent="0.3">
      <c r="Q115" s="52">
        <v>45052</v>
      </c>
      <c r="R115">
        <v>53</v>
      </c>
    </row>
    <row r="116" spans="17:18" x14ac:dyDescent="0.3">
      <c r="Q116" s="52">
        <v>45053</v>
      </c>
      <c r="R116">
        <v>53</v>
      </c>
    </row>
    <row r="117" spans="17:18" x14ac:dyDescent="0.3">
      <c r="Q117" s="52">
        <v>45054</v>
      </c>
      <c r="R117">
        <v>53</v>
      </c>
    </row>
    <row r="118" spans="17:18" x14ac:dyDescent="0.3">
      <c r="Q118" s="52">
        <v>45055</v>
      </c>
      <c r="R118">
        <v>53</v>
      </c>
    </row>
    <row r="119" spans="17:18" x14ac:dyDescent="0.3">
      <c r="Q119" s="52">
        <v>45056</v>
      </c>
      <c r="R119">
        <v>53</v>
      </c>
    </row>
    <row r="120" spans="17:18" x14ac:dyDescent="0.3">
      <c r="Q120" s="52">
        <v>45057</v>
      </c>
      <c r="R120">
        <v>53</v>
      </c>
    </row>
    <row r="121" spans="17:18" x14ac:dyDescent="0.3">
      <c r="Q121" s="52">
        <v>45058</v>
      </c>
      <c r="R121">
        <v>53</v>
      </c>
    </row>
    <row r="122" spans="17:18" x14ac:dyDescent="0.3">
      <c r="Q122" s="52">
        <v>45059</v>
      </c>
      <c r="R122">
        <v>53</v>
      </c>
    </row>
    <row r="123" spans="17:18" x14ac:dyDescent="0.3">
      <c r="Q123" s="52">
        <v>45060</v>
      </c>
      <c r="R123">
        <v>53</v>
      </c>
    </row>
    <row r="124" spans="17:18" x14ac:dyDescent="0.3">
      <c r="Q124" s="52">
        <v>45061</v>
      </c>
      <c r="R124">
        <v>53</v>
      </c>
    </row>
    <row r="125" spans="17:18" x14ac:dyDescent="0.3">
      <c r="Q125" s="52">
        <v>45062</v>
      </c>
      <c r="R125">
        <v>53</v>
      </c>
    </row>
    <row r="126" spans="17:18" x14ac:dyDescent="0.3">
      <c r="Q126" s="52">
        <v>45063</v>
      </c>
      <c r="R126">
        <v>53</v>
      </c>
    </row>
    <row r="127" spans="17:18" x14ac:dyDescent="0.3">
      <c r="Q127" s="52">
        <v>45064</v>
      </c>
      <c r="R127">
        <v>53</v>
      </c>
    </row>
    <row r="128" spans="17:18" x14ac:dyDescent="0.3">
      <c r="Q128" s="52">
        <v>45065</v>
      </c>
      <c r="R128">
        <v>53</v>
      </c>
    </row>
    <row r="129" spans="17:18" x14ac:dyDescent="0.3">
      <c r="Q129" s="52">
        <v>45066</v>
      </c>
      <c r="R129">
        <v>53</v>
      </c>
    </row>
    <row r="130" spans="17:18" x14ac:dyDescent="0.3">
      <c r="Q130" s="52">
        <v>45067</v>
      </c>
      <c r="R130">
        <v>53</v>
      </c>
    </row>
    <row r="131" spans="17:18" x14ac:dyDescent="0.3">
      <c r="Q131" s="52">
        <v>45068</v>
      </c>
      <c r="R131">
        <v>53</v>
      </c>
    </row>
    <row r="132" spans="17:18" x14ac:dyDescent="0.3">
      <c r="Q132" s="52">
        <v>45069</v>
      </c>
      <c r="R132">
        <v>53</v>
      </c>
    </row>
    <row r="133" spans="17:18" x14ac:dyDescent="0.3">
      <c r="Q133" s="52">
        <v>45070</v>
      </c>
      <c r="R133">
        <v>53</v>
      </c>
    </row>
    <row r="134" spans="17:18" x14ac:dyDescent="0.3">
      <c r="Q134" s="52">
        <v>45071</v>
      </c>
      <c r="R134">
        <v>53</v>
      </c>
    </row>
    <row r="135" spans="17:18" x14ac:dyDescent="0.3">
      <c r="Q135" s="52">
        <v>45072</v>
      </c>
      <c r="R135">
        <v>53</v>
      </c>
    </row>
    <row r="136" spans="17:18" x14ac:dyDescent="0.3">
      <c r="Q136" s="52">
        <v>45073</v>
      </c>
      <c r="R136">
        <v>53</v>
      </c>
    </row>
    <row r="137" spans="17:18" x14ac:dyDescent="0.3">
      <c r="Q137" s="52">
        <v>45074</v>
      </c>
      <c r="R137">
        <v>53</v>
      </c>
    </row>
    <row r="138" spans="17:18" x14ac:dyDescent="0.3">
      <c r="Q138" s="52">
        <v>45075</v>
      </c>
      <c r="R138">
        <v>53</v>
      </c>
    </row>
    <row r="139" spans="17:18" x14ac:dyDescent="0.3">
      <c r="Q139" s="52">
        <v>45076</v>
      </c>
      <c r="R139">
        <v>53</v>
      </c>
    </row>
    <row r="140" spans="17:18" x14ac:dyDescent="0.3">
      <c r="Q140" s="52">
        <v>45077</v>
      </c>
      <c r="R140">
        <v>53</v>
      </c>
    </row>
    <row r="141" spans="17:18" x14ac:dyDescent="0.3">
      <c r="Q141" s="52">
        <v>45078</v>
      </c>
      <c r="R141">
        <v>63</v>
      </c>
    </row>
    <row r="142" spans="17:18" x14ac:dyDescent="0.3">
      <c r="Q142" s="52">
        <v>45079</v>
      </c>
      <c r="R142">
        <v>63</v>
      </c>
    </row>
    <row r="143" spans="17:18" x14ac:dyDescent="0.3">
      <c r="Q143" s="52">
        <v>45080</v>
      </c>
      <c r="R143">
        <v>63</v>
      </c>
    </row>
    <row r="144" spans="17:18" x14ac:dyDescent="0.3">
      <c r="Q144" s="52">
        <v>45081</v>
      </c>
      <c r="R144">
        <v>63</v>
      </c>
    </row>
    <row r="145" spans="17:18" x14ac:dyDescent="0.3">
      <c r="Q145" s="52">
        <v>45082</v>
      </c>
      <c r="R145">
        <v>63</v>
      </c>
    </row>
    <row r="146" spans="17:18" x14ac:dyDescent="0.3">
      <c r="Q146" s="52">
        <v>45083</v>
      </c>
      <c r="R146">
        <v>63</v>
      </c>
    </row>
    <row r="147" spans="17:18" x14ac:dyDescent="0.3">
      <c r="Q147" s="52">
        <v>45084</v>
      </c>
      <c r="R147">
        <v>63</v>
      </c>
    </row>
    <row r="148" spans="17:18" x14ac:dyDescent="0.3">
      <c r="Q148" s="52">
        <v>45085</v>
      </c>
      <c r="R148">
        <v>63</v>
      </c>
    </row>
    <row r="149" spans="17:18" x14ac:dyDescent="0.3">
      <c r="Q149" s="52">
        <v>45086</v>
      </c>
      <c r="R149">
        <v>63</v>
      </c>
    </row>
    <row r="150" spans="17:18" x14ac:dyDescent="0.3">
      <c r="Q150" s="52">
        <v>45087</v>
      </c>
      <c r="R150">
        <v>63</v>
      </c>
    </row>
    <row r="151" spans="17:18" x14ac:dyDescent="0.3">
      <c r="Q151" s="52">
        <v>45088</v>
      </c>
      <c r="R151">
        <v>63</v>
      </c>
    </row>
    <row r="152" spans="17:18" x14ac:dyDescent="0.3">
      <c r="Q152" s="52">
        <v>45089</v>
      </c>
      <c r="R152">
        <v>63</v>
      </c>
    </row>
    <row r="153" spans="17:18" x14ac:dyDescent="0.3">
      <c r="Q153" s="52">
        <v>45090</v>
      </c>
      <c r="R153">
        <v>63</v>
      </c>
    </row>
    <row r="154" spans="17:18" x14ac:dyDescent="0.3">
      <c r="Q154" s="52">
        <v>45091</v>
      </c>
      <c r="R154">
        <v>63</v>
      </c>
    </row>
    <row r="155" spans="17:18" x14ac:dyDescent="0.3">
      <c r="Q155" s="52">
        <v>45092</v>
      </c>
      <c r="R155">
        <v>63</v>
      </c>
    </row>
    <row r="156" spans="17:18" x14ac:dyDescent="0.3">
      <c r="Q156" s="52">
        <v>45093</v>
      </c>
      <c r="R156">
        <v>63</v>
      </c>
    </row>
    <row r="157" spans="17:18" x14ac:dyDescent="0.3">
      <c r="Q157" s="52">
        <v>45094</v>
      </c>
      <c r="R157">
        <v>63</v>
      </c>
    </row>
    <row r="158" spans="17:18" x14ac:dyDescent="0.3">
      <c r="Q158" s="52">
        <v>45095</v>
      </c>
      <c r="R158">
        <v>63</v>
      </c>
    </row>
    <row r="159" spans="17:18" x14ac:dyDescent="0.3">
      <c r="Q159" s="52">
        <v>45096</v>
      </c>
      <c r="R159">
        <v>63</v>
      </c>
    </row>
    <row r="160" spans="17:18" x14ac:dyDescent="0.3">
      <c r="Q160" s="52">
        <v>45097</v>
      </c>
      <c r="R160">
        <v>63</v>
      </c>
    </row>
    <row r="161" spans="17:18" x14ac:dyDescent="0.3">
      <c r="Q161" s="52">
        <v>45098</v>
      </c>
      <c r="R161">
        <v>63</v>
      </c>
    </row>
    <row r="162" spans="17:18" x14ac:dyDescent="0.3">
      <c r="Q162" s="52">
        <v>45099</v>
      </c>
      <c r="R162">
        <v>63</v>
      </c>
    </row>
    <row r="163" spans="17:18" x14ac:dyDescent="0.3">
      <c r="Q163" s="52">
        <v>45100</v>
      </c>
      <c r="R163">
        <v>63</v>
      </c>
    </row>
    <row r="164" spans="17:18" x14ac:dyDescent="0.3">
      <c r="Q164" s="52">
        <v>45101</v>
      </c>
      <c r="R164">
        <v>63</v>
      </c>
    </row>
    <row r="165" spans="17:18" x14ac:dyDescent="0.3">
      <c r="Q165" s="52">
        <v>45102</v>
      </c>
      <c r="R165">
        <v>63</v>
      </c>
    </row>
    <row r="166" spans="17:18" x14ac:dyDescent="0.3">
      <c r="Q166" s="52">
        <v>45103</v>
      </c>
      <c r="R166">
        <v>63</v>
      </c>
    </row>
    <row r="167" spans="17:18" x14ac:dyDescent="0.3">
      <c r="Q167" s="52">
        <v>45104</v>
      </c>
      <c r="R167">
        <v>63</v>
      </c>
    </row>
    <row r="168" spans="17:18" x14ac:dyDescent="0.3">
      <c r="Q168" s="52">
        <v>45105</v>
      </c>
      <c r="R168">
        <v>63</v>
      </c>
    </row>
    <row r="169" spans="17:18" x14ac:dyDescent="0.3">
      <c r="Q169" s="52">
        <v>45106</v>
      </c>
      <c r="R169">
        <v>63</v>
      </c>
    </row>
    <row r="170" spans="17:18" x14ac:dyDescent="0.3">
      <c r="Q170" s="52">
        <v>45107</v>
      </c>
      <c r="R170">
        <v>63</v>
      </c>
    </row>
    <row r="171" spans="17:18" x14ac:dyDescent="0.3">
      <c r="Q171" s="52">
        <v>45108</v>
      </c>
      <c r="R171">
        <v>73</v>
      </c>
    </row>
    <row r="172" spans="17:18" x14ac:dyDescent="0.3">
      <c r="Q172" s="52">
        <v>45109</v>
      </c>
      <c r="R172">
        <v>73</v>
      </c>
    </row>
    <row r="173" spans="17:18" x14ac:dyDescent="0.3">
      <c r="Q173" s="52">
        <v>45110</v>
      </c>
      <c r="R173">
        <v>73</v>
      </c>
    </row>
    <row r="174" spans="17:18" x14ac:dyDescent="0.3">
      <c r="Q174" s="52">
        <v>45111</v>
      </c>
      <c r="R174">
        <v>73</v>
      </c>
    </row>
    <row r="175" spans="17:18" x14ac:dyDescent="0.3">
      <c r="Q175" s="52">
        <v>45112</v>
      </c>
      <c r="R175">
        <v>73</v>
      </c>
    </row>
    <row r="176" spans="17:18" x14ac:dyDescent="0.3">
      <c r="Q176" s="52">
        <v>45113</v>
      </c>
      <c r="R176">
        <v>73</v>
      </c>
    </row>
    <row r="177" spans="17:18" x14ac:dyDescent="0.3">
      <c r="Q177" s="52">
        <v>45114</v>
      </c>
      <c r="R177">
        <v>73</v>
      </c>
    </row>
    <row r="178" spans="17:18" x14ac:dyDescent="0.3">
      <c r="Q178" s="52">
        <v>45115</v>
      </c>
      <c r="R178">
        <v>73</v>
      </c>
    </row>
    <row r="179" spans="17:18" x14ac:dyDescent="0.3">
      <c r="Q179" s="52">
        <v>45116</v>
      </c>
      <c r="R179">
        <v>73</v>
      </c>
    </row>
    <row r="180" spans="17:18" x14ac:dyDescent="0.3">
      <c r="Q180" s="52">
        <v>45117</v>
      </c>
      <c r="R180">
        <v>73</v>
      </c>
    </row>
    <row r="181" spans="17:18" x14ac:dyDescent="0.3">
      <c r="Q181" s="52">
        <v>45118</v>
      </c>
      <c r="R181">
        <v>73</v>
      </c>
    </row>
    <row r="182" spans="17:18" x14ac:dyDescent="0.3">
      <c r="Q182" s="52">
        <v>45119</v>
      </c>
      <c r="R182">
        <v>73</v>
      </c>
    </row>
    <row r="183" spans="17:18" x14ac:dyDescent="0.3">
      <c r="Q183" s="52">
        <v>45120</v>
      </c>
      <c r="R183">
        <v>73</v>
      </c>
    </row>
    <row r="184" spans="17:18" x14ac:dyDescent="0.3">
      <c r="Q184" s="52">
        <v>45121</v>
      </c>
      <c r="R184">
        <v>73</v>
      </c>
    </row>
    <row r="185" spans="17:18" x14ac:dyDescent="0.3">
      <c r="Q185" s="52">
        <v>45122</v>
      </c>
      <c r="R185">
        <v>73</v>
      </c>
    </row>
    <row r="186" spans="17:18" x14ac:dyDescent="0.3">
      <c r="Q186" s="52">
        <v>45123</v>
      </c>
      <c r="R186">
        <v>73</v>
      </c>
    </row>
    <row r="187" spans="17:18" x14ac:dyDescent="0.3">
      <c r="Q187" s="52">
        <v>45124</v>
      </c>
      <c r="R187">
        <v>73</v>
      </c>
    </row>
    <row r="188" spans="17:18" x14ac:dyDescent="0.3">
      <c r="Q188" s="52">
        <v>45125</v>
      </c>
      <c r="R188">
        <v>73</v>
      </c>
    </row>
    <row r="189" spans="17:18" x14ac:dyDescent="0.3">
      <c r="Q189" s="52">
        <v>45126</v>
      </c>
      <c r="R189">
        <v>73</v>
      </c>
    </row>
    <row r="190" spans="17:18" x14ac:dyDescent="0.3">
      <c r="Q190" s="52">
        <v>45127</v>
      </c>
      <c r="R190">
        <v>73</v>
      </c>
    </row>
    <row r="191" spans="17:18" x14ac:dyDescent="0.3">
      <c r="Q191" s="52">
        <v>45128</v>
      </c>
      <c r="R191">
        <v>73</v>
      </c>
    </row>
    <row r="192" spans="17:18" x14ac:dyDescent="0.3">
      <c r="Q192" s="52">
        <v>45129</v>
      </c>
      <c r="R192">
        <v>73</v>
      </c>
    </row>
    <row r="193" spans="17:18" x14ac:dyDescent="0.3">
      <c r="Q193" s="52">
        <v>45130</v>
      </c>
      <c r="R193">
        <v>73</v>
      </c>
    </row>
    <row r="194" spans="17:18" x14ac:dyDescent="0.3">
      <c r="Q194" s="52">
        <v>45131</v>
      </c>
      <c r="R194">
        <v>73</v>
      </c>
    </row>
    <row r="195" spans="17:18" x14ac:dyDescent="0.3">
      <c r="Q195" s="52">
        <v>45132</v>
      </c>
      <c r="R195">
        <v>73</v>
      </c>
    </row>
    <row r="196" spans="17:18" x14ac:dyDescent="0.3">
      <c r="Q196" s="52">
        <v>45133</v>
      </c>
      <c r="R196">
        <v>73</v>
      </c>
    </row>
    <row r="197" spans="17:18" x14ac:dyDescent="0.3">
      <c r="Q197" s="52">
        <v>45134</v>
      </c>
      <c r="R197">
        <v>73</v>
      </c>
    </row>
    <row r="198" spans="17:18" x14ac:dyDescent="0.3">
      <c r="Q198" s="52">
        <v>45135</v>
      </c>
      <c r="R198">
        <v>73</v>
      </c>
    </row>
    <row r="199" spans="17:18" x14ac:dyDescent="0.3">
      <c r="Q199" s="52">
        <v>45136</v>
      </c>
      <c r="R199">
        <v>73</v>
      </c>
    </row>
    <row r="200" spans="17:18" x14ac:dyDescent="0.3">
      <c r="Q200" s="52">
        <v>45137</v>
      </c>
      <c r="R200">
        <v>73</v>
      </c>
    </row>
    <row r="201" spans="17:18" x14ac:dyDescent="0.3">
      <c r="Q201" s="52">
        <v>45138</v>
      </c>
      <c r="R201">
        <v>73</v>
      </c>
    </row>
    <row r="202" spans="17:18" x14ac:dyDescent="0.3">
      <c r="Q202" s="52">
        <v>45139</v>
      </c>
      <c r="R202">
        <v>83</v>
      </c>
    </row>
    <row r="203" spans="17:18" x14ac:dyDescent="0.3">
      <c r="Q203" s="52">
        <v>45140</v>
      </c>
      <c r="R203">
        <v>83</v>
      </c>
    </row>
    <row r="204" spans="17:18" x14ac:dyDescent="0.3">
      <c r="Q204" s="52">
        <v>45141</v>
      </c>
      <c r="R204">
        <v>83</v>
      </c>
    </row>
    <row r="205" spans="17:18" x14ac:dyDescent="0.3">
      <c r="Q205" s="52">
        <v>45142</v>
      </c>
      <c r="R205">
        <v>83</v>
      </c>
    </row>
    <row r="206" spans="17:18" x14ac:dyDescent="0.3">
      <c r="Q206" s="52">
        <v>45143</v>
      </c>
      <c r="R206">
        <v>83</v>
      </c>
    </row>
    <row r="207" spans="17:18" x14ac:dyDescent="0.3">
      <c r="Q207" s="52">
        <v>45144</v>
      </c>
      <c r="R207">
        <v>83</v>
      </c>
    </row>
    <row r="208" spans="17:18" x14ac:dyDescent="0.3">
      <c r="Q208" s="52">
        <v>45145</v>
      </c>
      <c r="R208">
        <v>83</v>
      </c>
    </row>
    <row r="209" spans="17:18" x14ac:dyDescent="0.3">
      <c r="Q209" s="52">
        <v>45146</v>
      </c>
      <c r="R209">
        <v>83</v>
      </c>
    </row>
    <row r="210" spans="17:18" x14ac:dyDescent="0.3">
      <c r="Q210" s="52">
        <v>45147</v>
      </c>
      <c r="R210">
        <v>83</v>
      </c>
    </row>
    <row r="211" spans="17:18" x14ac:dyDescent="0.3">
      <c r="Q211" s="52">
        <v>45148</v>
      </c>
      <c r="R211">
        <v>83</v>
      </c>
    </row>
    <row r="212" spans="17:18" x14ac:dyDescent="0.3">
      <c r="Q212" s="52">
        <v>45149</v>
      </c>
      <c r="R212">
        <v>83</v>
      </c>
    </row>
    <row r="213" spans="17:18" x14ac:dyDescent="0.3">
      <c r="Q213" s="52">
        <v>45150</v>
      </c>
      <c r="R213">
        <v>83</v>
      </c>
    </row>
    <row r="214" spans="17:18" x14ac:dyDescent="0.3">
      <c r="Q214" s="52">
        <v>45151</v>
      </c>
      <c r="R214">
        <v>83</v>
      </c>
    </row>
    <row r="215" spans="17:18" x14ac:dyDescent="0.3">
      <c r="Q215" s="52">
        <v>45152</v>
      </c>
      <c r="R215">
        <v>83</v>
      </c>
    </row>
    <row r="216" spans="17:18" x14ac:dyDescent="0.3">
      <c r="Q216" s="52">
        <v>45153</v>
      </c>
      <c r="R216">
        <v>83</v>
      </c>
    </row>
    <row r="217" spans="17:18" x14ac:dyDescent="0.3">
      <c r="Q217" s="52">
        <v>45154</v>
      </c>
      <c r="R217">
        <v>83</v>
      </c>
    </row>
    <row r="218" spans="17:18" x14ac:dyDescent="0.3">
      <c r="Q218" s="52">
        <v>45155</v>
      </c>
      <c r="R218">
        <v>83</v>
      </c>
    </row>
    <row r="219" spans="17:18" x14ac:dyDescent="0.3">
      <c r="Q219" s="52">
        <v>45156</v>
      </c>
      <c r="R219">
        <v>83</v>
      </c>
    </row>
    <row r="220" spans="17:18" x14ac:dyDescent="0.3">
      <c r="Q220" s="52">
        <v>45157</v>
      </c>
      <c r="R220">
        <v>83</v>
      </c>
    </row>
    <row r="221" spans="17:18" x14ac:dyDescent="0.3">
      <c r="Q221" s="52">
        <v>45158</v>
      </c>
      <c r="R221">
        <v>83</v>
      </c>
    </row>
    <row r="222" spans="17:18" x14ac:dyDescent="0.3">
      <c r="Q222" s="52">
        <v>45159</v>
      </c>
      <c r="R222">
        <v>83</v>
      </c>
    </row>
    <row r="223" spans="17:18" x14ac:dyDescent="0.3">
      <c r="Q223" s="52">
        <v>45160</v>
      </c>
      <c r="R223">
        <v>83</v>
      </c>
    </row>
    <row r="224" spans="17:18" x14ac:dyDescent="0.3">
      <c r="Q224" s="52">
        <v>45161</v>
      </c>
      <c r="R224">
        <v>83</v>
      </c>
    </row>
    <row r="225" spans="17:18" x14ac:dyDescent="0.3">
      <c r="Q225" s="52">
        <v>45162</v>
      </c>
      <c r="R225">
        <v>83</v>
      </c>
    </row>
    <row r="226" spans="17:18" x14ac:dyDescent="0.3">
      <c r="Q226" s="52">
        <v>45163</v>
      </c>
      <c r="R226">
        <v>83</v>
      </c>
    </row>
    <row r="227" spans="17:18" x14ac:dyDescent="0.3">
      <c r="Q227" s="52">
        <v>45164</v>
      </c>
      <c r="R227">
        <v>83</v>
      </c>
    </row>
    <row r="228" spans="17:18" x14ac:dyDescent="0.3">
      <c r="Q228" s="52">
        <v>45165</v>
      </c>
      <c r="R228">
        <v>83</v>
      </c>
    </row>
    <row r="229" spans="17:18" x14ac:dyDescent="0.3">
      <c r="Q229" s="52">
        <v>45166</v>
      </c>
      <c r="R229">
        <v>83</v>
      </c>
    </row>
    <row r="230" spans="17:18" x14ac:dyDescent="0.3">
      <c r="Q230" s="52">
        <v>45167</v>
      </c>
      <c r="R230">
        <v>83</v>
      </c>
    </row>
    <row r="231" spans="17:18" x14ac:dyDescent="0.3">
      <c r="Q231" s="52">
        <v>45168</v>
      </c>
      <c r="R231">
        <v>83</v>
      </c>
    </row>
    <row r="232" spans="17:18" x14ac:dyDescent="0.3">
      <c r="Q232" s="52">
        <v>45169</v>
      </c>
      <c r="R232">
        <v>83</v>
      </c>
    </row>
    <row r="233" spans="17:18" x14ac:dyDescent="0.3">
      <c r="Q233" s="52">
        <v>45170</v>
      </c>
      <c r="R233">
        <v>93</v>
      </c>
    </row>
    <row r="234" spans="17:18" x14ac:dyDescent="0.3">
      <c r="Q234" s="52">
        <v>45171</v>
      </c>
      <c r="R234">
        <v>93</v>
      </c>
    </row>
    <row r="235" spans="17:18" x14ac:dyDescent="0.3">
      <c r="Q235" s="52">
        <v>45172</v>
      </c>
      <c r="R235">
        <v>93</v>
      </c>
    </row>
    <row r="236" spans="17:18" x14ac:dyDescent="0.3">
      <c r="Q236" s="52">
        <v>45173</v>
      </c>
      <c r="R236">
        <v>93</v>
      </c>
    </row>
    <row r="237" spans="17:18" x14ac:dyDescent="0.3">
      <c r="Q237" s="52">
        <v>45174</v>
      </c>
      <c r="R237">
        <v>93</v>
      </c>
    </row>
    <row r="238" spans="17:18" x14ac:dyDescent="0.3">
      <c r="Q238" s="52">
        <v>45175</v>
      </c>
      <c r="R238">
        <v>93</v>
      </c>
    </row>
    <row r="239" spans="17:18" x14ac:dyDescent="0.3">
      <c r="Q239" s="52">
        <v>45176</v>
      </c>
      <c r="R239">
        <v>93</v>
      </c>
    </row>
    <row r="240" spans="17:18" x14ac:dyDescent="0.3">
      <c r="Q240" s="52">
        <v>45177</v>
      </c>
      <c r="R240">
        <v>93</v>
      </c>
    </row>
    <row r="241" spans="17:18" x14ac:dyDescent="0.3">
      <c r="Q241" s="52">
        <v>45178</v>
      </c>
      <c r="R241">
        <v>93</v>
      </c>
    </row>
    <row r="242" spans="17:18" x14ac:dyDescent="0.3">
      <c r="Q242" s="52">
        <v>45179</v>
      </c>
      <c r="R242">
        <v>93</v>
      </c>
    </row>
    <row r="243" spans="17:18" x14ac:dyDescent="0.3">
      <c r="Q243" s="52">
        <v>45180</v>
      </c>
      <c r="R243">
        <v>93</v>
      </c>
    </row>
    <row r="244" spans="17:18" x14ac:dyDescent="0.3">
      <c r="Q244" s="52">
        <v>45181</v>
      </c>
      <c r="R244">
        <v>93</v>
      </c>
    </row>
    <row r="245" spans="17:18" x14ac:dyDescent="0.3">
      <c r="Q245" s="52">
        <v>45182</v>
      </c>
      <c r="R245">
        <v>93</v>
      </c>
    </row>
    <row r="246" spans="17:18" x14ac:dyDescent="0.3">
      <c r="Q246" s="52">
        <v>45183</v>
      </c>
      <c r="R246">
        <v>93</v>
      </c>
    </row>
    <row r="247" spans="17:18" x14ac:dyDescent="0.3">
      <c r="Q247" s="52">
        <v>45184</v>
      </c>
      <c r="R247">
        <v>93</v>
      </c>
    </row>
    <row r="248" spans="17:18" x14ac:dyDescent="0.3">
      <c r="Q248" s="52">
        <v>45185</v>
      </c>
      <c r="R248">
        <v>93</v>
      </c>
    </row>
    <row r="249" spans="17:18" x14ac:dyDescent="0.3">
      <c r="Q249" s="52">
        <v>45186</v>
      </c>
      <c r="R249">
        <v>93</v>
      </c>
    </row>
    <row r="250" spans="17:18" x14ac:dyDescent="0.3">
      <c r="Q250" s="52">
        <v>45187</v>
      </c>
      <c r="R250">
        <v>93</v>
      </c>
    </row>
    <row r="251" spans="17:18" x14ac:dyDescent="0.3">
      <c r="Q251" s="52">
        <v>45188</v>
      </c>
      <c r="R251">
        <v>93</v>
      </c>
    </row>
    <row r="252" spans="17:18" x14ac:dyDescent="0.3">
      <c r="Q252" s="52">
        <v>45189</v>
      </c>
      <c r="R252">
        <v>93</v>
      </c>
    </row>
    <row r="253" spans="17:18" x14ac:dyDescent="0.3">
      <c r="Q253" s="52">
        <v>45190</v>
      </c>
      <c r="R253">
        <v>93</v>
      </c>
    </row>
    <row r="254" spans="17:18" x14ac:dyDescent="0.3">
      <c r="Q254" s="52">
        <v>45191</v>
      </c>
      <c r="R254">
        <v>93</v>
      </c>
    </row>
    <row r="255" spans="17:18" x14ac:dyDescent="0.3">
      <c r="Q255" s="52">
        <v>45192</v>
      </c>
      <c r="R255">
        <v>93</v>
      </c>
    </row>
    <row r="256" spans="17:18" x14ac:dyDescent="0.3">
      <c r="Q256" s="52">
        <v>45193</v>
      </c>
      <c r="R256">
        <v>93</v>
      </c>
    </row>
    <row r="257" spans="17:18" x14ac:dyDescent="0.3">
      <c r="Q257" s="52">
        <v>45194</v>
      </c>
      <c r="R257">
        <v>93</v>
      </c>
    </row>
    <row r="258" spans="17:18" x14ac:dyDescent="0.3">
      <c r="Q258" s="52">
        <v>45195</v>
      </c>
      <c r="R258">
        <v>93</v>
      </c>
    </row>
    <row r="259" spans="17:18" x14ac:dyDescent="0.3">
      <c r="Q259" s="52">
        <v>45196</v>
      </c>
      <c r="R259">
        <v>93</v>
      </c>
    </row>
    <row r="260" spans="17:18" x14ac:dyDescent="0.3">
      <c r="Q260" s="52">
        <v>45197</v>
      </c>
      <c r="R260">
        <v>93</v>
      </c>
    </row>
    <row r="261" spans="17:18" x14ac:dyDescent="0.3">
      <c r="Q261" s="52">
        <v>45198</v>
      </c>
      <c r="R261">
        <v>93</v>
      </c>
    </row>
    <row r="262" spans="17:18" x14ac:dyDescent="0.3">
      <c r="Q262" s="52">
        <v>45199</v>
      </c>
      <c r="R262">
        <v>93</v>
      </c>
    </row>
    <row r="263" spans="17:18" x14ac:dyDescent="0.3">
      <c r="Q263" s="52">
        <v>45200</v>
      </c>
      <c r="R263">
        <v>103</v>
      </c>
    </row>
    <row r="264" spans="17:18" x14ac:dyDescent="0.3">
      <c r="Q264" s="52">
        <v>45201</v>
      </c>
      <c r="R264">
        <v>103</v>
      </c>
    </row>
    <row r="265" spans="17:18" x14ac:dyDescent="0.3">
      <c r="Q265" s="52">
        <v>45202</v>
      </c>
      <c r="R265">
        <v>103</v>
      </c>
    </row>
    <row r="266" spans="17:18" x14ac:dyDescent="0.3">
      <c r="Q266" s="52">
        <v>45203</v>
      </c>
      <c r="R266">
        <v>103</v>
      </c>
    </row>
    <row r="267" spans="17:18" x14ac:dyDescent="0.3">
      <c r="Q267" s="52">
        <v>45204</v>
      </c>
      <c r="R267">
        <v>103</v>
      </c>
    </row>
    <row r="268" spans="17:18" x14ac:dyDescent="0.3">
      <c r="Q268" s="52">
        <v>45205</v>
      </c>
      <c r="R268">
        <v>103</v>
      </c>
    </row>
    <row r="269" spans="17:18" x14ac:dyDescent="0.3">
      <c r="Q269" s="52">
        <v>45206</v>
      </c>
      <c r="R269">
        <v>103</v>
      </c>
    </row>
    <row r="270" spans="17:18" x14ac:dyDescent="0.3">
      <c r="Q270" s="52">
        <v>45207</v>
      </c>
      <c r="R270">
        <v>103</v>
      </c>
    </row>
    <row r="271" spans="17:18" x14ac:dyDescent="0.3">
      <c r="Q271" s="52">
        <v>45208</v>
      </c>
      <c r="R271">
        <v>103</v>
      </c>
    </row>
    <row r="272" spans="17:18" x14ac:dyDescent="0.3">
      <c r="Q272" s="52">
        <v>45209</v>
      </c>
      <c r="R272">
        <v>103</v>
      </c>
    </row>
    <row r="273" spans="17:18" x14ac:dyDescent="0.3">
      <c r="Q273" s="52">
        <v>45210</v>
      </c>
      <c r="R273">
        <v>103</v>
      </c>
    </row>
    <row r="274" spans="17:18" x14ac:dyDescent="0.3">
      <c r="Q274" s="52">
        <v>45211</v>
      </c>
      <c r="R274">
        <v>103</v>
      </c>
    </row>
    <row r="275" spans="17:18" x14ac:dyDescent="0.3">
      <c r="Q275" s="52">
        <v>45212</v>
      </c>
      <c r="R275">
        <v>103</v>
      </c>
    </row>
    <row r="276" spans="17:18" x14ac:dyDescent="0.3">
      <c r="Q276" s="52">
        <v>45213</v>
      </c>
      <c r="R276">
        <v>103</v>
      </c>
    </row>
    <row r="277" spans="17:18" x14ac:dyDescent="0.3">
      <c r="Q277" s="52">
        <v>45214</v>
      </c>
      <c r="R277">
        <v>103</v>
      </c>
    </row>
    <row r="278" spans="17:18" x14ac:dyDescent="0.3">
      <c r="Q278" s="52">
        <v>45215</v>
      </c>
      <c r="R278">
        <v>103</v>
      </c>
    </row>
    <row r="279" spans="17:18" x14ac:dyDescent="0.3">
      <c r="Q279" s="52">
        <v>45216</v>
      </c>
      <c r="R279">
        <v>103</v>
      </c>
    </row>
    <row r="280" spans="17:18" x14ac:dyDescent="0.3">
      <c r="Q280" s="52">
        <v>45217</v>
      </c>
      <c r="R280">
        <v>103</v>
      </c>
    </row>
    <row r="281" spans="17:18" x14ac:dyDescent="0.3">
      <c r="Q281" s="52">
        <v>45218</v>
      </c>
      <c r="R281">
        <v>103</v>
      </c>
    </row>
    <row r="282" spans="17:18" x14ac:dyDescent="0.3">
      <c r="Q282" s="52">
        <v>45219</v>
      </c>
      <c r="R282">
        <v>103</v>
      </c>
    </row>
    <row r="283" spans="17:18" x14ac:dyDescent="0.3">
      <c r="Q283" s="52">
        <v>45220</v>
      </c>
      <c r="R283">
        <v>103</v>
      </c>
    </row>
    <row r="284" spans="17:18" x14ac:dyDescent="0.3">
      <c r="Q284" s="52">
        <v>45221</v>
      </c>
      <c r="R284">
        <v>103</v>
      </c>
    </row>
    <row r="285" spans="17:18" x14ac:dyDescent="0.3">
      <c r="Q285" s="52">
        <v>45222</v>
      </c>
      <c r="R285">
        <v>103</v>
      </c>
    </row>
    <row r="286" spans="17:18" x14ac:dyDescent="0.3">
      <c r="Q286" s="52">
        <v>45223</v>
      </c>
      <c r="R286">
        <v>103</v>
      </c>
    </row>
    <row r="287" spans="17:18" x14ac:dyDescent="0.3">
      <c r="Q287" s="52">
        <v>45224</v>
      </c>
      <c r="R287">
        <v>103</v>
      </c>
    </row>
    <row r="288" spans="17:18" x14ac:dyDescent="0.3">
      <c r="Q288" s="52">
        <v>45225</v>
      </c>
      <c r="R288">
        <v>103</v>
      </c>
    </row>
    <row r="289" spans="17:18" x14ac:dyDescent="0.3">
      <c r="Q289" s="52">
        <v>45226</v>
      </c>
      <c r="R289">
        <v>103</v>
      </c>
    </row>
    <row r="290" spans="17:18" x14ac:dyDescent="0.3">
      <c r="Q290" s="52">
        <v>45227</v>
      </c>
      <c r="R290">
        <v>103</v>
      </c>
    </row>
    <row r="291" spans="17:18" x14ac:dyDescent="0.3">
      <c r="Q291" s="52">
        <v>45228</v>
      </c>
      <c r="R291">
        <v>103</v>
      </c>
    </row>
    <row r="292" spans="17:18" x14ac:dyDescent="0.3">
      <c r="Q292" s="52">
        <v>45229</v>
      </c>
      <c r="R292">
        <v>103</v>
      </c>
    </row>
    <row r="293" spans="17:18" x14ac:dyDescent="0.3">
      <c r="Q293" s="52">
        <v>45230</v>
      </c>
      <c r="R293">
        <v>103</v>
      </c>
    </row>
    <row r="294" spans="17:18" x14ac:dyDescent="0.3">
      <c r="Q294" s="52">
        <v>45231</v>
      </c>
      <c r="R294">
        <v>113</v>
      </c>
    </row>
    <row r="295" spans="17:18" x14ac:dyDescent="0.3">
      <c r="Q295" s="52">
        <v>45232</v>
      </c>
      <c r="R295">
        <v>113</v>
      </c>
    </row>
    <row r="296" spans="17:18" x14ac:dyDescent="0.3">
      <c r="Q296" s="52">
        <v>45233</v>
      </c>
      <c r="R296">
        <v>113</v>
      </c>
    </row>
    <row r="297" spans="17:18" x14ac:dyDescent="0.3">
      <c r="Q297" s="52">
        <v>45234</v>
      </c>
      <c r="R297">
        <v>113</v>
      </c>
    </row>
    <row r="298" spans="17:18" x14ac:dyDescent="0.3">
      <c r="Q298" s="52">
        <v>45235</v>
      </c>
      <c r="R298">
        <v>113</v>
      </c>
    </row>
    <row r="299" spans="17:18" x14ac:dyDescent="0.3">
      <c r="Q299" s="52">
        <v>45236</v>
      </c>
      <c r="R299">
        <v>113</v>
      </c>
    </row>
    <row r="300" spans="17:18" x14ac:dyDescent="0.3">
      <c r="Q300" s="52">
        <v>45237</v>
      </c>
      <c r="R300">
        <v>113</v>
      </c>
    </row>
    <row r="301" spans="17:18" x14ac:dyDescent="0.3">
      <c r="Q301" s="52">
        <v>45238</v>
      </c>
      <c r="R301">
        <v>113</v>
      </c>
    </row>
    <row r="302" spans="17:18" x14ac:dyDescent="0.3">
      <c r="Q302" s="52">
        <v>45239</v>
      </c>
      <c r="R302">
        <v>113</v>
      </c>
    </row>
    <row r="303" spans="17:18" x14ac:dyDescent="0.3">
      <c r="Q303" s="52">
        <v>45240</v>
      </c>
      <c r="R303">
        <v>113</v>
      </c>
    </row>
    <row r="304" spans="17:18" x14ac:dyDescent="0.3">
      <c r="Q304" s="52">
        <v>45241</v>
      </c>
      <c r="R304">
        <v>113</v>
      </c>
    </row>
    <row r="305" spans="17:18" x14ac:dyDescent="0.3">
      <c r="Q305" s="52">
        <v>45242</v>
      </c>
      <c r="R305">
        <v>113</v>
      </c>
    </row>
    <row r="306" spans="17:18" x14ac:dyDescent="0.3">
      <c r="Q306" s="52">
        <v>45243</v>
      </c>
      <c r="R306">
        <v>113</v>
      </c>
    </row>
    <row r="307" spans="17:18" x14ac:dyDescent="0.3">
      <c r="Q307" s="52">
        <v>45244</v>
      </c>
      <c r="R307">
        <v>113</v>
      </c>
    </row>
    <row r="308" spans="17:18" x14ac:dyDescent="0.3">
      <c r="Q308" s="52">
        <v>45245</v>
      </c>
      <c r="R308">
        <v>113</v>
      </c>
    </row>
    <row r="309" spans="17:18" x14ac:dyDescent="0.3">
      <c r="Q309" s="52">
        <v>45246</v>
      </c>
      <c r="R309">
        <v>113</v>
      </c>
    </row>
    <row r="310" spans="17:18" x14ac:dyDescent="0.3">
      <c r="Q310" s="52">
        <v>45247</v>
      </c>
      <c r="R310">
        <v>113</v>
      </c>
    </row>
    <row r="311" spans="17:18" x14ac:dyDescent="0.3">
      <c r="Q311" s="52">
        <v>45248</v>
      </c>
      <c r="R311">
        <v>113</v>
      </c>
    </row>
    <row r="312" spans="17:18" x14ac:dyDescent="0.3">
      <c r="Q312" s="52">
        <v>45249</v>
      </c>
      <c r="R312">
        <v>113</v>
      </c>
    </row>
    <row r="313" spans="17:18" x14ac:dyDescent="0.3">
      <c r="Q313" s="52">
        <v>45250</v>
      </c>
      <c r="R313">
        <v>113</v>
      </c>
    </row>
    <row r="314" spans="17:18" x14ac:dyDescent="0.3">
      <c r="Q314" s="52">
        <v>45251</v>
      </c>
      <c r="R314">
        <v>113</v>
      </c>
    </row>
    <row r="315" spans="17:18" x14ac:dyDescent="0.3">
      <c r="Q315" s="52">
        <v>45252</v>
      </c>
      <c r="R315">
        <v>113</v>
      </c>
    </row>
    <row r="316" spans="17:18" x14ac:dyDescent="0.3">
      <c r="Q316" s="52">
        <v>45253</v>
      </c>
      <c r="R316">
        <v>113</v>
      </c>
    </row>
    <row r="317" spans="17:18" x14ac:dyDescent="0.3">
      <c r="Q317" s="52">
        <v>45254</v>
      </c>
      <c r="R317">
        <v>113</v>
      </c>
    </row>
    <row r="318" spans="17:18" x14ac:dyDescent="0.3">
      <c r="Q318" s="52">
        <v>45255</v>
      </c>
      <c r="R318">
        <v>113</v>
      </c>
    </row>
    <row r="319" spans="17:18" x14ac:dyDescent="0.3">
      <c r="Q319" s="52">
        <v>45256</v>
      </c>
      <c r="R319">
        <v>113</v>
      </c>
    </row>
    <row r="320" spans="17:18" x14ac:dyDescent="0.3">
      <c r="Q320" s="52">
        <v>45257</v>
      </c>
      <c r="R320">
        <v>113</v>
      </c>
    </row>
    <row r="321" spans="17:18" x14ac:dyDescent="0.3">
      <c r="Q321" s="52">
        <v>45258</v>
      </c>
      <c r="R321">
        <v>113</v>
      </c>
    </row>
    <row r="322" spans="17:18" x14ac:dyDescent="0.3">
      <c r="Q322" s="52">
        <v>45259</v>
      </c>
      <c r="R322">
        <v>113</v>
      </c>
    </row>
    <row r="323" spans="17:18" x14ac:dyDescent="0.3">
      <c r="Q323" s="52">
        <v>45260</v>
      </c>
      <c r="R323">
        <v>113</v>
      </c>
    </row>
    <row r="324" spans="17:18" x14ac:dyDescent="0.3">
      <c r="Q324" s="52">
        <v>45261</v>
      </c>
      <c r="R324">
        <v>123</v>
      </c>
    </row>
    <row r="325" spans="17:18" x14ac:dyDescent="0.3">
      <c r="Q325" s="52">
        <v>45262</v>
      </c>
      <c r="R325">
        <v>123</v>
      </c>
    </row>
    <row r="326" spans="17:18" x14ac:dyDescent="0.3">
      <c r="Q326" s="52">
        <v>45263</v>
      </c>
      <c r="R326">
        <v>123</v>
      </c>
    </row>
    <row r="327" spans="17:18" x14ac:dyDescent="0.3">
      <c r="Q327" s="52">
        <v>45264</v>
      </c>
      <c r="R327">
        <v>123</v>
      </c>
    </row>
    <row r="328" spans="17:18" x14ac:dyDescent="0.3">
      <c r="Q328" s="52">
        <v>45265</v>
      </c>
      <c r="R328">
        <v>123</v>
      </c>
    </row>
    <row r="329" spans="17:18" x14ac:dyDescent="0.3">
      <c r="Q329" s="52">
        <v>45266</v>
      </c>
      <c r="R329">
        <v>123</v>
      </c>
    </row>
    <row r="330" spans="17:18" x14ac:dyDescent="0.3">
      <c r="Q330" s="52">
        <v>45267</v>
      </c>
      <c r="R330">
        <v>123</v>
      </c>
    </row>
    <row r="331" spans="17:18" x14ac:dyDescent="0.3">
      <c r="Q331" s="52">
        <v>45268</v>
      </c>
      <c r="R331">
        <v>123</v>
      </c>
    </row>
    <row r="332" spans="17:18" x14ac:dyDescent="0.3">
      <c r="Q332" s="52">
        <v>45269</v>
      </c>
      <c r="R332">
        <v>123</v>
      </c>
    </row>
    <row r="333" spans="17:18" x14ac:dyDescent="0.3">
      <c r="Q333" s="52">
        <v>45270</v>
      </c>
      <c r="R333">
        <v>123</v>
      </c>
    </row>
    <row r="334" spans="17:18" x14ac:dyDescent="0.3">
      <c r="Q334" s="52">
        <v>45271</v>
      </c>
      <c r="R334">
        <v>123</v>
      </c>
    </row>
    <row r="335" spans="17:18" x14ac:dyDescent="0.3">
      <c r="Q335" s="52">
        <v>45272</v>
      </c>
      <c r="R335">
        <v>123</v>
      </c>
    </row>
    <row r="336" spans="17:18" x14ac:dyDescent="0.3">
      <c r="Q336" s="52">
        <v>45273</v>
      </c>
      <c r="R336">
        <v>123</v>
      </c>
    </row>
    <row r="337" spans="17:18" x14ac:dyDescent="0.3">
      <c r="Q337" s="52">
        <v>45274</v>
      </c>
      <c r="R337">
        <v>123</v>
      </c>
    </row>
    <row r="338" spans="17:18" x14ac:dyDescent="0.3">
      <c r="Q338" s="52">
        <v>45275</v>
      </c>
      <c r="R338">
        <v>123</v>
      </c>
    </row>
    <row r="339" spans="17:18" x14ac:dyDescent="0.3">
      <c r="Q339" s="52">
        <v>45276</v>
      </c>
      <c r="R339">
        <v>123</v>
      </c>
    </row>
    <row r="340" spans="17:18" x14ac:dyDescent="0.3">
      <c r="Q340" s="52">
        <v>45277</v>
      </c>
      <c r="R340">
        <v>123</v>
      </c>
    </row>
    <row r="341" spans="17:18" x14ac:dyDescent="0.3">
      <c r="Q341" s="52">
        <v>45278</v>
      </c>
      <c r="R341">
        <v>123</v>
      </c>
    </row>
    <row r="342" spans="17:18" x14ac:dyDescent="0.3">
      <c r="Q342" s="52">
        <v>45279</v>
      </c>
      <c r="R342">
        <v>123</v>
      </c>
    </row>
    <row r="343" spans="17:18" x14ac:dyDescent="0.3">
      <c r="Q343" s="52">
        <v>45280</v>
      </c>
      <c r="R343">
        <v>123</v>
      </c>
    </row>
    <row r="344" spans="17:18" x14ac:dyDescent="0.3">
      <c r="Q344" s="52">
        <v>45281</v>
      </c>
      <c r="R344">
        <v>123</v>
      </c>
    </row>
    <row r="345" spans="17:18" x14ac:dyDescent="0.3">
      <c r="Q345" s="52">
        <v>45282</v>
      </c>
      <c r="R345">
        <v>123</v>
      </c>
    </row>
    <row r="346" spans="17:18" x14ac:dyDescent="0.3">
      <c r="Q346" s="52">
        <v>45283</v>
      </c>
      <c r="R346">
        <v>123</v>
      </c>
    </row>
    <row r="347" spans="17:18" x14ac:dyDescent="0.3">
      <c r="Q347" s="52">
        <v>45284</v>
      </c>
      <c r="R347">
        <v>123</v>
      </c>
    </row>
    <row r="348" spans="17:18" x14ac:dyDescent="0.3">
      <c r="Q348" s="52">
        <v>45285</v>
      </c>
      <c r="R348">
        <v>123</v>
      </c>
    </row>
    <row r="349" spans="17:18" x14ac:dyDescent="0.3">
      <c r="Q349" s="52">
        <v>45286</v>
      </c>
      <c r="R349">
        <v>123</v>
      </c>
    </row>
    <row r="350" spans="17:18" x14ac:dyDescent="0.3">
      <c r="Q350" s="52">
        <v>45287</v>
      </c>
      <c r="R350">
        <v>123</v>
      </c>
    </row>
    <row r="351" spans="17:18" x14ac:dyDescent="0.3">
      <c r="Q351" s="52">
        <v>45288</v>
      </c>
      <c r="R351">
        <v>123</v>
      </c>
    </row>
    <row r="352" spans="17:18" x14ac:dyDescent="0.3">
      <c r="Q352" s="52">
        <v>45289</v>
      </c>
      <c r="R352">
        <v>123</v>
      </c>
    </row>
    <row r="353" spans="17:18" x14ac:dyDescent="0.3">
      <c r="Q353" s="52">
        <v>45290</v>
      </c>
      <c r="R353">
        <v>123</v>
      </c>
    </row>
    <row r="354" spans="17:18" x14ac:dyDescent="0.3">
      <c r="Q354" s="52">
        <v>45291</v>
      </c>
      <c r="R354">
        <v>123</v>
      </c>
    </row>
    <row r="355" spans="17:18" x14ac:dyDescent="0.3">
      <c r="Q355" s="52">
        <v>45292</v>
      </c>
      <c r="R355">
        <v>133</v>
      </c>
    </row>
    <row r="356" spans="17:18" x14ac:dyDescent="0.3">
      <c r="Q356" s="52">
        <v>45293</v>
      </c>
      <c r="R356">
        <v>133</v>
      </c>
    </row>
    <row r="357" spans="17:18" x14ac:dyDescent="0.3">
      <c r="Q357" s="52">
        <v>45294</v>
      </c>
      <c r="R357">
        <v>133</v>
      </c>
    </row>
    <row r="358" spans="17:18" x14ac:dyDescent="0.3">
      <c r="Q358" s="52">
        <v>45295</v>
      </c>
      <c r="R358">
        <v>133</v>
      </c>
    </row>
    <row r="359" spans="17:18" x14ac:dyDescent="0.3">
      <c r="Q359" s="52">
        <v>45296</v>
      </c>
      <c r="R359">
        <v>133</v>
      </c>
    </row>
    <row r="360" spans="17:18" x14ac:dyDescent="0.3">
      <c r="Q360" s="52">
        <v>45297</v>
      </c>
      <c r="R360">
        <v>133</v>
      </c>
    </row>
    <row r="361" spans="17:18" x14ac:dyDescent="0.3">
      <c r="Q361" s="52">
        <v>45298</v>
      </c>
      <c r="R361">
        <v>133</v>
      </c>
    </row>
    <row r="362" spans="17:18" x14ac:dyDescent="0.3">
      <c r="Q362" s="52">
        <v>45299</v>
      </c>
      <c r="R362">
        <v>133</v>
      </c>
    </row>
    <row r="363" spans="17:18" x14ac:dyDescent="0.3">
      <c r="Q363" s="52">
        <v>45300</v>
      </c>
      <c r="R363">
        <v>133</v>
      </c>
    </row>
    <row r="364" spans="17:18" x14ac:dyDescent="0.3">
      <c r="Q364" s="52">
        <v>45301</v>
      </c>
      <c r="R364">
        <v>133</v>
      </c>
    </row>
    <row r="365" spans="17:18" x14ac:dyDescent="0.3">
      <c r="Q365" s="52">
        <v>45302</v>
      </c>
      <c r="R365">
        <v>133</v>
      </c>
    </row>
    <row r="366" spans="17:18" x14ac:dyDescent="0.3">
      <c r="Q366" s="52">
        <v>45303</v>
      </c>
      <c r="R366">
        <v>133</v>
      </c>
    </row>
    <row r="367" spans="17:18" x14ac:dyDescent="0.3">
      <c r="Q367" s="52">
        <v>45304</v>
      </c>
      <c r="R367">
        <v>133</v>
      </c>
    </row>
    <row r="368" spans="17:18" x14ac:dyDescent="0.3">
      <c r="Q368" s="52">
        <v>45305</v>
      </c>
      <c r="R368">
        <v>133</v>
      </c>
    </row>
    <row r="369" spans="17:18" x14ac:dyDescent="0.3">
      <c r="Q369" s="52">
        <v>45306</v>
      </c>
      <c r="R369">
        <v>133</v>
      </c>
    </row>
    <row r="370" spans="17:18" x14ac:dyDescent="0.3">
      <c r="Q370" s="52">
        <v>45307</v>
      </c>
      <c r="R370">
        <v>133</v>
      </c>
    </row>
    <row r="371" spans="17:18" x14ac:dyDescent="0.3">
      <c r="Q371" s="52">
        <v>45308</v>
      </c>
      <c r="R371">
        <v>133</v>
      </c>
    </row>
    <row r="372" spans="17:18" x14ac:dyDescent="0.3">
      <c r="Q372" s="52">
        <v>45309</v>
      </c>
      <c r="R372">
        <v>133</v>
      </c>
    </row>
    <row r="373" spans="17:18" x14ac:dyDescent="0.3">
      <c r="Q373" s="52">
        <v>45310</v>
      </c>
      <c r="R373">
        <v>133</v>
      </c>
    </row>
    <row r="374" spans="17:18" x14ac:dyDescent="0.3">
      <c r="Q374" s="52">
        <v>45311</v>
      </c>
      <c r="R374">
        <v>133</v>
      </c>
    </row>
    <row r="375" spans="17:18" x14ac:dyDescent="0.3">
      <c r="Q375" s="52">
        <v>45312</v>
      </c>
      <c r="R375">
        <v>133</v>
      </c>
    </row>
    <row r="376" spans="17:18" x14ac:dyDescent="0.3">
      <c r="Q376" s="52">
        <v>45313</v>
      </c>
      <c r="R376">
        <v>133</v>
      </c>
    </row>
    <row r="377" spans="17:18" x14ac:dyDescent="0.3">
      <c r="Q377" s="52">
        <v>45314</v>
      </c>
      <c r="R377">
        <v>133</v>
      </c>
    </row>
    <row r="378" spans="17:18" x14ac:dyDescent="0.3">
      <c r="Q378" s="52">
        <v>45315</v>
      </c>
      <c r="R378">
        <v>133</v>
      </c>
    </row>
    <row r="379" spans="17:18" x14ac:dyDescent="0.3">
      <c r="Q379" s="52">
        <v>45316</v>
      </c>
      <c r="R379">
        <v>133</v>
      </c>
    </row>
    <row r="380" spans="17:18" x14ac:dyDescent="0.3">
      <c r="Q380" s="52">
        <v>45317</v>
      </c>
      <c r="R380">
        <v>133</v>
      </c>
    </row>
    <row r="381" spans="17:18" x14ac:dyDescent="0.3">
      <c r="Q381" s="52">
        <v>45318</v>
      </c>
      <c r="R381">
        <v>133</v>
      </c>
    </row>
    <row r="382" spans="17:18" x14ac:dyDescent="0.3">
      <c r="Q382" s="52">
        <v>45319</v>
      </c>
      <c r="R382">
        <v>133</v>
      </c>
    </row>
    <row r="383" spans="17:18" x14ac:dyDescent="0.3">
      <c r="Q383" s="52">
        <v>45320</v>
      </c>
      <c r="R383">
        <v>133</v>
      </c>
    </row>
    <row r="384" spans="17:18" x14ac:dyDescent="0.3">
      <c r="Q384" s="52">
        <v>45321</v>
      </c>
      <c r="R384">
        <v>133</v>
      </c>
    </row>
    <row r="385" spans="17:18" x14ac:dyDescent="0.3">
      <c r="Q385" s="52">
        <v>45322</v>
      </c>
      <c r="R385">
        <v>133</v>
      </c>
    </row>
    <row r="386" spans="17:18" x14ac:dyDescent="0.3">
      <c r="Q386" s="52">
        <v>45323</v>
      </c>
      <c r="R386">
        <v>143</v>
      </c>
    </row>
    <row r="387" spans="17:18" x14ac:dyDescent="0.3">
      <c r="Q387" s="52">
        <v>45324</v>
      </c>
      <c r="R387">
        <v>143</v>
      </c>
    </row>
    <row r="388" spans="17:18" x14ac:dyDescent="0.3">
      <c r="Q388" s="52">
        <v>45325</v>
      </c>
      <c r="R388">
        <v>143</v>
      </c>
    </row>
    <row r="389" spans="17:18" x14ac:dyDescent="0.3">
      <c r="Q389" s="52">
        <v>45326</v>
      </c>
      <c r="R389">
        <v>143</v>
      </c>
    </row>
    <row r="390" spans="17:18" x14ac:dyDescent="0.3">
      <c r="Q390" s="52">
        <v>45327</v>
      </c>
      <c r="R390">
        <v>143</v>
      </c>
    </row>
    <row r="391" spans="17:18" x14ac:dyDescent="0.3">
      <c r="Q391" s="52">
        <v>45328</v>
      </c>
      <c r="R391">
        <v>143</v>
      </c>
    </row>
    <row r="392" spans="17:18" x14ac:dyDescent="0.3">
      <c r="Q392" s="52">
        <v>45329</v>
      </c>
      <c r="R392">
        <v>143</v>
      </c>
    </row>
    <row r="393" spans="17:18" x14ac:dyDescent="0.3">
      <c r="Q393" s="52">
        <v>45330</v>
      </c>
      <c r="R393">
        <v>143</v>
      </c>
    </row>
    <row r="394" spans="17:18" x14ac:dyDescent="0.3">
      <c r="Q394" s="52">
        <v>45331</v>
      </c>
      <c r="R394">
        <v>143</v>
      </c>
    </row>
    <row r="395" spans="17:18" x14ac:dyDescent="0.3">
      <c r="Q395" s="52">
        <v>45332</v>
      </c>
      <c r="R395">
        <v>143</v>
      </c>
    </row>
    <row r="396" spans="17:18" x14ac:dyDescent="0.3">
      <c r="Q396" s="52">
        <v>45333</v>
      </c>
      <c r="R396">
        <v>143</v>
      </c>
    </row>
    <row r="397" spans="17:18" x14ac:dyDescent="0.3">
      <c r="Q397" s="52">
        <v>45334</v>
      </c>
      <c r="R397">
        <v>143</v>
      </c>
    </row>
    <row r="398" spans="17:18" x14ac:dyDescent="0.3">
      <c r="Q398" s="52">
        <v>45335</v>
      </c>
      <c r="R398">
        <v>143</v>
      </c>
    </row>
    <row r="399" spans="17:18" x14ac:dyDescent="0.3">
      <c r="Q399" s="52">
        <v>45336</v>
      </c>
      <c r="R399">
        <v>143</v>
      </c>
    </row>
    <row r="400" spans="17:18" x14ac:dyDescent="0.3">
      <c r="Q400" s="52">
        <v>45337</v>
      </c>
      <c r="R400">
        <v>143</v>
      </c>
    </row>
    <row r="401" spans="17:18" x14ac:dyDescent="0.3">
      <c r="Q401" s="52">
        <v>45338</v>
      </c>
      <c r="R401">
        <v>143</v>
      </c>
    </row>
    <row r="402" spans="17:18" x14ac:dyDescent="0.3">
      <c r="Q402" s="52">
        <v>45339</v>
      </c>
      <c r="R402">
        <v>143</v>
      </c>
    </row>
    <row r="403" spans="17:18" x14ac:dyDescent="0.3">
      <c r="Q403" s="52">
        <v>45340</v>
      </c>
      <c r="R403">
        <v>143</v>
      </c>
    </row>
    <row r="404" spans="17:18" x14ac:dyDescent="0.3">
      <c r="Q404" s="52">
        <v>45341</v>
      </c>
      <c r="R404">
        <v>143</v>
      </c>
    </row>
    <row r="405" spans="17:18" x14ac:dyDescent="0.3">
      <c r="Q405" s="52">
        <v>45342</v>
      </c>
      <c r="R405">
        <v>143</v>
      </c>
    </row>
    <row r="406" spans="17:18" x14ac:dyDescent="0.3">
      <c r="Q406" s="52">
        <v>45343</v>
      </c>
      <c r="R406">
        <v>143</v>
      </c>
    </row>
    <row r="407" spans="17:18" x14ac:dyDescent="0.3">
      <c r="Q407" s="52">
        <v>45344</v>
      </c>
      <c r="R407">
        <v>143</v>
      </c>
    </row>
    <row r="408" spans="17:18" x14ac:dyDescent="0.3">
      <c r="Q408" s="52">
        <v>45345</v>
      </c>
      <c r="R408">
        <v>143</v>
      </c>
    </row>
    <row r="409" spans="17:18" x14ac:dyDescent="0.3">
      <c r="Q409" s="52">
        <v>45346</v>
      </c>
      <c r="R409">
        <v>143</v>
      </c>
    </row>
    <row r="410" spans="17:18" x14ac:dyDescent="0.3">
      <c r="Q410" s="52">
        <v>45347</v>
      </c>
      <c r="R410">
        <v>143</v>
      </c>
    </row>
    <row r="411" spans="17:18" x14ac:dyDescent="0.3">
      <c r="Q411" s="52">
        <v>45348</v>
      </c>
      <c r="R411">
        <v>143</v>
      </c>
    </row>
    <row r="412" spans="17:18" x14ac:dyDescent="0.3">
      <c r="Q412" s="52">
        <v>45349</v>
      </c>
      <c r="R412">
        <v>143</v>
      </c>
    </row>
    <row r="413" spans="17:18" x14ac:dyDescent="0.3">
      <c r="Q413" s="52">
        <v>45350</v>
      </c>
      <c r="R413">
        <v>143</v>
      </c>
    </row>
    <row r="414" spans="17:18" x14ac:dyDescent="0.3">
      <c r="Q414" s="52">
        <v>45351</v>
      </c>
      <c r="R414">
        <v>143</v>
      </c>
    </row>
    <row r="415" spans="17:18" x14ac:dyDescent="0.3">
      <c r="Q415" s="52">
        <v>45352</v>
      </c>
      <c r="R415">
        <v>153</v>
      </c>
    </row>
    <row r="416" spans="17:18" x14ac:dyDescent="0.3">
      <c r="Q416" s="52">
        <v>45353</v>
      </c>
      <c r="R416">
        <v>153</v>
      </c>
    </row>
    <row r="417" spans="17:18" x14ac:dyDescent="0.3">
      <c r="Q417" s="52">
        <v>45354</v>
      </c>
      <c r="R417">
        <v>153</v>
      </c>
    </row>
    <row r="418" spans="17:18" x14ac:dyDescent="0.3">
      <c r="Q418" s="52">
        <v>45355</v>
      </c>
      <c r="R418">
        <v>153</v>
      </c>
    </row>
    <row r="419" spans="17:18" x14ac:dyDescent="0.3">
      <c r="Q419" s="52">
        <v>45356</v>
      </c>
      <c r="R419">
        <v>153</v>
      </c>
    </row>
    <row r="420" spans="17:18" x14ac:dyDescent="0.3">
      <c r="Q420" s="52">
        <v>45357</v>
      </c>
      <c r="R420">
        <v>153</v>
      </c>
    </row>
    <row r="421" spans="17:18" x14ac:dyDescent="0.3">
      <c r="Q421" s="52">
        <v>45358</v>
      </c>
      <c r="R421">
        <v>153</v>
      </c>
    </row>
    <row r="422" spans="17:18" x14ac:dyDescent="0.3">
      <c r="Q422" s="52">
        <v>45359</v>
      </c>
      <c r="R422">
        <v>153</v>
      </c>
    </row>
    <row r="423" spans="17:18" x14ac:dyDescent="0.3">
      <c r="Q423" s="52">
        <v>45360</v>
      </c>
      <c r="R423">
        <v>153</v>
      </c>
    </row>
    <row r="424" spans="17:18" x14ac:dyDescent="0.3">
      <c r="Q424" s="52">
        <v>45361</v>
      </c>
      <c r="R424">
        <v>153</v>
      </c>
    </row>
    <row r="425" spans="17:18" x14ac:dyDescent="0.3">
      <c r="Q425" s="52">
        <v>45362</v>
      </c>
      <c r="R425">
        <v>153</v>
      </c>
    </row>
    <row r="426" spans="17:18" x14ac:dyDescent="0.3">
      <c r="Q426" s="52">
        <v>45363</v>
      </c>
      <c r="R426">
        <v>153</v>
      </c>
    </row>
    <row r="427" spans="17:18" x14ac:dyDescent="0.3">
      <c r="Q427" s="52">
        <v>45364</v>
      </c>
      <c r="R427">
        <v>153</v>
      </c>
    </row>
    <row r="428" spans="17:18" x14ac:dyDescent="0.3">
      <c r="Q428" s="52">
        <v>45365</v>
      </c>
      <c r="R428">
        <v>153</v>
      </c>
    </row>
    <row r="429" spans="17:18" x14ac:dyDescent="0.3">
      <c r="Q429" s="52">
        <v>45366</v>
      </c>
      <c r="R429">
        <v>153</v>
      </c>
    </row>
    <row r="430" spans="17:18" x14ac:dyDescent="0.3">
      <c r="Q430" s="52">
        <v>45367</v>
      </c>
      <c r="R430">
        <v>153</v>
      </c>
    </row>
    <row r="431" spans="17:18" x14ac:dyDescent="0.3">
      <c r="Q431" s="52">
        <v>45368</v>
      </c>
      <c r="R431">
        <v>153</v>
      </c>
    </row>
    <row r="432" spans="17:18" x14ac:dyDescent="0.3">
      <c r="Q432" s="52">
        <v>45369</v>
      </c>
      <c r="R432">
        <v>153</v>
      </c>
    </row>
    <row r="433" spans="17:18" x14ac:dyDescent="0.3">
      <c r="Q433" s="52">
        <v>45370</v>
      </c>
      <c r="R433">
        <v>153</v>
      </c>
    </row>
    <row r="434" spans="17:18" x14ac:dyDescent="0.3">
      <c r="Q434" s="52">
        <v>45371</v>
      </c>
      <c r="R434">
        <v>153</v>
      </c>
    </row>
    <row r="435" spans="17:18" x14ac:dyDescent="0.3">
      <c r="Q435" s="52">
        <v>45372</v>
      </c>
      <c r="R435">
        <v>153</v>
      </c>
    </row>
    <row r="436" spans="17:18" x14ac:dyDescent="0.3">
      <c r="Q436" s="52">
        <v>45373</v>
      </c>
      <c r="R436">
        <v>153</v>
      </c>
    </row>
    <row r="437" spans="17:18" x14ac:dyDescent="0.3">
      <c r="Q437" s="52">
        <v>45374</v>
      </c>
      <c r="R437">
        <v>153</v>
      </c>
    </row>
    <row r="438" spans="17:18" x14ac:dyDescent="0.3">
      <c r="Q438" s="52">
        <v>45375</v>
      </c>
      <c r="R438">
        <v>153</v>
      </c>
    </row>
    <row r="439" spans="17:18" x14ac:dyDescent="0.3">
      <c r="Q439" s="52">
        <v>45376</v>
      </c>
      <c r="R439">
        <v>153</v>
      </c>
    </row>
    <row r="440" spans="17:18" x14ac:dyDescent="0.3">
      <c r="Q440" s="52">
        <v>45377</v>
      </c>
      <c r="R440">
        <v>153</v>
      </c>
    </row>
    <row r="441" spans="17:18" x14ac:dyDescent="0.3">
      <c r="Q441" s="52">
        <v>45378</v>
      </c>
      <c r="R441">
        <v>153</v>
      </c>
    </row>
    <row r="442" spans="17:18" x14ac:dyDescent="0.3">
      <c r="Q442" s="52">
        <v>45379</v>
      </c>
      <c r="R442">
        <v>153</v>
      </c>
    </row>
    <row r="443" spans="17:18" x14ac:dyDescent="0.3">
      <c r="Q443" s="52">
        <v>45380</v>
      </c>
      <c r="R443">
        <v>153</v>
      </c>
    </row>
    <row r="444" spans="17:18" x14ac:dyDescent="0.3">
      <c r="Q444" s="52">
        <v>45381</v>
      </c>
      <c r="R444">
        <v>153</v>
      </c>
    </row>
    <row r="445" spans="17:18" x14ac:dyDescent="0.3">
      <c r="Q445" s="52">
        <v>45382</v>
      </c>
      <c r="R445">
        <v>153</v>
      </c>
    </row>
    <row r="446" spans="17:18" x14ac:dyDescent="0.3">
      <c r="Q446" s="52">
        <v>45383</v>
      </c>
      <c r="R446">
        <v>163</v>
      </c>
    </row>
    <row r="447" spans="17:18" x14ac:dyDescent="0.3">
      <c r="Q447" s="52">
        <v>45384</v>
      </c>
      <c r="R447">
        <v>163</v>
      </c>
    </row>
    <row r="448" spans="17:18" x14ac:dyDescent="0.3">
      <c r="Q448" s="52">
        <v>45385</v>
      </c>
      <c r="R448">
        <v>163</v>
      </c>
    </row>
    <row r="449" spans="17:18" x14ac:dyDescent="0.3">
      <c r="Q449" s="52">
        <v>45386</v>
      </c>
      <c r="R449">
        <v>163</v>
      </c>
    </row>
    <row r="450" spans="17:18" x14ac:dyDescent="0.3">
      <c r="Q450" s="52">
        <v>45387</v>
      </c>
      <c r="R450">
        <v>163</v>
      </c>
    </row>
    <row r="451" spans="17:18" x14ac:dyDescent="0.3">
      <c r="Q451" s="52">
        <v>45388</v>
      </c>
      <c r="R451">
        <v>163</v>
      </c>
    </row>
    <row r="452" spans="17:18" x14ac:dyDescent="0.3">
      <c r="Q452" s="52">
        <v>45389</v>
      </c>
      <c r="R452">
        <v>163</v>
      </c>
    </row>
    <row r="453" spans="17:18" x14ac:dyDescent="0.3">
      <c r="Q453" s="52">
        <v>45390</v>
      </c>
      <c r="R453">
        <v>163</v>
      </c>
    </row>
    <row r="454" spans="17:18" x14ac:dyDescent="0.3">
      <c r="Q454" s="52">
        <v>45391</v>
      </c>
      <c r="R454">
        <v>163</v>
      </c>
    </row>
    <row r="455" spans="17:18" x14ac:dyDescent="0.3">
      <c r="Q455" s="52">
        <v>45392</v>
      </c>
      <c r="R455">
        <v>163</v>
      </c>
    </row>
    <row r="456" spans="17:18" x14ac:dyDescent="0.3">
      <c r="Q456" s="52">
        <v>45393</v>
      </c>
      <c r="R456">
        <v>163</v>
      </c>
    </row>
    <row r="457" spans="17:18" x14ac:dyDescent="0.3">
      <c r="Q457" s="52">
        <v>45394</v>
      </c>
      <c r="R457">
        <v>163</v>
      </c>
    </row>
    <row r="458" spans="17:18" x14ac:dyDescent="0.3">
      <c r="Q458" s="52">
        <v>45395</v>
      </c>
      <c r="R458">
        <v>163</v>
      </c>
    </row>
    <row r="459" spans="17:18" x14ac:dyDescent="0.3">
      <c r="Q459" s="52">
        <v>45396</v>
      </c>
      <c r="R459">
        <v>163</v>
      </c>
    </row>
    <row r="460" spans="17:18" x14ac:dyDescent="0.3">
      <c r="Q460" s="52">
        <v>45397</v>
      </c>
      <c r="R460">
        <v>163</v>
      </c>
    </row>
    <row r="461" spans="17:18" x14ac:dyDescent="0.3">
      <c r="Q461" s="52">
        <v>45398</v>
      </c>
      <c r="R461">
        <v>163</v>
      </c>
    </row>
    <row r="462" spans="17:18" x14ac:dyDescent="0.3">
      <c r="Q462" s="52">
        <v>45399</v>
      </c>
      <c r="R462">
        <v>163</v>
      </c>
    </row>
    <row r="463" spans="17:18" x14ac:dyDescent="0.3">
      <c r="Q463" s="52">
        <v>45400</v>
      </c>
      <c r="R463">
        <v>163</v>
      </c>
    </row>
    <row r="464" spans="17:18" x14ac:dyDescent="0.3">
      <c r="Q464" s="52">
        <v>45401</v>
      </c>
      <c r="R464">
        <v>163</v>
      </c>
    </row>
    <row r="465" spans="17:18" x14ac:dyDescent="0.3">
      <c r="Q465" s="52">
        <v>45402</v>
      </c>
      <c r="R465">
        <v>163</v>
      </c>
    </row>
    <row r="466" spans="17:18" x14ac:dyDescent="0.3">
      <c r="Q466" s="52">
        <v>45403</v>
      </c>
      <c r="R466">
        <v>163</v>
      </c>
    </row>
    <row r="467" spans="17:18" x14ac:dyDescent="0.3">
      <c r="Q467" s="52">
        <v>45404</v>
      </c>
      <c r="R467">
        <v>163</v>
      </c>
    </row>
    <row r="468" spans="17:18" x14ac:dyDescent="0.3">
      <c r="Q468" s="52">
        <v>45405</v>
      </c>
      <c r="R468">
        <v>163</v>
      </c>
    </row>
    <row r="469" spans="17:18" x14ac:dyDescent="0.3">
      <c r="Q469" s="52">
        <v>45406</v>
      </c>
      <c r="R469">
        <v>163</v>
      </c>
    </row>
    <row r="470" spans="17:18" x14ac:dyDescent="0.3">
      <c r="Q470" s="52">
        <v>45407</v>
      </c>
      <c r="R470">
        <v>163</v>
      </c>
    </row>
    <row r="471" spans="17:18" x14ac:dyDescent="0.3">
      <c r="Q471" s="52">
        <v>45408</v>
      </c>
      <c r="R471">
        <v>163</v>
      </c>
    </row>
    <row r="472" spans="17:18" x14ac:dyDescent="0.3">
      <c r="Q472" s="52">
        <v>45409</v>
      </c>
      <c r="R472">
        <v>163</v>
      </c>
    </row>
    <row r="473" spans="17:18" x14ac:dyDescent="0.3">
      <c r="Q473" s="52">
        <v>45410</v>
      </c>
      <c r="R473">
        <v>163</v>
      </c>
    </row>
    <row r="474" spans="17:18" x14ac:dyDescent="0.3">
      <c r="Q474" s="52">
        <v>45411</v>
      </c>
      <c r="R474">
        <v>163</v>
      </c>
    </row>
    <row r="475" spans="17:18" x14ac:dyDescent="0.3">
      <c r="Q475" s="52">
        <v>45412</v>
      </c>
      <c r="R475">
        <v>163</v>
      </c>
    </row>
    <row r="476" spans="17:18" x14ac:dyDescent="0.3">
      <c r="Q476" s="52">
        <v>45413</v>
      </c>
      <c r="R476">
        <v>173</v>
      </c>
    </row>
    <row r="477" spans="17:18" x14ac:dyDescent="0.3">
      <c r="Q477" s="52">
        <v>45414</v>
      </c>
      <c r="R477">
        <v>173</v>
      </c>
    </row>
    <row r="478" spans="17:18" x14ac:dyDescent="0.3">
      <c r="Q478" s="52">
        <v>45415</v>
      </c>
      <c r="R478">
        <v>173</v>
      </c>
    </row>
    <row r="479" spans="17:18" x14ac:dyDescent="0.3">
      <c r="Q479" s="52">
        <v>45416</v>
      </c>
      <c r="R479">
        <v>173</v>
      </c>
    </row>
    <row r="480" spans="17:18" x14ac:dyDescent="0.3">
      <c r="Q480" s="52">
        <v>45417</v>
      </c>
      <c r="R480">
        <v>173</v>
      </c>
    </row>
    <row r="481" spans="17:18" x14ac:dyDescent="0.3">
      <c r="Q481" s="52">
        <v>45418</v>
      </c>
      <c r="R481">
        <v>173</v>
      </c>
    </row>
    <row r="482" spans="17:18" x14ac:dyDescent="0.3">
      <c r="Q482" s="52">
        <v>45419</v>
      </c>
      <c r="R482">
        <v>173</v>
      </c>
    </row>
    <row r="483" spans="17:18" x14ac:dyDescent="0.3">
      <c r="Q483" s="52">
        <v>45420</v>
      </c>
      <c r="R483">
        <v>173</v>
      </c>
    </row>
    <row r="484" spans="17:18" x14ac:dyDescent="0.3">
      <c r="Q484" s="52">
        <v>45421</v>
      </c>
      <c r="R484">
        <v>173</v>
      </c>
    </row>
    <row r="485" spans="17:18" x14ac:dyDescent="0.3">
      <c r="Q485" s="52">
        <v>45422</v>
      </c>
      <c r="R485">
        <v>173</v>
      </c>
    </row>
    <row r="486" spans="17:18" x14ac:dyDescent="0.3">
      <c r="Q486" s="52">
        <v>45423</v>
      </c>
      <c r="R486">
        <v>173</v>
      </c>
    </row>
    <row r="487" spans="17:18" x14ac:dyDescent="0.3">
      <c r="Q487" s="52">
        <v>45424</v>
      </c>
      <c r="R487">
        <v>173</v>
      </c>
    </row>
    <row r="488" spans="17:18" x14ac:dyDescent="0.3">
      <c r="Q488" s="52">
        <v>45425</v>
      </c>
      <c r="R488">
        <v>173</v>
      </c>
    </row>
    <row r="489" spans="17:18" x14ac:dyDescent="0.3">
      <c r="Q489" s="52">
        <v>45426</v>
      </c>
      <c r="R489">
        <v>173</v>
      </c>
    </row>
    <row r="490" spans="17:18" x14ac:dyDescent="0.3">
      <c r="Q490" s="52">
        <v>45427</v>
      </c>
      <c r="R490">
        <v>173</v>
      </c>
    </row>
    <row r="491" spans="17:18" x14ac:dyDescent="0.3">
      <c r="Q491" s="52">
        <v>45428</v>
      </c>
      <c r="R491">
        <v>173</v>
      </c>
    </row>
    <row r="492" spans="17:18" x14ac:dyDescent="0.3">
      <c r="Q492" s="52">
        <v>45429</v>
      </c>
      <c r="R492">
        <v>173</v>
      </c>
    </row>
    <row r="493" spans="17:18" x14ac:dyDescent="0.3">
      <c r="Q493" s="52">
        <v>45430</v>
      </c>
      <c r="R493">
        <v>173</v>
      </c>
    </row>
    <row r="494" spans="17:18" x14ac:dyDescent="0.3">
      <c r="Q494" s="52">
        <v>45431</v>
      </c>
      <c r="R494">
        <v>173</v>
      </c>
    </row>
    <row r="495" spans="17:18" x14ac:dyDescent="0.3">
      <c r="Q495" s="52">
        <v>45432</v>
      </c>
      <c r="R495">
        <v>173</v>
      </c>
    </row>
    <row r="496" spans="17:18" x14ac:dyDescent="0.3">
      <c r="Q496" s="52">
        <v>45433</v>
      </c>
      <c r="R496">
        <v>173</v>
      </c>
    </row>
    <row r="497" spans="17:18" x14ac:dyDescent="0.3">
      <c r="Q497" s="52">
        <v>45434</v>
      </c>
      <c r="R497">
        <v>173</v>
      </c>
    </row>
    <row r="498" spans="17:18" x14ac:dyDescent="0.3">
      <c r="Q498" s="52">
        <v>45435</v>
      </c>
      <c r="R498">
        <v>173</v>
      </c>
    </row>
    <row r="499" spans="17:18" x14ac:dyDescent="0.3">
      <c r="Q499" s="52">
        <v>45436</v>
      </c>
      <c r="R499">
        <v>173</v>
      </c>
    </row>
    <row r="500" spans="17:18" x14ac:dyDescent="0.3">
      <c r="Q500" s="52">
        <v>45437</v>
      </c>
      <c r="R500">
        <v>173</v>
      </c>
    </row>
    <row r="501" spans="17:18" x14ac:dyDescent="0.3">
      <c r="Q501" s="52">
        <v>45438</v>
      </c>
      <c r="R501">
        <v>173</v>
      </c>
    </row>
    <row r="502" spans="17:18" x14ac:dyDescent="0.3">
      <c r="Q502" s="52">
        <v>45439</v>
      </c>
      <c r="R502">
        <v>173</v>
      </c>
    </row>
    <row r="503" spans="17:18" x14ac:dyDescent="0.3">
      <c r="Q503" s="52">
        <v>45440</v>
      </c>
      <c r="R503">
        <v>173</v>
      </c>
    </row>
    <row r="504" spans="17:18" x14ac:dyDescent="0.3">
      <c r="Q504" s="52">
        <v>45441</v>
      </c>
      <c r="R504">
        <v>173</v>
      </c>
    </row>
    <row r="505" spans="17:18" x14ac:dyDescent="0.3">
      <c r="Q505" s="52">
        <v>45442</v>
      </c>
      <c r="R505">
        <v>173</v>
      </c>
    </row>
    <row r="506" spans="17:18" x14ac:dyDescent="0.3">
      <c r="Q506" s="52">
        <v>45443</v>
      </c>
      <c r="R506">
        <v>173</v>
      </c>
    </row>
    <row r="507" spans="17:18" x14ac:dyDescent="0.3">
      <c r="Q507" s="52">
        <v>45444</v>
      </c>
      <c r="R507">
        <v>183</v>
      </c>
    </row>
    <row r="508" spans="17:18" x14ac:dyDescent="0.3">
      <c r="Q508" s="52">
        <v>45445</v>
      </c>
      <c r="R508">
        <v>183</v>
      </c>
    </row>
    <row r="509" spans="17:18" x14ac:dyDescent="0.3">
      <c r="Q509" s="52">
        <v>45446</v>
      </c>
      <c r="R509">
        <v>183</v>
      </c>
    </row>
    <row r="510" spans="17:18" x14ac:dyDescent="0.3">
      <c r="Q510" s="52">
        <v>45447</v>
      </c>
      <c r="R510">
        <v>183</v>
      </c>
    </row>
    <row r="511" spans="17:18" x14ac:dyDescent="0.3">
      <c r="Q511" s="52">
        <v>45448</v>
      </c>
      <c r="R511">
        <v>183</v>
      </c>
    </row>
    <row r="512" spans="17:18" x14ac:dyDescent="0.3">
      <c r="Q512" s="52">
        <v>45449</v>
      </c>
      <c r="R512">
        <v>183</v>
      </c>
    </row>
    <row r="513" spans="17:18" x14ac:dyDescent="0.3">
      <c r="Q513" s="52">
        <v>45450</v>
      </c>
      <c r="R513">
        <v>183</v>
      </c>
    </row>
    <row r="514" spans="17:18" x14ac:dyDescent="0.3">
      <c r="Q514" s="52">
        <v>45451</v>
      </c>
      <c r="R514">
        <v>183</v>
      </c>
    </row>
    <row r="515" spans="17:18" x14ac:dyDescent="0.3">
      <c r="Q515" s="52">
        <v>45452</v>
      </c>
      <c r="R515">
        <v>183</v>
      </c>
    </row>
    <row r="516" spans="17:18" x14ac:dyDescent="0.3">
      <c r="Q516" s="52">
        <v>45453</v>
      </c>
      <c r="R516">
        <v>183</v>
      </c>
    </row>
    <row r="517" spans="17:18" x14ac:dyDescent="0.3">
      <c r="Q517" s="52">
        <v>45454</v>
      </c>
      <c r="R517">
        <v>183</v>
      </c>
    </row>
    <row r="518" spans="17:18" x14ac:dyDescent="0.3">
      <c r="Q518" s="52">
        <v>45455</v>
      </c>
      <c r="R518">
        <v>183</v>
      </c>
    </row>
    <row r="519" spans="17:18" x14ac:dyDescent="0.3">
      <c r="Q519" s="52">
        <v>45456</v>
      </c>
      <c r="R519">
        <v>183</v>
      </c>
    </row>
    <row r="520" spans="17:18" x14ac:dyDescent="0.3">
      <c r="Q520" s="52">
        <v>45457</v>
      </c>
      <c r="R520">
        <v>183</v>
      </c>
    </row>
    <row r="521" spans="17:18" x14ac:dyDescent="0.3">
      <c r="Q521" s="52">
        <v>45458</v>
      </c>
      <c r="R521">
        <v>183</v>
      </c>
    </row>
    <row r="522" spans="17:18" x14ac:dyDescent="0.3">
      <c r="Q522" s="52">
        <v>45459</v>
      </c>
      <c r="R522">
        <v>183</v>
      </c>
    </row>
    <row r="523" spans="17:18" x14ac:dyDescent="0.3">
      <c r="Q523" s="52">
        <v>45460</v>
      </c>
      <c r="R523">
        <v>183</v>
      </c>
    </row>
    <row r="524" spans="17:18" x14ac:dyDescent="0.3">
      <c r="Q524" s="52">
        <v>45461</v>
      </c>
      <c r="R524">
        <v>183</v>
      </c>
    </row>
    <row r="525" spans="17:18" x14ac:dyDescent="0.3">
      <c r="Q525" s="52">
        <v>45462</v>
      </c>
      <c r="R525">
        <v>183</v>
      </c>
    </row>
    <row r="526" spans="17:18" x14ac:dyDescent="0.3">
      <c r="Q526" s="52">
        <v>45463</v>
      </c>
      <c r="R526">
        <v>183</v>
      </c>
    </row>
    <row r="527" spans="17:18" x14ac:dyDescent="0.3">
      <c r="Q527" s="52">
        <v>45464</v>
      </c>
      <c r="R527">
        <v>183</v>
      </c>
    </row>
    <row r="528" spans="17:18" x14ac:dyDescent="0.3">
      <c r="Q528" s="52">
        <v>45465</v>
      </c>
      <c r="R528">
        <v>183</v>
      </c>
    </row>
    <row r="529" spans="17:18" x14ac:dyDescent="0.3">
      <c r="Q529" s="52">
        <v>45466</v>
      </c>
      <c r="R529">
        <v>183</v>
      </c>
    </row>
    <row r="530" spans="17:18" x14ac:dyDescent="0.3">
      <c r="Q530" s="52">
        <v>45467</v>
      </c>
      <c r="R530">
        <v>183</v>
      </c>
    </row>
    <row r="531" spans="17:18" x14ac:dyDescent="0.3">
      <c r="Q531" s="52">
        <v>45468</v>
      </c>
      <c r="R531">
        <v>183</v>
      </c>
    </row>
    <row r="532" spans="17:18" x14ac:dyDescent="0.3">
      <c r="Q532" s="52">
        <v>45469</v>
      </c>
      <c r="R532">
        <v>183</v>
      </c>
    </row>
    <row r="533" spans="17:18" x14ac:dyDescent="0.3">
      <c r="Q533" s="52">
        <v>45470</v>
      </c>
      <c r="R533">
        <v>183</v>
      </c>
    </row>
    <row r="534" spans="17:18" x14ac:dyDescent="0.3">
      <c r="Q534" s="52">
        <v>45471</v>
      </c>
      <c r="R534">
        <v>183</v>
      </c>
    </row>
    <row r="535" spans="17:18" x14ac:dyDescent="0.3">
      <c r="Q535" s="52">
        <v>45472</v>
      </c>
      <c r="R535">
        <v>183</v>
      </c>
    </row>
    <row r="536" spans="17:18" x14ac:dyDescent="0.3">
      <c r="Q536" s="52">
        <v>45473</v>
      </c>
      <c r="R536">
        <v>183</v>
      </c>
    </row>
    <row r="537" spans="17:18" x14ac:dyDescent="0.3">
      <c r="Q537" s="52">
        <v>45474</v>
      </c>
      <c r="R537">
        <v>193</v>
      </c>
    </row>
    <row r="538" spans="17:18" x14ac:dyDescent="0.3">
      <c r="Q538" s="52">
        <v>45475</v>
      </c>
      <c r="R538">
        <v>193</v>
      </c>
    </row>
    <row r="539" spans="17:18" x14ac:dyDescent="0.3">
      <c r="Q539" s="52">
        <v>45476</v>
      </c>
      <c r="R539">
        <v>193</v>
      </c>
    </row>
    <row r="540" spans="17:18" x14ac:dyDescent="0.3">
      <c r="Q540" s="52">
        <v>45477</v>
      </c>
      <c r="R540">
        <v>193</v>
      </c>
    </row>
    <row r="541" spans="17:18" x14ac:dyDescent="0.3">
      <c r="Q541" s="52">
        <v>45478</v>
      </c>
      <c r="R541">
        <v>193</v>
      </c>
    </row>
    <row r="542" spans="17:18" x14ac:dyDescent="0.3">
      <c r="Q542" s="52">
        <v>45479</v>
      </c>
      <c r="R542">
        <v>193</v>
      </c>
    </row>
    <row r="543" spans="17:18" x14ac:dyDescent="0.3">
      <c r="Q543" s="52">
        <v>45480</v>
      </c>
      <c r="R543">
        <v>193</v>
      </c>
    </row>
    <row r="544" spans="17:18" x14ac:dyDescent="0.3">
      <c r="Q544" s="52">
        <v>45481</v>
      </c>
      <c r="R544">
        <v>193</v>
      </c>
    </row>
    <row r="545" spans="17:18" x14ac:dyDescent="0.3">
      <c r="Q545" s="52">
        <v>45482</v>
      </c>
      <c r="R545">
        <v>193</v>
      </c>
    </row>
    <row r="546" spans="17:18" x14ac:dyDescent="0.3">
      <c r="Q546" s="52">
        <v>45483</v>
      </c>
      <c r="R546">
        <v>193</v>
      </c>
    </row>
    <row r="547" spans="17:18" x14ac:dyDescent="0.3">
      <c r="Q547" s="52">
        <v>45484</v>
      </c>
      <c r="R547">
        <v>193</v>
      </c>
    </row>
    <row r="548" spans="17:18" x14ac:dyDescent="0.3">
      <c r="Q548" s="52">
        <v>45485</v>
      </c>
      <c r="R548">
        <v>193</v>
      </c>
    </row>
    <row r="549" spans="17:18" x14ac:dyDescent="0.3">
      <c r="Q549" s="52">
        <v>45486</v>
      </c>
      <c r="R549">
        <v>193</v>
      </c>
    </row>
    <row r="550" spans="17:18" x14ac:dyDescent="0.3">
      <c r="Q550" s="52">
        <v>45487</v>
      </c>
      <c r="R550">
        <v>193</v>
      </c>
    </row>
    <row r="551" spans="17:18" x14ac:dyDescent="0.3">
      <c r="Q551" s="52">
        <v>45488</v>
      </c>
      <c r="R551">
        <v>193</v>
      </c>
    </row>
    <row r="552" spans="17:18" x14ac:dyDescent="0.3">
      <c r="Q552" s="52">
        <v>45489</v>
      </c>
      <c r="R552">
        <v>193</v>
      </c>
    </row>
    <row r="553" spans="17:18" x14ac:dyDescent="0.3">
      <c r="Q553" s="52">
        <v>45490</v>
      </c>
      <c r="R553">
        <v>193</v>
      </c>
    </row>
    <row r="554" spans="17:18" x14ac:dyDescent="0.3">
      <c r="Q554" s="52">
        <v>45491</v>
      </c>
      <c r="R554">
        <v>193</v>
      </c>
    </row>
    <row r="555" spans="17:18" x14ac:dyDescent="0.3">
      <c r="Q555" s="52">
        <v>45492</v>
      </c>
      <c r="R555">
        <v>193</v>
      </c>
    </row>
    <row r="556" spans="17:18" x14ac:dyDescent="0.3">
      <c r="Q556" s="52">
        <v>45493</v>
      </c>
      <c r="R556">
        <v>193</v>
      </c>
    </row>
    <row r="557" spans="17:18" x14ac:dyDescent="0.3">
      <c r="Q557" s="52">
        <v>45494</v>
      </c>
      <c r="R557">
        <v>193</v>
      </c>
    </row>
    <row r="558" spans="17:18" x14ac:dyDescent="0.3">
      <c r="Q558" s="52">
        <v>45495</v>
      </c>
      <c r="R558">
        <v>193</v>
      </c>
    </row>
    <row r="559" spans="17:18" x14ac:dyDescent="0.3">
      <c r="Q559" s="52">
        <v>45496</v>
      </c>
      <c r="R559">
        <v>193</v>
      </c>
    </row>
    <row r="560" spans="17:18" x14ac:dyDescent="0.3">
      <c r="Q560" s="52">
        <v>45497</v>
      </c>
      <c r="R560">
        <v>193</v>
      </c>
    </row>
    <row r="561" spans="17:18" x14ac:dyDescent="0.3">
      <c r="Q561" s="52">
        <v>45498</v>
      </c>
      <c r="R561">
        <v>193</v>
      </c>
    </row>
    <row r="562" spans="17:18" x14ac:dyDescent="0.3">
      <c r="Q562" s="52">
        <v>45499</v>
      </c>
      <c r="R562">
        <v>193</v>
      </c>
    </row>
    <row r="563" spans="17:18" x14ac:dyDescent="0.3">
      <c r="Q563" s="52">
        <v>45500</v>
      </c>
      <c r="R563">
        <v>193</v>
      </c>
    </row>
    <row r="564" spans="17:18" x14ac:dyDescent="0.3">
      <c r="Q564" s="52">
        <v>45501</v>
      </c>
      <c r="R564">
        <v>193</v>
      </c>
    </row>
    <row r="565" spans="17:18" x14ac:dyDescent="0.3">
      <c r="Q565" s="52">
        <v>45502</v>
      </c>
      <c r="R565">
        <v>193</v>
      </c>
    </row>
    <row r="566" spans="17:18" x14ac:dyDescent="0.3">
      <c r="Q566" s="52">
        <v>45503</v>
      </c>
      <c r="R566">
        <v>193</v>
      </c>
    </row>
    <row r="567" spans="17:18" x14ac:dyDescent="0.3">
      <c r="Q567" s="52">
        <v>45504</v>
      </c>
      <c r="R567">
        <v>193</v>
      </c>
    </row>
    <row r="568" spans="17:18" x14ac:dyDescent="0.3">
      <c r="Q568" s="52">
        <v>45505</v>
      </c>
      <c r="R568">
        <v>203</v>
      </c>
    </row>
    <row r="569" spans="17:18" x14ac:dyDescent="0.3">
      <c r="Q569" s="52">
        <v>45506</v>
      </c>
      <c r="R569">
        <v>203</v>
      </c>
    </row>
    <row r="570" spans="17:18" x14ac:dyDescent="0.3">
      <c r="Q570" s="52">
        <v>45507</v>
      </c>
      <c r="R570">
        <v>203</v>
      </c>
    </row>
    <row r="571" spans="17:18" x14ac:dyDescent="0.3">
      <c r="Q571" s="52">
        <v>45508</v>
      </c>
      <c r="R571">
        <v>203</v>
      </c>
    </row>
    <row r="572" spans="17:18" x14ac:dyDescent="0.3">
      <c r="Q572" s="52">
        <v>45509</v>
      </c>
      <c r="R572">
        <v>203</v>
      </c>
    </row>
    <row r="573" spans="17:18" x14ac:dyDescent="0.3">
      <c r="Q573" s="52">
        <v>45510</v>
      </c>
      <c r="R573">
        <v>203</v>
      </c>
    </row>
    <row r="574" spans="17:18" x14ac:dyDescent="0.3">
      <c r="Q574" s="52">
        <v>45511</v>
      </c>
      <c r="R574">
        <v>203</v>
      </c>
    </row>
    <row r="575" spans="17:18" x14ac:dyDescent="0.3">
      <c r="Q575" s="52">
        <v>45512</v>
      </c>
      <c r="R575">
        <v>203</v>
      </c>
    </row>
    <row r="576" spans="17:18" x14ac:dyDescent="0.3">
      <c r="Q576" s="52">
        <v>45513</v>
      </c>
      <c r="R576">
        <v>203</v>
      </c>
    </row>
    <row r="577" spans="17:18" x14ac:dyDescent="0.3">
      <c r="Q577" s="52">
        <v>45514</v>
      </c>
      <c r="R577">
        <v>203</v>
      </c>
    </row>
    <row r="578" spans="17:18" x14ac:dyDescent="0.3">
      <c r="Q578" s="52">
        <v>45515</v>
      </c>
      <c r="R578">
        <v>203</v>
      </c>
    </row>
    <row r="579" spans="17:18" x14ac:dyDescent="0.3">
      <c r="Q579" s="52">
        <v>45516</v>
      </c>
      <c r="R579">
        <v>203</v>
      </c>
    </row>
    <row r="580" spans="17:18" x14ac:dyDescent="0.3">
      <c r="Q580" s="52">
        <v>45517</v>
      </c>
      <c r="R580">
        <v>203</v>
      </c>
    </row>
    <row r="581" spans="17:18" x14ac:dyDescent="0.3">
      <c r="Q581" s="52">
        <v>45518</v>
      </c>
      <c r="R581">
        <v>203</v>
      </c>
    </row>
    <row r="582" spans="17:18" x14ac:dyDescent="0.3">
      <c r="Q582" s="52">
        <v>45519</v>
      </c>
      <c r="R582">
        <v>203</v>
      </c>
    </row>
    <row r="583" spans="17:18" x14ac:dyDescent="0.3">
      <c r="Q583" s="52">
        <v>45520</v>
      </c>
      <c r="R583">
        <v>203</v>
      </c>
    </row>
    <row r="584" spans="17:18" x14ac:dyDescent="0.3">
      <c r="Q584" s="52">
        <v>45521</v>
      </c>
      <c r="R584">
        <v>203</v>
      </c>
    </row>
    <row r="585" spans="17:18" x14ac:dyDescent="0.3">
      <c r="Q585" s="52">
        <v>45522</v>
      </c>
      <c r="R585">
        <v>203</v>
      </c>
    </row>
    <row r="586" spans="17:18" x14ac:dyDescent="0.3">
      <c r="Q586" s="52">
        <v>45523</v>
      </c>
      <c r="R586">
        <v>203</v>
      </c>
    </row>
    <row r="587" spans="17:18" x14ac:dyDescent="0.3">
      <c r="Q587" s="52">
        <v>45524</v>
      </c>
      <c r="R587">
        <v>203</v>
      </c>
    </row>
    <row r="588" spans="17:18" x14ac:dyDescent="0.3">
      <c r="Q588" s="52">
        <v>45525</v>
      </c>
      <c r="R588">
        <v>203</v>
      </c>
    </row>
    <row r="589" spans="17:18" x14ac:dyDescent="0.3">
      <c r="Q589" s="52">
        <v>45526</v>
      </c>
      <c r="R589">
        <v>203</v>
      </c>
    </row>
    <row r="590" spans="17:18" x14ac:dyDescent="0.3">
      <c r="Q590" s="52">
        <v>45527</v>
      </c>
      <c r="R590">
        <v>203</v>
      </c>
    </row>
    <row r="591" spans="17:18" x14ac:dyDescent="0.3">
      <c r="Q591" s="52">
        <v>45528</v>
      </c>
      <c r="R591">
        <v>203</v>
      </c>
    </row>
    <row r="592" spans="17:18" x14ac:dyDescent="0.3">
      <c r="Q592" s="52">
        <v>45529</v>
      </c>
      <c r="R592">
        <v>203</v>
      </c>
    </row>
    <row r="593" spans="17:18" x14ac:dyDescent="0.3">
      <c r="Q593" s="52">
        <v>45530</v>
      </c>
      <c r="R593">
        <v>203</v>
      </c>
    </row>
    <row r="594" spans="17:18" x14ac:dyDescent="0.3">
      <c r="Q594" s="52">
        <v>45531</v>
      </c>
      <c r="R594">
        <v>203</v>
      </c>
    </row>
    <row r="595" spans="17:18" x14ac:dyDescent="0.3">
      <c r="Q595" s="52">
        <v>45532</v>
      </c>
      <c r="R595">
        <v>203</v>
      </c>
    </row>
    <row r="596" spans="17:18" x14ac:dyDescent="0.3">
      <c r="Q596" s="52">
        <v>45533</v>
      </c>
      <c r="R596">
        <v>203</v>
      </c>
    </row>
    <row r="597" spans="17:18" x14ac:dyDescent="0.3">
      <c r="Q597" s="52">
        <v>45534</v>
      </c>
      <c r="R597">
        <v>203</v>
      </c>
    </row>
    <row r="598" spans="17:18" x14ac:dyDescent="0.3">
      <c r="Q598" s="52">
        <v>45535</v>
      </c>
      <c r="R598">
        <v>203</v>
      </c>
    </row>
    <row r="599" spans="17:18" x14ac:dyDescent="0.3">
      <c r="Q599" s="52">
        <v>45536</v>
      </c>
      <c r="R599">
        <v>213</v>
      </c>
    </row>
    <row r="600" spans="17:18" x14ac:dyDescent="0.3">
      <c r="Q600" s="52">
        <v>45537</v>
      </c>
      <c r="R600">
        <v>213</v>
      </c>
    </row>
    <row r="601" spans="17:18" x14ac:dyDescent="0.3">
      <c r="Q601" s="52">
        <v>45538</v>
      </c>
      <c r="R601">
        <v>213</v>
      </c>
    </row>
    <row r="602" spans="17:18" x14ac:dyDescent="0.3">
      <c r="Q602" s="52">
        <v>45539</v>
      </c>
      <c r="R602">
        <v>213</v>
      </c>
    </row>
    <row r="603" spans="17:18" x14ac:dyDescent="0.3">
      <c r="Q603" s="52">
        <v>45540</v>
      </c>
      <c r="R603">
        <v>213</v>
      </c>
    </row>
    <row r="604" spans="17:18" x14ac:dyDescent="0.3">
      <c r="Q604" s="52">
        <v>45541</v>
      </c>
      <c r="R604">
        <v>213</v>
      </c>
    </row>
    <row r="605" spans="17:18" x14ac:dyDescent="0.3">
      <c r="Q605" s="52">
        <v>45542</v>
      </c>
      <c r="R605">
        <v>213</v>
      </c>
    </row>
    <row r="606" spans="17:18" x14ac:dyDescent="0.3">
      <c r="Q606" s="52">
        <v>45543</v>
      </c>
      <c r="R606">
        <v>213</v>
      </c>
    </row>
    <row r="607" spans="17:18" x14ac:dyDescent="0.3">
      <c r="Q607" s="52">
        <v>45544</v>
      </c>
      <c r="R607">
        <v>213</v>
      </c>
    </row>
    <row r="608" spans="17:18" x14ac:dyDescent="0.3">
      <c r="Q608" s="52">
        <v>45545</v>
      </c>
      <c r="R608">
        <v>213</v>
      </c>
    </row>
    <row r="609" spans="17:18" x14ac:dyDescent="0.3">
      <c r="Q609" s="52">
        <v>45546</v>
      </c>
      <c r="R609">
        <v>213</v>
      </c>
    </row>
    <row r="610" spans="17:18" x14ac:dyDescent="0.3">
      <c r="Q610" s="52">
        <v>45547</v>
      </c>
      <c r="R610">
        <v>213</v>
      </c>
    </row>
    <row r="611" spans="17:18" x14ac:dyDescent="0.3">
      <c r="Q611" s="52">
        <v>45548</v>
      </c>
      <c r="R611">
        <v>213</v>
      </c>
    </row>
    <row r="612" spans="17:18" x14ac:dyDescent="0.3">
      <c r="Q612" s="52">
        <v>45549</v>
      </c>
      <c r="R612">
        <v>213</v>
      </c>
    </row>
    <row r="613" spans="17:18" x14ac:dyDescent="0.3">
      <c r="Q613" s="52">
        <v>45550</v>
      </c>
      <c r="R613">
        <v>213</v>
      </c>
    </row>
    <row r="614" spans="17:18" x14ac:dyDescent="0.3">
      <c r="Q614" s="52">
        <v>45551</v>
      </c>
      <c r="R614">
        <v>213</v>
      </c>
    </row>
    <row r="615" spans="17:18" x14ac:dyDescent="0.3">
      <c r="Q615" s="52">
        <v>45552</v>
      </c>
      <c r="R615">
        <v>213</v>
      </c>
    </row>
    <row r="616" spans="17:18" x14ac:dyDescent="0.3">
      <c r="Q616" s="52">
        <v>45553</v>
      </c>
      <c r="R616">
        <v>213</v>
      </c>
    </row>
    <row r="617" spans="17:18" x14ac:dyDescent="0.3">
      <c r="Q617" s="52">
        <v>45554</v>
      </c>
      <c r="R617">
        <v>213</v>
      </c>
    </row>
    <row r="618" spans="17:18" x14ac:dyDescent="0.3">
      <c r="Q618" s="52">
        <v>45555</v>
      </c>
      <c r="R618">
        <v>213</v>
      </c>
    </row>
    <row r="619" spans="17:18" x14ac:dyDescent="0.3">
      <c r="Q619" s="52">
        <v>45556</v>
      </c>
      <c r="R619">
        <v>213</v>
      </c>
    </row>
    <row r="620" spans="17:18" x14ac:dyDescent="0.3">
      <c r="Q620" s="52">
        <v>45557</v>
      </c>
      <c r="R620">
        <v>213</v>
      </c>
    </row>
    <row r="621" spans="17:18" x14ac:dyDescent="0.3">
      <c r="Q621" s="52">
        <v>45558</v>
      </c>
      <c r="R621">
        <v>213</v>
      </c>
    </row>
    <row r="622" spans="17:18" x14ac:dyDescent="0.3">
      <c r="Q622" s="52">
        <v>45559</v>
      </c>
      <c r="R622">
        <v>213</v>
      </c>
    </row>
    <row r="623" spans="17:18" x14ac:dyDescent="0.3">
      <c r="Q623" s="52">
        <v>45560</v>
      </c>
      <c r="R623">
        <v>213</v>
      </c>
    </row>
    <row r="624" spans="17:18" x14ac:dyDescent="0.3">
      <c r="Q624" s="52">
        <v>45561</v>
      </c>
      <c r="R624">
        <v>213</v>
      </c>
    </row>
    <row r="625" spans="17:18" x14ac:dyDescent="0.3">
      <c r="Q625" s="52">
        <v>45562</v>
      </c>
      <c r="R625">
        <v>213</v>
      </c>
    </row>
    <row r="626" spans="17:18" x14ac:dyDescent="0.3">
      <c r="Q626" s="52">
        <v>45563</v>
      </c>
      <c r="R626">
        <v>213</v>
      </c>
    </row>
    <row r="627" spans="17:18" x14ac:dyDescent="0.3">
      <c r="Q627" s="52">
        <v>45564</v>
      </c>
      <c r="R627">
        <v>213</v>
      </c>
    </row>
    <row r="628" spans="17:18" x14ac:dyDescent="0.3">
      <c r="Q628" s="52">
        <v>45565</v>
      </c>
      <c r="R628">
        <v>213</v>
      </c>
    </row>
    <row r="629" spans="17:18" x14ac:dyDescent="0.3">
      <c r="Q629" s="52">
        <v>45566</v>
      </c>
      <c r="R629">
        <v>223</v>
      </c>
    </row>
    <row r="630" spans="17:18" x14ac:dyDescent="0.3">
      <c r="Q630" s="52">
        <v>45567</v>
      </c>
      <c r="R630">
        <v>223</v>
      </c>
    </row>
    <row r="631" spans="17:18" x14ac:dyDescent="0.3">
      <c r="Q631" s="52">
        <v>45568</v>
      </c>
      <c r="R631">
        <v>223</v>
      </c>
    </row>
    <row r="632" spans="17:18" x14ac:dyDescent="0.3">
      <c r="Q632" s="52">
        <v>45569</v>
      </c>
      <c r="R632">
        <v>223</v>
      </c>
    </row>
    <row r="633" spans="17:18" x14ac:dyDescent="0.3">
      <c r="Q633" s="52">
        <v>45570</v>
      </c>
      <c r="R633">
        <v>223</v>
      </c>
    </row>
    <row r="634" spans="17:18" x14ac:dyDescent="0.3">
      <c r="Q634" s="52">
        <v>45571</v>
      </c>
      <c r="R634">
        <v>223</v>
      </c>
    </row>
    <row r="635" spans="17:18" x14ac:dyDescent="0.3">
      <c r="Q635" s="52">
        <v>45572</v>
      </c>
      <c r="R635">
        <v>223</v>
      </c>
    </row>
    <row r="636" spans="17:18" x14ac:dyDescent="0.3">
      <c r="Q636" s="52">
        <v>45573</v>
      </c>
      <c r="R636">
        <v>223</v>
      </c>
    </row>
    <row r="637" spans="17:18" x14ac:dyDescent="0.3">
      <c r="Q637" s="52">
        <v>45574</v>
      </c>
      <c r="R637">
        <v>223</v>
      </c>
    </row>
    <row r="638" spans="17:18" x14ac:dyDescent="0.3">
      <c r="Q638" s="52">
        <v>45575</v>
      </c>
      <c r="R638">
        <v>223</v>
      </c>
    </row>
    <row r="639" spans="17:18" x14ac:dyDescent="0.3">
      <c r="Q639" s="52">
        <v>45576</v>
      </c>
      <c r="R639">
        <v>223</v>
      </c>
    </row>
    <row r="640" spans="17:18" x14ac:dyDescent="0.3">
      <c r="Q640" s="52">
        <v>45577</v>
      </c>
      <c r="R640">
        <v>223</v>
      </c>
    </row>
    <row r="641" spans="17:18" x14ac:dyDescent="0.3">
      <c r="Q641" s="52">
        <v>45578</v>
      </c>
      <c r="R641">
        <v>223</v>
      </c>
    </row>
    <row r="642" spans="17:18" x14ac:dyDescent="0.3">
      <c r="Q642" s="52">
        <v>45579</v>
      </c>
      <c r="R642">
        <v>223</v>
      </c>
    </row>
    <row r="643" spans="17:18" x14ac:dyDescent="0.3">
      <c r="Q643" s="52">
        <v>45580</v>
      </c>
      <c r="R643">
        <v>223</v>
      </c>
    </row>
    <row r="644" spans="17:18" x14ac:dyDescent="0.3">
      <c r="Q644" s="52">
        <v>45581</v>
      </c>
      <c r="R644">
        <v>223</v>
      </c>
    </row>
    <row r="645" spans="17:18" x14ac:dyDescent="0.3">
      <c r="Q645" s="52">
        <v>45582</v>
      </c>
      <c r="R645">
        <v>223</v>
      </c>
    </row>
    <row r="646" spans="17:18" x14ac:dyDescent="0.3">
      <c r="Q646" s="52">
        <v>45583</v>
      </c>
      <c r="R646">
        <v>223</v>
      </c>
    </row>
    <row r="647" spans="17:18" x14ac:dyDescent="0.3">
      <c r="Q647" s="52">
        <v>45584</v>
      </c>
      <c r="R647">
        <v>223</v>
      </c>
    </row>
    <row r="648" spans="17:18" x14ac:dyDescent="0.3">
      <c r="Q648" s="52">
        <v>45585</v>
      </c>
      <c r="R648">
        <v>223</v>
      </c>
    </row>
    <row r="649" spans="17:18" x14ac:dyDescent="0.3">
      <c r="Q649" s="52">
        <v>45586</v>
      </c>
      <c r="R649">
        <v>223</v>
      </c>
    </row>
    <row r="650" spans="17:18" x14ac:dyDescent="0.3">
      <c r="Q650" s="52">
        <v>45587</v>
      </c>
      <c r="R650">
        <v>223</v>
      </c>
    </row>
    <row r="651" spans="17:18" x14ac:dyDescent="0.3">
      <c r="Q651" s="52">
        <v>45588</v>
      </c>
      <c r="R651">
        <v>223</v>
      </c>
    </row>
    <row r="652" spans="17:18" x14ac:dyDescent="0.3">
      <c r="Q652" s="52">
        <v>45589</v>
      </c>
      <c r="R652">
        <v>223</v>
      </c>
    </row>
    <row r="653" spans="17:18" x14ac:dyDescent="0.3">
      <c r="Q653" s="52">
        <v>45590</v>
      </c>
      <c r="R653">
        <v>223</v>
      </c>
    </row>
    <row r="654" spans="17:18" x14ac:dyDescent="0.3">
      <c r="Q654" s="52">
        <v>45591</v>
      </c>
      <c r="R654">
        <v>223</v>
      </c>
    </row>
    <row r="655" spans="17:18" x14ac:dyDescent="0.3">
      <c r="Q655" s="52">
        <v>45592</v>
      </c>
      <c r="R655">
        <v>223</v>
      </c>
    </row>
    <row r="656" spans="17:18" x14ac:dyDescent="0.3">
      <c r="Q656" s="52">
        <v>45593</v>
      </c>
      <c r="R656">
        <v>223</v>
      </c>
    </row>
    <row r="657" spans="17:18" x14ac:dyDescent="0.3">
      <c r="Q657" s="52">
        <v>45594</v>
      </c>
      <c r="R657">
        <v>223</v>
      </c>
    </row>
    <row r="658" spans="17:18" x14ac:dyDescent="0.3">
      <c r="Q658" s="52">
        <v>45595</v>
      </c>
      <c r="R658">
        <v>223</v>
      </c>
    </row>
    <row r="659" spans="17:18" x14ac:dyDescent="0.3">
      <c r="Q659" s="52">
        <v>45596</v>
      </c>
      <c r="R659">
        <v>223</v>
      </c>
    </row>
    <row r="660" spans="17:18" x14ac:dyDescent="0.3">
      <c r="Q660" s="52">
        <v>45597</v>
      </c>
      <c r="R660">
        <v>233</v>
      </c>
    </row>
    <row r="661" spans="17:18" x14ac:dyDescent="0.3">
      <c r="Q661" s="52">
        <v>45598</v>
      </c>
      <c r="R661">
        <v>233</v>
      </c>
    </row>
    <row r="662" spans="17:18" x14ac:dyDescent="0.3">
      <c r="Q662" s="52">
        <v>45599</v>
      </c>
      <c r="R662">
        <v>233</v>
      </c>
    </row>
    <row r="663" spans="17:18" x14ac:dyDescent="0.3">
      <c r="Q663" s="52">
        <v>45600</v>
      </c>
      <c r="R663">
        <v>233</v>
      </c>
    </row>
    <row r="664" spans="17:18" x14ac:dyDescent="0.3">
      <c r="Q664" s="52">
        <v>45601</v>
      </c>
      <c r="R664">
        <v>233</v>
      </c>
    </row>
    <row r="665" spans="17:18" x14ac:dyDescent="0.3">
      <c r="Q665" s="52">
        <v>45602</v>
      </c>
      <c r="R665">
        <v>233</v>
      </c>
    </row>
    <row r="666" spans="17:18" x14ac:dyDescent="0.3">
      <c r="Q666" s="52">
        <v>45603</v>
      </c>
      <c r="R666">
        <v>233</v>
      </c>
    </row>
    <row r="667" spans="17:18" x14ac:dyDescent="0.3">
      <c r="Q667" s="52">
        <v>45604</v>
      </c>
      <c r="R667">
        <v>233</v>
      </c>
    </row>
    <row r="668" spans="17:18" x14ac:dyDescent="0.3">
      <c r="Q668" s="52">
        <v>45605</v>
      </c>
      <c r="R668">
        <v>233</v>
      </c>
    </row>
    <row r="669" spans="17:18" x14ac:dyDescent="0.3">
      <c r="Q669" s="52">
        <v>45606</v>
      </c>
      <c r="R669">
        <v>233</v>
      </c>
    </row>
    <row r="670" spans="17:18" x14ac:dyDescent="0.3">
      <c r="Q670" s="52">
        <v>45607</v>
      </c>
      <c r="R670">
        <v>233</v>
      </c>
    </row>
    <row r="671" spans="17:18" x14ac:dyDescent="0.3">
      <c r="Q671" s="52">
        <v>45608</v>
      </c>
      <c r="R671">
        <v>233</v>
      </c>
    </row>
    <row r="672" spans="17:18" x14ac:dyDescent="0.3">
      <c r="Q672" s="52">
        <v>45609</v>
      </c>
      <c r="R672">
        <v>233</v>
      </c>
    </row>
    <row r="673" spans="17:18" x14ac:dyDescent="0.3">
      <c r="Q673" s="52">
        <v>45610</v>
      </c>
      <c r="R673">
        <v>233</v>
      </c>
    </row>
    <row r="674" spans="17:18" x14ac:dyDescent="0.3">
      <c r="Q674" s="52">
        <v>45611</v>
      </c>
      <c r="R674">
        <v>233</v>
      </c>
    </row>
    <row r="675" spans="17:18" x14ac:dyDescent="0.3">
      <c r="Q675" s="52">
        <v>45612</v>
      </c>
      <c r="R675">
        <v>233</v>
      </c>
    </row>
    <row r="676" spans="17:18" x14ac:dyDescent="0.3">
      <c r="Q676" s="52">
        <v>45613</v>
      </c>
      <c r="R676">
        <v>233</v>
      </c>
    </row>
    <row r="677" spans="17:18" x14ac:dyDescent="0.3">
      <c r="Q677" s="52">
        <v>45614</v>
      </c>
      <c r="R677">
        <v>233</v>
      </c>
    </row>
    <row r="678" spans="17:18" x14ac:dyDescent="0.3">
      <c r="Q678" s="52">
        <v>45615</v>
      </c>
      <c r="R678">
        <v>233</v>
      </c>
    </row>
    <row r="679" spans="17:18" x14ac:dyDescent="0.3">
      <c r="Q679" s="52">
        <v>45616</v>
      </c>
      <c r="R679">
        <v>233</v>
      </c>
    </row>
    <row r="680" spans="17:18" x14ac:dyDescent="0.3">
      <c r="Q680" s="52">
        <v>45617</v>
      </c>
      <c r="R680">
        <v>233</v>
      </c>
    </row>
    <row r="681" spans="17:18" x14ac:dyDescent="0.3">
      <c r="Q681" s="52">
        <v>45618</v>
      </c>
      <c r="R681">
        <v>233</v>
      </c>
    </row>
    <row r="682" spans="17:18" x14ac:dyDescent="0.3">
      <c r="Q682" s="52">
        <v>45619</v>
      </c>
      <c r="R682">
        <v>233</v>
      </c>
    </row>
    <row r="683" spans="17:18" x14ac:dyDescent="0.3">
      <c r="Q683" s="52">
        <v>45620</v>
      </c>
      <c r="R683">
        <v>233</v>
      </c>
    </row>
    <row r="684" spans="17:18" x14ac:dyDescent="0.3">
      <c r="Q684" s="52">
        <v>45621</v>
      </c>
      <c r="R684">
        <v>233</v>
      </c>
    </row>
    <row r="685" spans="17:18" x14ac:dyDescent="0.3">
      <c r="Q685" s="52">
        <v>45622</v>
      </c>
      <c r="R685">
        <v>233</v>
      </c>
    </row>
    <row r="686" spans="17:18" x14ac:dyDescent="0.3">
      <c r="Q686" s="52">
        <v>45623</v>
      </c>
      <c r="R686">
        <v>233</v>
      </c>
    </row>
    <row r="687" spans="17:18" x14ac:dyDescent="0.3">
      <c r="Q687" s="52">
        <v>45624</v>
      </c>
      <c r="R687">
        <v>233</v>
      </c>
    </row>
    <row r="688" spans="17:18" x14ac:dyDescent="0.3">
      <c r="Q688" s="52">
        <v>45625</v>
      </c>
      <c r="R688">
        <v>233</v>
      </c>
    </row>
    <row r="689" spans="17:18" x14ac:dyDescent="0.3">
      <c r="Q689" s="52">
        <v>45626</v>
      </c>
      <c r="R689">
        <v>233</v>
      </c>
    </row>
    <row r="690" spans="17:18" x14ac:dyDescent="0.3">
      <c r="Q690" s="52">
        <v>45627</v>
      </c>
      <c r="R690">
        <v>243</v>
      </c>
    </row>
    <row r="691" spans="17:18" x14ac:dyDescent="0.3">
      <c r="Q691" s="52">
        <v>45628</v>
      </c>
      <c r="R691">
        <v>243</v>
      </c>
    </row>
    <row r="692" spans="17:18" x14ac:dyDescent="0.3">
      <c r="Q692" s="52">
        <v>45629</v>
      </c>
      <c r="R692">
        <v>243</v>
      </c>
    </row>
    <row r="693" spans="17:18" x14ac:dyDescent="0.3">
      <c r="Q693" s="52">
        <v>45630</v>
      </c>
      <c r="R693">
        <v>243</v>
      </c>
    </row>
    <row r="694" spans="17:18" x14ac:dyDescent="0.3">
      <c r="Q694" s="52">
        <v>45631</v>
      </c>
      <c r="R694">
        <v>243</v>
      </c>
    </row>
    <row r="695" spans="17:18" x14ac:dyDescent="0.3">
      <c r="Q695" s="52">
        <v>45632</v>
      </c>
      <c r="R695">
        <v>243</v>
      </c>
    </row>
    <row r="696" spans="17:18" x14ac:dyDescent="0.3">
      <c r="Q696" s="52">
        <v>45633</v>
      </c>
      <c r="R696">
        <v>243</v>
      </c>
    </row>
    <row r="697" spans="17:18" x14ac:dyDescent="0.3">
      <c r="Q697" s="52">
        <v>45634</v>
      </c>
      <c r="R697">
        <v>243</v>
      </c>
    </row>
    <row r="698" spans="17:18" x14ac:dyDescent="0.3">
      <c r="Q698" s="52">
        <v>45635</v>
      </c>
      <c r="R698">
        <v>243</v>
      </c>
    </row>
    <row r="699" spans="17:18" x14ac:dyDescent="0.3">
      <c r="Q699" s="52">
        <v>45636</v>
      </c>
      <c r="R699">
        <v>243</v>
      </c>
    </row>
    <row r="700" spans="17:18" x14ac:dyDescent="0.3">
      <c r="Q700" s="52">
        <v>45637</v>
      </c>
      <c r="R700">
        <v>243</v>
      </c>
    </row>
    <row r="701" spans="17:18" x14ac:dyDescent="0.3">
      <c r="Q701" s="52">
        <v>45638</v>
      </c>
      <c r="R701">
        <v>243</v>
      </c>
    </row>
    <row r="702" spans="17:18" x14ac:dyDescent="0.3">
      <c r="Q702" s="52">
        <v>45639</v>
      </c>
      <c r="R702">
        <v>243</v>
      </c>
    </row>
    <row r="703" spans="17:18" x14ac:dyDescent="0.3">
      <c r="Q703" s="52">
        <v>45640</v>
      </c>
      <c r="R703">
        <v>243</v>
      </c>
    </row>
    <row r="704" spans="17:18" x14ac:dyDescent="0.3">
      <c r="Q704" s="52">
        <v>45641</v>
      </c>
      <c r="R704">
        <v>243</v>
      </c>
    </row>
    <row r="705" spans="17:18" x14ac:dyDescent="0.3">
      <c r="Q705" s="52">
        <v>45642</v>
      </c>
      <c r="R705">
        <v>243</v>
      </c>
    </row>
    <row r="706" spans="17:18" x14ac:dyDescent="0.3">
      <c r="Q706" s="52">
        <v>45643</v>
      </c>
      <c r="R706">
        <v>243</v>
      </c>
    </row>
    <row r="707" spans="17:18" x14ac:dyDescent="0.3">
      <c r="Q707" s="52">
        <v>45644</v>
      </c>
      <c r="R707">
        <v>243</v>
      </c>
    </row>
    <row r="708" spans="17:18" x14ac:dyDescent="0.3">
      <c r="Q708" s="52">
        <v>45645</v>
      </c>
      <c r="R708">
        <v>243</v>
      </c>
    </row>
    <row r="709" spans="17:18" x14ac:dyDescent="0.3">
      <c r="Q709" s="52">
        <v>45646</v>
      </c>
      <c r="R709">
        <v>243</v>
      </c>
    </row>
    <row r="710" spans="17:18" x14ac:dyDescent="0.3">
      <c r="Q710" s="52">
        <v>45647</v>
      </c>
      <c r="R710">
        <v>243</v>
      </c>
    </row>
    <row r="711" spans="17:18" x14ac:dyDescent="0.3">
      <c r="Q711" s="52">
        <v>45648</v>
      </c>
      <c r="R711">
        <v>243</v>
      </c>
    </row>
    <row r="712" spans="17:18" x14ac:dyDescent="0.3">
      <c r="Q712" s="52">
        <v>45649</v>
      </c>
      <c r="R712">
        <v>243</v>
      </c>
    </row>
    <row r="713" spans="17:18" x14ac:dyDescent="0.3">
      <c r="Q713" s="52">
        <v>45650</v>
      </c>
      <c r="R713">
        <v>243</v>
      </c>
    </row>
    <row r="714" spans="17:18" x14ac:dyDescent="0.3">
      <c r="Q714" s="52">
        <v>45651</v>
      </c>
      <c r="R714">
        <v>243</v>
      </c>
    </row>
    <row r="715" spans="17:18" x14ac:dyDescent="0.3">
      <c r="Q715" s="52">
        <v>45652</v>
      </c>
      <c r="R715">
        <v>243</v>
      </c>
    </row>
    <row r="716" spans="17:18" x14ac:dyDescent="0.3">
      <c r="Q716" s="52">
        <v>45653</v>
      </c>
      <c r="R716">
        <v>243</v>
      </c>
    </row>
    <row r="717" spans="17:18" x14ac:dyDescent="0.3">
      <c r="Q717" s="52">
        <v>45654</v>
      </c>
      <c r="R717">
        <v>243</v>
      </c>
    </row>
    <row r="718" spans="17:18" x14ac:dyDescent="0.3">
      <c r="Q718" s="52">
        <v>45655</v>
      </c>
      <c r="R718">
        <v>243</v>
      </c>
    </row>
    <row r="719" spans="17:18" x14ac:dyDescent="0.3">
      <c r="Q719" s="52">
        <v>45656</v>
      </c>
      <c r="R719">
        <v>243</v>
      </c>
    </row>
    <row r="720" spans="17:18" x14ac:dyDescent="0.3">
      <c r="Q720" s="52">
        <v>45657</v>
      </c>
      <c r="R720">
        <v>243</v>
      </c>
    </row>
    <row r="721" spans="17:18" x14ac:dyDescent="0.3">
      <c r="Q721" s="52">
        <v>45658</v>
      </c>
      <c r="R721">
        <v>253</v>
      </c>
    </row>
    <row r="722" spans="17:18" x14ac:dyDescent="0.3">
      <c r="Q722" s="52">
        <v>45659</v>
      </c>
      <c r="R722">
        <v>253</v>
      </c>
    </row>
    <row r="723" spans="17:18" x14ac:dyDescent="0.3">
      <c r="Q723" s="52">
        <v>45660</v>
      </c>
      <c r="R723">
        <v>253</v>
      </c>
    </row>
    <row r="724" spans="17:18" x14ac:dyDescent="0.3">
      <c r="Q724" s="52">
        <v>45661</v>
      </c>
      <c r="R724">
        <v>253</v>
      </c>
    </row>
    <row r="725" spans="17:18" x14ac:dyDescent="0.3">
      <c r="Q725" s="52">
        <v>45662</v>
      </c>
      <c r="R725">
        <v>253</v>
      </c>
    </row>
    <row r="726" spans="17:18" x14ac:dyDescent="0.3">
      <c r="Q726" s="52">
        <v>45663</v>
      </c>
      <c r="R726">
        <v>253</v>
      </c>
    </row>
    <row r="727" spans="17:18" x14ac:dyDescent="0.3">
      <c r="Q727" s="52">
        <v>45664</v>
      </c>
      <c r="R727">
        <v>253</v>
      </c>
    </row>
    <row r="728" spans="17:18" x14ac:dyDescent="0.3">
      <c r="Q728" s="52">
        <v>45665</v>
      </c>
      <c r="R728">
        <v>253</v>
      </c>
    </row>
    <row r="729" spans="17:18" x14ac:dyDescent="0.3">
      <c r="Q729" s="52">
        <v>45666</v>
      </c>
      <c r="R729">
        <v>253</v>
      </c>
    </row>
    <row r="730" spans="17:18" x14ac:dyDescent="0.3">
      <c r="Q730" s="52">
        <v>45667</v>
      </c>
      <c r="R730">
        <v>253</v>
      </c>
    </row>
    <row r="731" spans="17:18" x14ac:dyDescent="0.3">
      <c r="Q731" s="52">
        <v>45668</v>
      </c>
      <c r="R731">
        <v>253</v>
      </c>
    </row>
    <row r="732" spans="17:18" x14ac:dyDescent="0.3">
      <c r="Q732" s="52">
        <v>45669</v>
      </c>
      <c r="R732">
        <v>253</v>
      </c>
    </row>
    <row r="733" spans="17:18" x14ac:dyDescent="0.3">
      <c r="Q733" s="52">
        <v>45670</v>
      </c>
      <c r="R733">
        <v>253</v>
      </c>
    </row>
    <row r="734" spans="17:18" x14ac:dyDescent="0.3">
      <c r="Q734" s="52">
        <v>45671</v>
      </c>
      <c r="R734">
        <v>253</v>
      </c>
    </row>
    <row r="735" spans="17:18" x14ac:dyDescent="0.3">
      <c r="Q735" s="52">
        <v>45672</v>
      </c>
      <c r="R735">
        <v>253</v>
      </c>
    </row>
    <row r="736" spans="17:18" x14ac:dyDescent="0.3">
      <c r="Q736" s="52">
        <v>45673</v>
      </c>
      <c r="R736">
        <v>253</v>
      </c>
    </row>
    <row r="737" spans="17:18" x14ac:dyDescent="0.3">
      <c r="Q737" s="52">
        <v>45674</v>
      </c>
      <c r="R737">
        <v>253</v>
      </c>
    </row>
    <row r="738" spans="17:18" x14ac:dyDescent="0.3">
      <c r="Q738" s="52">
        <v>45675</v>
      </c>
      <c r="R738">
        <v>253</v>
      </c>
    </row>
    <row r="739" spans="17:18" x14ac:dyDescent="0.3">
      <c r="Q739" s="52">
        <v>45676</v>
      </c>
      <c r="R739">
        <v>253</v>
      </c>
    </row>
    <row r="740" spans="17:18" x14ac:dyDescent="0.3">
      <c r="Q740" s="52">
        <v>45677</v>
      </c>
      <c r="R740">
        <v>253</v>
      </c>
    </row>
    <row r="741" spans="17:18" x14ac:dyDescent="0.3">
      <c r="Q741" s="52">
        <v>45678</v>
      </c>
      <c r="R741">
        <v>253</v>
      </c>
    </row>
    <row r="742" spans="17:18" x14ac:dyDescent="0.3">
      <c r="Q742" s="52">
        <v>45679</v>
      </c>
      <c r="R742">
        <v>253</v>
      </c>
    </row>
    <row r="743" spans="17:18" x14ac:dyDescent="0.3">
      <c r="Q743" s="52">
        <v>45680</v>
      </c>
      <c r="R743">
        <v>253</v>
      </c>
    </row>
    <row r="744" spans="17:18" x14ac:dyDescent="0.3">
      <c r="Q744" s="52">
        <v>45681</v>
      </c>
      <c r="R744">
        <v>253</v>
      </c>
    </row>
    <row r="745" spans="17:18" x14ac:dyDescent="0.3">
      <c r="Q745" s="52">
        <v>45682</v>
      </c>
      <c r="R745">
        <v>253</v>
      </c>
    </row>
    <row r="746" spans="17:18" x14ac:dyDescent="0.3">
      <c r="Q746" s="52">
        <v>45683</v>
      </c>
      <c r="R746">
        <v>253</v>
      </c>
    </row>
    <row r="747" spans="17:18" x14ac:dyDescent="0.3">
      <c r="Q747" s="52">
        <v>45684</v>
      </c>
      <c r="R747">
        <v>253</v>
      </c>
    </row>
    <row r="748" spans="17:18" x14ac:dyDescent="0.3">
      <c r="Q748" s="52">
        <v>45685</v>
      </c>
      <c r="R748">
        <v>253</v>
      </c>
    </row>
    <row r="749" spans="17:18" x14ac:dyDescent="0.3">
      <c r="Q749" s="52">
        <v>45686</v>
      </c>
      <c r="R749">
        <v>253</v>
      </c>
    </row>
    <row r="750" spans="17:18" x14ac:dyDescent="0.3">
      <c r="Q750" s="52">
        <v>45687</v>
      </c>
      <c r="R750">
        <v>253</v>
      </c>
    </row>
    <row r="751" spans="17:18" x14ac:dyDescent="0.3">
      <c r="Q751" s="52">
        <v>45688</v>
      </c>
      <c r="R751">
        <v>253</v>
      </c>
    </row>
    <row r="752" spans="17:18" x14ac:dyDescent="0.3">
      <c r="Q752" s="52">
        <v>45689</v>
      </c>
      <c r="R752">
        <v>263</v>
      </c>
    </row>
    <row r="753" spans="17:18" x14ac:dyDescent="0.3">
      <c r="Q753" s="52">
        <v>45690</v>
      </c>
      <c r="R753">
        <v>263</v>
      </c>
    </row>
    <row r="754" spans="17:18" x14ac:dyDescent="0.3">
      <c r="Q754" s="52">
        <v>45691</v>
      </c>
      <c r="R754">
        <v>263</v>
      </c>
    </row>
    <row r="755" spans="17:18" x14ac:dyDescent="0.3">
      <c r="Q755" s="52">
        <v>45692</v>
      </c>
      <c r="R755">
        <v>263</v>
      </c>
    </row>
    <row r="756" spans="17:18" x14ac:dyDescent="0.3">
      <c r="Q756" s="52">
        <v>45693</v>
      </c>
      <c r="R756">
        <v>263</v>
      </c>
    </row>
    <row r="757" spans="17:18" x14ac:dyDescent="0.3">
      <c r="Q757" s="52">
        <v>45694</v>
      </c>
      <c r="R757">
        <v>263</v>
      </c>
    </row>
    <row r="758" spans="17:18" x14ac:dyDescent="0.3">
      <c r="Q758" s="52">
        <v>45695</v>
      </c>
      <c r="R758">
        <v>263</v>
      </c>
    </row>
    <row r="759" spans="17:18" x14ac:dyDescent="0.3">
      <c r="Q759" s="52">
        <v>45696</v>
      </c>
      <c r="R759">
        <v>263</v>
      </c>
    </row>
    <row r="760" spans="17:18" x14ac:dyDescent="0.3">
      <c r="Q760" s="52">
        <v>45697</v>
      </c>
      <c r="R760">
        <v>263</v>
      </c>
    </row>
    <row r="761" spans="17:18" x14ac:dyDescent="0.3">
      <c r="Q761" s="52">
        <v>45698</v>
      </c>
      <c r="R761">
        <v>263</v>
      </c>
    </row>
    <row r="762" spans="17:18" x14ac:dyDescent="0.3">
      <c r="Q762" s="52">
        <v>45699</v>
      </c>
      <c r="R762">
        <v>263</v>
      </c>
    </row>
    <row r="763" spans="17:18" x14ac:dyDescent="0.3">
      <c r="Q763" s="52">
        <v>45700</v>
      </c>
      <c r="R763">
        <v>263</v>
      </c>
    </row>
    <row r="764" spans="17:18" x14ac:dyDescent="0.3">
      <c r="Q764" s="52">
        <v>45701</v>
      </c>
      <c r="R764">
        <v>263</v>
      </c>
    </row>
    <row r="765" spans="17:18" x14ac:dyDescent="0.3">
      <c r="Q765" s="52">
        <v>45702</v>
      </c>
      <c r="R765">
        <v>263</v>
      </c>
    </row>
    <row r="766" spans="17:18" x14ac:dyDescent="0.3">
      <c r="Q766" s="52">
        <v>45703</v>
      </c>
      <c r="R766">
        <v>263</v>
      </c>
    </row>
    <row r="767" spans="17:18" x14ac:dyDescent="0.3">
      <c r="Q767" s="52">
        <v>45704</v>
      </c>
      <c r="R767">
        <v>263</v>
      </c>
    </row>
    <row r="768" spans="17:18" x14ac:dyDescent="0.3">
      <c r="Q768" s="52">
        <v>45705</v>
      </c>
      <c r="R768">
        <v>263</v>
      </c>
    </row>
    <row r="769" spans="17:18" x14ac:dyDescent="0.3">
      <c r="Q769" s="52">
        <v>45706</v>
      </c>
      <c r="R769">
        <v>263</v>
      </c>
    </row>
    <row r="770" spans="17:18" x14ac:dyDescent="0.3">
      <c r="Q770" s="52">
        <v>45707</v>
      </c>
      <c r="R770">
        <v>263</v>
      </c>
    </row>
    <row r="771" spans="17:18" x14ac:dyDescent="0.3">
      <c r="Q771" s="52">
        <v>45708</v>
      </c>
      <c r="R771">
        <v>263</v>
      </c>
    </row>
    <row r="772" spans="17:18" x14ac:dyDescent="0.3">
      <c r="Q772" s="52">
        <v>45709</v>
      </c>
      <c r="R772">
        <v>263</v>
      </c>
    </row>
    <row r="773" spans="17:18" x14ac:dyDescent="0.3">
      <c r="Q773" s="52">
        <v>45710</v>
      </c>
      <c r="R773">
        <v>263</v>
      </c>
    </row>
    <row r="774" spans="17:18" x14ac:dyDescent="0.3">
      <c r="Q774" s="52">
        <v>45711</v>
      </c>
      <c r="R774">
        <v>263</v>
      </c>
    </row>
    <row r="775" spans="17:18" x14ac:dyDescent="0.3">
      <c r="Q775" s="52">
        <v>45712</v>
      </c>
      <c r="R775">
        <v>263</v>
      </c>
    </row>
    <row r="776" spans="17:18" x14ac:dyDescent="0.3">
      <c r="Q776" s="52">
        <v>45713</v>
      </c>
      <c r="R776">
        <v>263</v>
      </c>
    </row>
    <row r="777" spans="17:18" x14ac:dyDescent="0.3">
      <c r="Q777" s="52">
        <v>45714</v>
      </c>
      <c r="R777">
        <v>263</v>
      </c>
    </row>
    <row r="778" spans="17:18" x14ac:dyDescent="0.3">
      <c r="Q778" s="52">
        <v>45715</v>
      </c>
      <c r="R778">
        <v>263</v>
      </c>
    </row>
    <row r="779" spans="17:18" x14ac:dyDescent="0.3">
      <c r="Q779" s="52">
        <v>45716</v>
      </c>
      <c r="R779">
        <v>263</v>
      </c>
    </row>
    <row r="780" spans="17:18" x14ac:dyDescent="0.3">
      <c r="Q780" s="52">
        <v>45717</v>
      </c>
      <c r="R780">
        <v>273</v>
      </c>
    </row>
    <row r="781" spans="17:18" x14ac:dyDescent="0.3">
      <c r="Q781" s="52">
        <v>45718</v>
      </c>
      <c r="R781">
        <v>273</v>
      </c>
    </row>
    <row r="782" spans="17:18" x14ac:dyDescent="0.3">
      <c r="Q782" s="52">
        <v>45719</v>
      </c>
      <c r="R782">
        <v>273</v>
      </c>
    </row>
    <row r="783" spans="17:18" x14ac:dyDescent="0.3">
      <c r="Q783" s="52">
        <v>45720</v>
      </c>
      <c r="R783">
        <v>273</v>
      </c>
    </row>
    <row r="784" spans="17:18" x14ac:dyDescent="0.3">
      <c r="Q784" s="52">
        <v>45721</v>
      </c>
      <c r="R784">
        <v>273</v>
      </c>
    </row>
    <row r="785" spans="17:18" x14ac:dyDescent="0.3">
      <c r="Q785" s="52">
        <v>45722</v>
      </c>
      <c r="R785">
        <v>273</v>
      </c>
    </row>
    <row r="786" spans="17:18" x14ac:dyDescent="0.3">
      <c r="Q786" s="52">
        <v>45723</v>
      </c>
      <c r="R786">
        <v>273</v>
      </c>
    </row>
    <row r="787" spans="17:18" x14ac:dyDescent="0.3">
      <c r="Q787" s="52">
        <v>45724</v>
      </c>
      <c r="R787">
        <v>273</v>
      </c>
    </row>
    <row r="788" spans="17:18" x14ac:dyDescent="0.3">
      <c r="Q788" s="52">
        <v>45725</v>
      </c>
      <c r="R788">
        <v>273</v>
      </c>
    </row>
    <row r="789" spans="17:18" x14ac:dyDescent="0.3">
      <c r="Q789" s="52">
        <v>45726</v>
      </c>
      <c r="R789">
        <v>273</v>
      </c>
    </row>
    <row r="790" spans="17:18" x14ac:dyDescent="0.3">
      <c r="Q790" s="52">
        <v>45727</v>
      </c>
      <c r="R790">
        <v>273</v>
      </c>
    </row>
    <row r="791" spans="17:18" x14ac:dyDescent="0.3">
      <c r="Q791" s="52">
        <v>45728</v>
      </c>
      <c r="R791">
        <v>273</v>
      </c>
    </row>
    <row r="792" spans="17:18" x14ac:dyDescent="0.3">
      <c r="Q792" s="52">
        <v>45729</v>
      </c>
      <c r="R792">
        <v>273</v>
      </c>
    </row>
    <row r="793" spans="17:18" x14ac:dyDescent="0.3">
      <c r="Q793" s="52">
        <v>45730</v>
      </c>
      <c r="R793">
        <v>273</v>
      </c>
    </row>
    <row r="794" spans="17:18" x14ac:dyDescent="0.3">
      <c r="Q794" s="52">
        <v>45731</v>
      </c>
      <c r="R794">
        <v>273</v>
      </c>
    </row>
    <row r="795" spans="17:18" x14ac:dyDescent="0.3">
      <c r="Q795" s="52">
        <v>45732</v>
      </c>
      <c r="R795">
        <v>273</v>
      </c>
    </row>
    <row r="796" spans="17:18" x14ac:dyDescent="0.3">
      <c r="Q796" s="52">
        <v>45733</v>
      </c>
      <c r="R796">
        <v>273</v>
      </c>
    </row>
    <row r="797" spans="17:18" x14ac:dyDescent="0.3">
      <c r="Q797" s="52">
        <v>45734</v>
      </c>
      <c r="R797">
        <v>273</v>
      </c>
    </row>
    <row r="798" spans="17:18" x14ac:dyDescent="0.3">
      <c r="Q798" s="52">
        <v>45735</v>
      </c>
      <c r="R798">
        <v>273</v>
      </c>
    </row>
    <row r="799" spans="17:18" x14ac:dyDescent="0.3">
      <c r="Q799" s="52">
        <v>45736</v>
      </c>
      <c r="R799">
        <v>273</v>
      </c>
    </row>
    <row r="800" spans="17:18" x14ac:dyDescent="0.3">
      <c r="Q800" s="52">
        <v>45737</v>
      </c>
      <c r="R800">
        <v>273</v>
      </c>
    </row>
    <row r="801" spans="17:18" x14ac:dyDescent="0.3">
      <c r="Q801" s="52">
        <v>45738</v>
      </c>
      <c r="R801">
        <v>273</v>
      </c>
    </row>
    <row r="802" spans="17:18" x14ac:dyDescent="0.3">
      <c r="Q802" s="52">
        <v>45739</v>
      </c>
      <c r="R802">
        <v>273</v>
      </c>
    </row>
    <row r="803" spans="17:18" x14ac:dyDescent="0.3">
      <c r="Q803" s="52">
        <v>45740</v>
      </c>
      <c r="R803">
        <v>273</v>
      </c>
    </row>
    <row r="804" spans="17:18" x14ac:dyDescent="0.3">
      <c r="Q804" s="52">
        <v>45741</v>
      </c>
      <c r="R804">
        <v>273</v>
      </c>
    </row>
    <row r="805" spans="17:18" x14ac:dyDescent="0.3">
      <c r="Q805" s="52">
        <v>45742</v>
      </c>
      <c r="R805">
        <v>273</v>
      </c>
    </row>
    <row r="806" spans="17:18" x14ac:dyDescent="0.3">
      <c r="Q806" s="52">
        <v>45743</v>
      </c>
      <c r="R806">
        <v>273</v>
      </c>
    </row>
    <row r="807" spans="17:18" x14ac:dyDescent="0.3">
      <c r="Q807" s="52">
        <v>45744</v>
      </c>
      <c r="R807">
        <v>273</v>
      </c>
    </row>
    <row r="808" spans="17:18" x14ac:dyDescent="0.3">
      <c r="Q808" s="52">
        <v>45745</v>
      </c>
      <c r="R808">
        <v>273</v>
      </c>
    </row>
    <row r="809" spans="17:18" x14ac:dyDescent="0.3">
      <c r="Q809" s="52">
        <v>45746</v>
      </c>
      <c r="R809">
        <v>273</v>
      </c>
    </row>
    <row r="810" spans="17:18" x14ac:dyDescent="0.3">
      <c r="Q810" s="52">
        <v>45747</v>
      </c>
      <c r="R810">
        <v>273</v>
      </c>
    </row>
    <row r="811" spans="17:18" x14ac:dyDescent="0.3">
      <c r="Q811" s="52">
        <v>45748</v>
      </c>
      <c r="R811">
        <v>283</v>
      </c>
    </row>
    <row r="812" spans="17:18" x14ac:dyDescent="0.3">
      <c r="Q812" s="52">
        <v>45749</v>
      </c>
      <c r="R812">
        <v>283</v>
      </c>
    </row>
    <row r="813" spans="17:18" x14ac:dyDescent="0.3">
      <c r="Q813" s="52">
        <v>45750</v>
      </c>
      <c r="R813">
        <v>283</v>
      </c>
    </row>
    <row r="814" spans="17:18" x14ac:dyDescent="0.3">
      <c r="Q814" s="52">
        <v>45751</v>
      </c>
      <c r="R814">
        <v>283</v>
      </c>
    </row>
    <row r="815" spans="17:18" x14ac:dyDescent="0.3">
      <c r="Q815" s="52">
        <v>45752</v>
      </c>
      <c r="R815">
        <v>283</v>
      </c>
    </row>
    <row r="816" spans="17:18" x14ac:dyDescent="0.3">
      <c r="Q816" s="52">
        <v>45753</v>
      </c>
      <c r="R816">
        <v>283</v>
      </c>
    </row>
    <row r="817" spans="17:18" x14ac:dyDescent="0.3">
      <c r="Q817" s="52">
        <v>45754</v>
      </c>
      <c r="R817">
        <v>283</v>
      </c>
    </row>
    <row r="818" spans="17:18" x14ac:dyDescent="0.3">
      <c r="Q818" s="52">
        <v>45755</v>
      </c>
      <c r="R818">
        <v>283</v>
      </c>
    </row>
    <row r="819" spans="17:18" x14ac:dyDescent="0.3">
      <c r="Q819" s="52">
        <v>45756</v>
      </c>
      <c r="R819">
        <v>283</v>
      </c>
    </row>
    <row r="820" spans="17:18" x14ac:dyDescent="0.3">
      <c r="Q820" s="52">
        <v>45757</v>
      </c>
      <c r="R820">
        <v>283</v>
      </c>
    </row>
    <row r="821" spans="17:18" x14ac:dyDescent="0.3">
      <c r="Q821" s="52">
        <v>45758</v>
      </c>
      <c r="R821">
        <v>283</v>
      </c>
    </row>
    <row r="822" spans="17:18" x14ac:dyDescent="0.3">
      <c r="Q822" s="52">
        <v>45759</v>
      </c>
      <c r="R822">
        <v>283</v>
      </c>
    </row>
    <row r="823" spans="17:18" x14ac:dyDescent="0.3">
      <c r="Q823" s="52">
        <v>45760</v>
      </c>
      <c r="R823">
        <v>283</v>
      </c>
    </row>
    <row r="824" spans="17:18" x14ac:dyDescent="0.3">
      <c r="Q824" s="52">
        <v>45761</v>
      </c>
      <c r="R824">
        <v>283</v>
      </c>
    </row>
    <row r="825" spans="17:18" x14ac:dyDescent="0.3">
      <c r="Q825" s="52">
        <v>45762</v>
      </c>
      <c r="R825">
        <v>283</v>
      </c>
    </row>
    <row r="826" spans="17:18" x14ac:dyDescent="0.3">
      <c r="Q826" s="52">
        <v>45763</v>
      </c>
      <c r="R826">
        <v>283</v>
      </c>
    </row>
    <row r="827" spans="17:18" x14ac:dyDescent="0.3">
      <c r="Q827" s="52">
        <v>45764</v>
      </c>
      <c r="R827">
        <v>283</v>
      </c>
    </row>
    <row r="828" spans="17:18" x14ac:dyDescent="0.3">
      <c r="Q828" s="52">
        <v>45765</v>
      </c>
      <c r="R828">
        <v>283</v>
      </c>
    </row>
    <row r="829" spans="17:18" x14ac:dyDescent="0.3">
      <c r="Q829" s="52">
        <v>45766</v>
      </c>
      <c r="R829">
        <v>283</v>
      </c>
    </row>
    <row r="830" spans="17:18" x14ac:dyDescent="0.3">
      <c r="Q830" s="52">
        <v>45767</v>
      </c>
      <c r="R830">
        <v>283</v>
      </c>
    </row>
    <row r="831" spans="17:18" x14ac:dyDescent="0.3">
      <c r="Q831" s="52">
        <v>45768</v>
      </c>
      <c r="R831">
        <v>283</v>
      </c>
    </row>
    <row r="832" spans="17:18" x14ac:dyDescent="0.3">
      <c r="Q832" s="52">
        <v>45769</v>
      </c>
      <c r="R832">
        <v>283</v>
      </c>
    </row>
    <row r="833" spans="17:18" x14ac:dyDescent="0.3">
      <c r="Q833" s="52">
        <v>45770</v>
      </c>
      <c r="R833">
        <v>283</v>
      </c>
    </row>
    <row r="834" spans="17:18" x14ac:dyDescent="0.3">
      <c r="Q834" s="52">
        <v>45771</v>
      </c>
      <c r="R834">
        <v>283</v>
      </c>
    </row>
    <row r="835" spans="17:18" x14ac:dyDescent="0.3">
      <c r="Q835" s="52">
        <v>45772</v>
      </c>
      <c r="R835">
        <v>283</v>
      </c>
    </row>
    <row r="836" spans="17:18" x14ac:dyDescent="0.3">
      <c r="Q836" s="52">
        <v>45773</v>
      </c>
      <c r="R836">
        <v>283</v>
      </c>
    </row>
    <row r="837" spans="17:18" x14ac:dyDescent="0.3">
      <c r="Q837" s="52">
        <v>45774</v>
      </c>
      <c r="R837">
        <v>283</v>
      </c>
    </row>
    <row r="838" spans="17:18" x14ac:dyDescent="0.3">
      <c r="Q838" s="52">
        <v>45775</v>
      </c>
      <c r="R838">
        <v>283</v>
      </c>
    </row>
    <row r="839" spans="17:18" x14ac:dyDescent="0.3">
      <c r="Q839" s="52">
        <v>45776</v>
      </c>
      <c r="R839">
        <v>283</v>
      </c>
    </row>
    <row r="840" spans="17:18" x14ac:dyDescent="0.3">
      <c r="Q840" s="52">
        <v>45777</v>
      </c>
      <c r="R840">
        <v>283</v>
      </c>
    </row>
    <row r="841" spans="17:18" x14ac:dyDescent="0.3">
      <c r="Q841" s="52">
        <v>45778</v>
      </c>
      <c r="R841">
        <v>293</v>
      </c>
    </row>
    <row r="842" spans="17:18" x14ac:dyDescent="0.3">
      <c r="Q842" s="52">
        <v>45779</v>
      </c>
      <c r="R842">
        <v>293</v>
      </c>
    </row>
    <row r="843" spans="17:18" x14ac:dyDescent="0.3">
      <c r="Q843" s="52">
        <v>45780</v>
      </c>
      <c r="R843">
        <v>293</v>
      </c>
    </row>
    <row r="844" spans="17:18" x14ac:dyDescent="0.3">
      <c r="Q844" s="52">
        <v>45781</v>
      </c>
      <c r="R844">
        <v>293</v>
      </c>
    </row>
    <row r="845" spans="17:18" x14ac:dyDescent="0.3">
      <c r="Q845" s="52">
        <v>45782</v>
      </c>
      <c r="R845">
        <v>293</v>
      </c>
    </row>
    <row r="846" spans="17:18" x14ac:dyDescent="0.3">
      <c r="Q846" s="52">
        <v>45783</v>
      </c>
      <c r="R846">
        <v>293</v>
      </c>
    </row>
    <row r="847" spans="17:18" x14ac:dyDescent="0.3">
      <c r="Q847" s="52">
        <v>45784</v>
      </c>
      <c r="R847">
        <v>293</v>
      </c>
    </row>
    <row r="848" spans="17:18" x14ac:dyDescent="0.3">
      <c r="Q848" s="52">
        <v>45785</v>
      </c>
      <c r="R848">
        <v>293</v>
      </c>
    </row>
    <row r="849" spans="17:18" x14ac:dyDescent="0.3">
      <c r="Q849" s="52">
        <v>45786</v>
      </c>
      <c r="R849">
        <v>293</v>
      </c>
    </row>
    <row r="850" spans="17:18" x14ac:dyDescent="0.3">
      <c r="Q850" s="52">
        <v>45787</v>
      </c>
      <c r="R850">
        <v>293</v>
      </c>
    </row>
    <row r="851" spans="17:18" x14ac:dyDescent="0.3">
      <c r="Q851" s="52">
        <v>45788</v>
      </c>
      <c r="R851">
        <v>293</v>
      </c>
    </row>
    <row r="852" spans="17:18" x14ac:dyDescent="0.3">
      <c r="Q852" s="52">
        <v>45789</v>
      </c>
      <c r="R852">
        <v>293</v>
      </c>
    </row>
    <row r="853" spans="17:18" x14ac:dyDescent="0.3">
      <c r="Q853" s="52">
        <v>45790</v>
      </c>
      <c r="R853">
        <v>293</v>
      </c>
    </row>
    <row r="854" spans="17:18" x14ac:dyDescent="0.3">
      <c r="Q854" s="52">
        <v>45791</v>
      </c>
      <c r="R854">
        <v>293</v>
      </c>
    </row>
    <row r="855" spans="17:18" x14ac:dyDescent="0.3">
      <c r="Q855" s="52">
        <v>45792</v>
      </c>
      <c r="R855">
        <v>293</v>
      </c>
    </row>
    <row r="856" spans="17:18" x14ac:dyDescent="0.3">
      <c r="Q856" s="52">
        <v>45793</v>
      </c>
      <c r="R856">
        <v>293</v>
      </c>
    </row>
    <row r="857" spans="17:18" x14ac:dyDescent="0.3">
      <c r="Q857" s="52">
        <v>45794</v>
      </c>
      <c r="R857">
        <v>293</v>
      </c>
    </row>
    <row r="858" spans="17:18" x14ac:dyDescent="0.3">
      <c r="Q858" s="52">
        <v>45795</v>
      </c>
      <c r="R858">
        <v>293</v>
      </c>
    </row>
    <row r="859" spans="17:18" x14ac:dyDescent="0.3">
      <c r="Q859" s="52">
        <v>45796</v>
      </c>
      <c r="R859">
        <v>293</v>
      </c>
    </row>
    <row r="860" spans="17:18" x14ac:dyDescent="0.3">
      <c r="Q860" s="52">
        <v>45797</v>
      </c>
      <c r="R860">
        <v>293</v>
      </c>
    </row>
    <row r="861" spans="17:18" x14ac:dyDescent="0.3">
      <c r="Q861" s="52">
        <v>45798</v>
      </c>
      <c r="R861">
        <v>293</v>
      </c>
    </row>
    <row r="862" spans="17:18" x14ac:dyDescent="0.3">
      <c r="Q862" s="52">
        <v>45799</v>
      </c>
      <c r="R862">
        <v>293</v>
      </c>
    </row>
    <row r="863" spans="17:18" x14ac:dyDescent="0.3">
      <c r="Q863" s="52">
        <v>45800</v>
      </c>
      <c r="R863">
        <v>293</v>
      </c>
    </row>
    <row r="864" spans="17:18" x14ac:dyDescent="0.3">
      <c r="Q864" s="52">
        <v>45801</v>
      </c>
      <c r="R864">
        <v>293</v>
      </c>
    </row>
    <row r="865" spans="17:18" x14ac:dyDescent="0.3">
      <c r="Q865" s="52">
        <v>45802</v>
      </c>
      <c r="R865">
        <v>293</v>
      </c>
    </row>
    <row r="866" spans="17:18" x14ac:dyDescent="0.3">
      <c r="Q866" s="52">
        <v>45803</v>
      </c>
      <c r="R866">
        <v>293</v>
      </c>
    </row>
    <row r="867" spans="17:18" x14ac:dyDescent="0.3">
      <c r="Q867" s="52">
        <v>45804</v>
      </c>
      <c r="R867">
        <v>293</v>
      </c>
    </row>
    <row r="868" spans="17:18" x14ac:dyDescent="0.3">
      <c r="Q868" s="52">
        <v>45805</v>
      </c>
      <c r="R868">
        <v>293</v>
      </c>
    </row>
    <row r="869" spans="17:18" x14ac:dyDescent="0.3">
      <c r="Q869" s="52">
        <v>45806</v>
      </c>
      <c r="R869">
        <v>293</v>
      </c>
    </row>
    <row r="870" spans="17:18" x14ac:dyDescent="0.3">
      <c r="Q870" s="52">
        <v>45807</v>
      </c>
      <c r="R870">
        <v>293</v>
      </c>
    </row>
    <row r="871" spans="17:18" x14ac:dyDescent="0.3">
      <c r="Q871" s="52">
        <v>45808</v>
      </c>
      <c r="R871">
        <v>293</v>
      </c>
    </row>
    <row r="872" spans="17:18" x14ac:dyDescent="0.3">
      <c r="Q872" s="52">
        <v>45809</v>
      </c>
      <c r="R872">
        <v>303</v>
      </c>
    </row>
    <row r="873" spans="17:18" x14ac:dyDescent="0.3">
      <c r="Q873" s="52">
        <v>45810</v>
      </c>
      <c r="R873">
        <v>303</v>
      </c>
    </row>
    <row r="874" spans="17:18" x14ac:dyDescent="0.3">
      <c r="Q874" s="52">
        <v>45811</v>
      </c>
      <c r="R874">
        <v>303</v>
      </c>
    </row>
    <row r="875" spans="17:18" x14ac:dyDescent="0.3">
      <c r="Q875" s="52">
        <v>45812</v>
      </c>
      <c r="R875">
        <v>303</v>
      </c>
    </row>
    <row r="876" spans="17:18" x14ac:dyDescent="0.3">
      <c r="Q876" s="52">
        <v>45813</v>
      </c>
      <c r="R876">
        <v>303</v>
      </c>
    </row>
    <row r="877" spans="17:18" x14ac:dyDescent="0.3">
      <c r="Q877" s="52">
        <v>45814</v>
      </c>
      <c r="R877">
        <v>303</v>
      </c>
    </row>
    <row r="878" spans="17:18" x14ac:dyDescent="0.3">
      <c r="Q878" s="52">
        <v>45815</v>
      </c>
      <c r="R878">
        <v>303</v>
      </c>
    </row>
    <row r="879" spans="17:18" x14ac:dyDescent="0.3">
      <c r="Q879" s="52">
        <v>45816</v>
      </c>
      <c r="R879">
        <v>303</v>
      </c>
    </row>
    <row r="880" spans="17:18" x14ac:dyDescent="0.3">
      <c r="Q880" s="52">
        <v>45817</v>
      </c>
      <c r="R880">
        <v>303</v>
      </c>
    </row>
    <row r="881" spans="17:18" x14ac:dyDescent="0.3">
      <c r="Q881" s="52">
        <v>45818</v>
      </c>
      <c r="R881">
        <v>303</v>
      </c>
    </row>
    <row r="882" spans="17:18" x14ac:dyDescent="0.3">
      <c r="Q882" s="52">
        <v>45819</v>
      </c>
      <c r="R882">
        <v>303</v>
      </c>
    </row>
    <row r="883" spans="17:18" x14ac:dyDescent="0.3">
      <c r="Q883" s="52">
        <v>45820</v>
      </c>
      <c r="R883">
        <v>303</v>
      </c>
    </row>
    <row r="884" spans="17:18" x14ac:dyDescent="0.3">
      <c r="Q884" s="52">
        <v>45821</v>
      </c>
      <c r="R884">
        <v>303</v>
      </c>
    </row>
    <row r="885" spans="17:18" x14ac:dyDescent="0.3">
      <c r="Q885" s="52">
        <v>45822</v>
      </c>
      <c r="R885">
        <v>303</v>
      </c>
    </row>
    <row r="886" spans="17:18" x14ac:dyDescent="0.3">
      <c r="Q886" s="52">
        <v>45823</v>
      </c>
      <c r="R886">
        <v>303</v>
      </c>
    </row>
    <row r="887" spans="17:18" x14ac:dyDescent="0.3">
      <c r="Q887" s="52">
        <v>45824</v>
      </c>
      <c r="R887">
        <v>303</v>
      </c>
    </row>
    <row r="888" spans="17:18" x14ac:dyDescent="0.3">
      <c r="Q888" s="52">
        <v>45825</v>
      </c>
      <c r="R888">
        <v>303</v>
      </c>
    </row>
    <row r="889" spans="17:18" x14ac:dyDescent="0.3">
      <c r="Q889" s="52">
        <v>45826</v>
      </c>
      <c r="R889">
        <v>303</v>
      </c>
    </row>
    <row r="890" spans="17:18" x14ac:dyDescent="0.3">
      <c r="Q890" s="52">
        <v>45827</v>
      </c>
      <c r="R890">
        <v>303</v>
      </c>
    </row>
    <row r="891" spans="17:18" x14ac:dyDescent="0.3">
      <c r="Q891" s="52">
        <v>45828</v>
      </c>
      <c r="R891">
        <v>303</v>
      </c>
    </row>
    <row r="892" spans="17:18" x14ac:dyDescent="0.3">
      <c r="Q892" s="52">
        <v>45829</v>
      </c>
      <c r="R892">
        <v>303</v>
      </c>
    </row>
    <row r="893" spans="17:18" x14ac:dyDescent="0.3">
      <c r="Q893" s="52">
        <v>45830</v>
      </c>
      <c r="R893">
        <v>303</v>
      </c>
    </row>
    <row r="894" spans="17:18" x14ac:dyDescent="0.3">
      <c r="Q894" s="52">
        <v>45831</v>
      </c>
      <c r="R894">
        <v>303</v>
      </c>
    </row>
    <row r="895" spans="17:18" x14ac:dyDescent="0.3">
      <c r="Q895" s="52">
        <v>45832</v>
      </c>
      <c r="R895">
        <v>303</v>
      </c>
    </row>
    <row r="896" spans="17:18" x14ac:dyDescent="0.3">
      <c r="Q896" s="52">
        <v>45833</v>
      </c>
      <c r="R896">
        <v>303</v>
      </c>
    </row>
    <row r="897" spans="17:18" x14ac:dyDescent="0.3">
      <c r="Q897" s="52">
        <v>45834</v>
      </c>
      <c r="R897">
        <v>303</v>
      </c>
    </row>
    <row r="898" spans="17:18" x14ac:dyDescent="0.3">
      <c r="Q898" s="52">
        <v>45835</v>
      </c>
      <c r="R898">
        <v>303</v>
      </c>
    </row>
    <row r="899" spans="17:18" x14ac:dyDescent="0.3">
      <c r="Q899" s="52">
        <v>45836</v>
      </c>
      <c r="R899">
        <v>303</v>
      </c>
    </row>
    <row r="900" spans="17:18" x14ac:dyDescent="0.3">
      <c r="Q900" s="52">
        <v>45837</v>
      </c>
      <c r="R900">
        <v>303</v>
      </c>
    </row>
    <row r="901" spans="17:18" x14ac:dyDescent="0.3">
      <c r="Q901" s="52">
        <v>45838</v>
      </c>
      <c r="R901">
        <v>303</v>
      </c>
    </row>
    <row r="902" spans="17:18" x14ac:dyDescent="0.3">
      <c r="Q902" s="52">
        <v>45839</v>
      </c>
      <c r="R902">
        <v>313</v>
      </c>
    </row>
    <row r="903" spans="17:18" x14ac:dyDescent="0.3">
      <c r="Q903" s="52">
        <v>45840</v>
      </c>
      <c r="R903">
        <v>313</v>
      </c>
    </row>
    <row r="904" spans="17:18" x14ac:dyDescent="0.3">
      <c r="Q904" s="52">
        <v>45841</v>
      </c>
      <c r="R904">
        <v>313</v>
      </c>
    </row>
    <row r="905" spans="17:18" x14ac:dyDescent="0.3">
      <c r="Q905" s="52">
        <v>45842</v>
      </c>
      <c r="R905">
        <v>313</v>
      </c>
    </row>
    <row r="906" spans="17:18" x14ac:dyDescent="0.3">
      <c r="Q906" s="52">
        <v>45843</v>
      </c>
      <c r="R906">
        <v>313</v>
      </c>
    </row>
    <row r="907" spans="17:18" x14ac:dyDescent="0.3">
      <c r="Q907" s="52">
        <v>45844</v>
      </c>
      <c r="R907">
        <v>313</v>
      </c>
    </row>
    <row r="908" spans="17:18" x14ac:dyDescent="0.3">
      <c r="Q908" s="52">
        <v>45845</v>
      </c>
      <c r="R908">
        <v>313</v>
      </c>
    </row>
    <row r="909" spans="17:18" x14ac:dyDescent="0.3">
      <c r="Q909" s="52">
        <v>45846</v>
      </c>
      <c r="R909">
        <v>313</v>
      </c>
    </row>
    <row r="910" spans="17:18" x14ac:dyDescent="0.3">
      <c r="Q910" s="52">
        <v>45847</v>
      </c>
      <c r="R910">
        <v>313</v>
      </c>
    </row>
    <row r="911" spans="17:18" x14ac:dyDescent="0.3">
      <c r="Q911" s="52">
        <v>45848</v>
      </c>
      <c r="R911">
        <v>313</v>
      </c>
    </row>
    <row r="912" spans="17:18" x14ac:dyDescent="0.3">
      <c r="Q912" s="52">
        <v>45849</v>
      </c>
      <c r="R912">
        <v>313</v>
      </c>
    </row>
    <row r="913" spans="17:18" x14ac:dyDescent="0.3">
      <c r="Q913" s="52">
        <v>45850</v>
      </c>
      <c r="R913">
        <v>313</v>
      </c>
    </row>
    <row r="914" spans="17:18" x14ac:dyDescent="0.3">
      <c r="Q914" s="52">
        <v>45851</v>
      </c>
      <c r="R914">
        <v>313</v>
      </c>
    </row>
    <row r="915" spans="17:18" x14ac:dyDescent="0.3">
      <c r="Q915" s="52">
        <v>45852</v>
      </c>
      <c r="R915">
        <v>313</v>
      </c>
    </row>
    <row r="916" spans="17:18" x14ac:dyDescent="0.3">
      <c r="Q916" s="52">
        <v>45853</v>
      </c>
      <c r="R916">
        <v>313</v>
      </c>
    </row>
    <row r="917" spans="17:18" x14ac:dyDescent="0.3">
      <c r="Q917" s="52">
        <v>45854</v>
      </c>
      <c r="R917">
        <v>313</v>
      </c>
    </row>
    <row r="918" spans="17:18" x14ac:dyDescent="0.3">
      <c r="Q918" s="52">
        <v>45855</v>
      </c>
      <c r="R918">
        <v>313</v>
      </c>
    </row>
    <row r="919" spans="17:18" x14ac:dyDescent="0.3">
      <c r="Q919" s="52">
        <v>45856</v>
      </c>
      <c r="R919">
        <v>313</v>
      </c>
    </row>
    <row r="920" spans="17:18" x14ac:dyDescent="0.3">
      <c r="Q920" s="52">
        <v>45857</v>
      </c>
      <c r="R920">
        <v>313</v>
      </c>
    </row>
    <row r="921" spans="17:18" x14ac:dyDescent="0.3">
      <c r="Q921" s="52">
        <v>45858</v>
      </c>
      <c r="R921">
        <v>313</v>
      </c>
    </row>
    <row r="922" spans="17:18" x14ac:dyDescent="0.3">
      <c r="Q922" s="52">
        <v>45859</v>
      </c>
      <c r="R922">
        <v>313</v>
      </c>
    </row>
    <row r="923" spans="17:18" x14ac:dyDescent="0.3">
      <c r="Q923" s="52">
        <v>45860</v>
      </c>
      <c r="R923">
        <v>313</v>
      </c>
    </row>
    <row r="924" spans="17:18" x14ac:dyDescent="0.3">
      <c r="Q924" s="52">
        <v>45861</v>
      </c>
      <c r="R924">
        <v>313</v>
      </c>
    </row>
    <row r="925" spans="17:18" x14ac:dyDescent="0.3">
      <c r="Q925" s="52">
        <v>45862</v>
      </c>
      <c r="R925">
        <v>313</v>
      </c>
    </row>
    <row r="926" spans="17:18" x14ac:dyDescent="0.3">
      <c r="Q926" s="52">
        <v>45863</v>
      </c>
      <c r="R926">
        <v>313</v>
      </c>
    </row>
    <row r="927" spans="17:18" x14ac:dyDescent="0.3">
      <c r="Q927" s="52">
        <v>45864</v>
      </c>
      <c r="R927">
        <v>313</v>
      </c>
    </row>
    <row r="928" spans="17:18" x14ac:dyDescent="0.3">
      <c r="Q928" s="52">
        <v>45865</v>
      </c>
      <c r="R928">
        <v>313</v>
      </c>
    </row>
    <row r="929" spans="17:18" x14ac:dyDescent="0.3">
      <c r="Q929" s="52">
        <v>45866</v>
      </c>
      <c r="R929">
        <v>313</v>
      </c>
    </row>
    <row r="930" spans="17:18" x14ac:dyDescent="0.3">
      <c r="Q930" s="52">
        <v>45867</v>
      </c>
      <c r="R930">
        <v>313</v>
      </c>
    </row>
    <row r="931" spans="17:18" x14ac:dyDescent="0.3">
      <c r="Q931" s="52">
        <v>45868</v>
      </c>
      <c r="R931">
        <v>313</v>
      </c>
    </row>
    <row r="932" spans="17:18" x14ac:dyDescent="0.3">
      <c r="Q932" s="52">
        <v>45869</v>
      </c>
      <c r="R932">
        <v>313</v>
      </c>
    </row>
    <row r="933" spans="17:18" x14ac:dyDescent="0.3">
      <c r="Q933" s="52">
        <v>45870</v>
      </c>
      <c r="R933">
        <v>323</v>
      </c>
    </row>
    <row r="934" spans="17:18" x14ac:dyDescent="0.3">
      <c r="Q934" s="52">
        <v>45871</v>
      </c>
      <c r="R934">
        <v>323</v>
      </c>
    </row>
    <row r="935" spans="17:18" x14ac:dyDescent="0.3">
      <c r="Q935" s="52">
        <v>45872</v>
      </c>
      <c r="R935">
        <v>323</v>
      </c>
    </row>
    <row r="936" spans="17:18" x14ac:dyDescent="0.3">
      <c r="Q936" s="52">
        <v>45873</v>
      </c>
      <c r="R936">
        <v>323</v>
      </c>
    </row>
    <row r="937" spans="17:18" x14ac:dyDescent="0.3">
      <c r="Q937" s="52">
        <v>45874</v>
      </c>
      <c r="R937">
        <v>323</v>
      </c>
    </row>
    <row r="938" spans="17:18" x14ac:dyDescent="0.3">
      <c r="Q938" s="52">
        <v>45875</v>
      </c>
      <c r="R938">
        <v>323</v>
      </c>
    </row>
    <row r="939" spans="17:18" x14ac:dyDescent="0.3">
      <c r="Q939" s="52">
        <v>45876</v>
      </c>
      <c r="R939">
        <v>323</v>
      </c>
    </row>
    <row r="940" spans="17:18" x14ac:dyDescent="0.3">
      <c r="Q940" s="52">
        <v>45877</v>
      </c>
      <c r="R940">
        <v>323</v>
      </c>
    </row>
    <row r="941" spans="17:18" x14ac:dyDescent="0.3">
      <c r="Q941" s="52">
        <v>45878</v>
      </c>
      <c r="R941">
        <v>323</v>
      </c>
    </row>
    <row r="942" spans="17:18" x14ac:dyDescent="0.3">
      <c r="Q942" s="52">
        <v>45879</v>
      </c>
      <c r="R942">
        <v>323</v>
      </c>
    </row>
    <row r="943" spans="17:18" x14ac:dyDescent="0.3">
      <c r="Q943" s="52">
        <v>45880</v>
      </c>
      <c r="R943">
        <v>323</v>
      </c>
    </row>
    <row r="944" spans="17:18" x14ac:dyDescent="0.3">
      <c r="Q944" s="52">
        <v>45881</v>
      </c>
      <c r="R944">
        <v>323</v>
      </c>
    </row>
    <row r="945" spans="17:18" x14ac:dyDescent="0.3">
      <c r="Q945" s="52">
        <v>45882</v>
      </c>
      <c r="R945">
        <v>323</v>
      </c>
    </row>
    <row r="946" spans="17:18" x14ac:dyDescent="0.3">
      <c r="Q946" s="52">
        <v>45883</v>
      </c>
      <c r="R946">
        <v>323</v>
      </c>
    </row>
    <row r="947" spans="17:18" x14ac:dyDescent="0.3">
      <c r="Q947" s="52">
        <v>45884</v>
      </c>
      <c r="R947">
        <v>323</v>
      </c>
    </row>
    <row r="948" spans="17:18" x14ac:dyDescent="0.3">
      <c r="Q948" s="52">
        <v>45885</v>
      </c>
      <c r="R948">
        <v>323</v>
      </c>
    </row>
    <row r="949" spans="17:18" x14ac:dyDescent="0.3">
      <c r="Q949" s="52">
        <v>45886</v>
      </c>
      <c r="R949">
        <v>323</v>
      </c>
    </row>
    <row r="950" spans="17:18" x14ac:dyDescent="0.3">
      <c r="Q950" s="52">
        <v>45887</v>
      </c>
      <c r="R950">
        <v>323</v>
      </c>
    </row>
    <row r="951" spans="17:18" x14ac:dyDescent="0.3">
      <c r="Q951" s="52">
        <v>45888</v>
      </c>
      <c r="R951">
        <v>323</v>
      </c>
    </row>
    <row r="952" spans="17:18" x14ac:dyDescent="0.3">
      <c r="Q952" s="52">
        <v>45889</v>
      </c>
      <c r="R952">
        <v>323</v>
      </c>
    </row>
    <row r="953" spans="17:18" x14ac:dyDescent="0.3">
      <c r="Q953" s="52">
        <v>45890</v>
      </c>
      <c r="R953">
        <v>323</v>
      </c>
    </row>
    <row r="954" spans="17:18" x14ac:dyDescent="0.3">
      <c r="Q954" s="52">
        <v>45891</v>
      </c>
      <c r="R954">
        <v>323</v>
      </c>
    </row>
    <row r="955" spans="17:18" x14ac:dyDescent="0.3">
      <c r="Q955" s="52">
        <v>45892</v>
      </c>
      <c r="R955">
        <v>323</v>
      </c>
    </row>
    <row r="956" spans="17:18" x14ac:dyDescent="0.3">
      <c r="Q956" s="52">
        <v>45893</v>
      </c>
      <c r="R956">
        <v>323</v>
      </c>
    </row>
    <row r="957" spans="17:18" x14ac:dyDescent="0.3">
      <c r="Q957" s="52">
        <v>45894</v>
      </c>
      <c r="R957">
        <v>323</v>
      </c>
    </row>
    <row r="958" spans="17:18" x14ac:dyDescent="0.3">
      <c r="Q958" s="52">
        <v>45895</v>
      </c>
      <c r="R958">
        <v>323</v>
      </c>
    </row>
    <row r="959" spans="17:18" x14ac:dyDescent="0.3">
      <c r="Q959" s="52">
        <v>45896</v>
      </c>
      <c r="R959">
        <v>323</v>
      </c>
    </row>
    <row r="960" spans="17:18" x14ac:dyDescent="0.3">
      <c r="Q960" s="52">
        <v>45897</v>
      </c>
      <c r="R960">
        <v>323</v>
      </c>
    </row>
    <row r="961" spans="17:18" x14ac:dyDescent="0.3">
      <c r="Q961" s="52">
        <v>45898</v>
      </c>
      <c r="R961">
        <v>323</v>
      </c>
    </row>
    <row r="962" spans="17:18" x14ac:dyDescent="0.3">
      <c r="Q962" s="52">
        <v>45899</v>
      </c>
      <c r="R962">
        <v>323</v>
      </c>
    </row>
    <row r="963" spans="17:18" x14ac:dyDescent="0.3">
      <c r="Q963" s="52">
        <v>45900</v>
      </c>
      <c r="R963">
        <v>323</v>
      </c>
    </row>
    <row r="964" spans="17:18" x14ac:dyDescent="0.3">
      <c r="Q964" s="52">
        <v>45901</v>
      </c>
      <c r="R964">
        <v>333</v>
      </c>
    </row>
    <row r="965" spans="17:18" x14ac:dyDescent="0.3">
      <c r="Q965" s="52">
        <v>45902</v>
      </c>
      <c r="R965">
        <v>333</v>
      </c>
    </row>
    <row r="966" spans="17:18" x14ac:dyDescent="0.3">
      <c r="Q966" s="52">
        <v>45903</v>
      </c>
      <c r="R966">
        <v>333</v>
      </c>
    </row>
    <row r="967" spans="17:18" x14ac:dyDescent="0.3">
      <c r="Q967" s="52">
        <v>45904</v>
      </c>
      <c r="R967">
        <v>333</v>
      </c>
    </row>
    <row r="968" spans="17:18" x14ac:dyDescent="0.3">
      <c r="Q968" s="52">
        <v>45905</v>
      </c>
      <c r="R968">
        <v>333</v>
      </c>
    </row>
    <row r="969" spans="17:18" x14ac:dyDescent="0.3">
      <c r="Q969" s="52">
        <v>45906</v>
      </c>
      <c r="R969">
        <v>333</v>
      </c>
    </row>
    <row r="970" spans="17:18" x14ac:dyDescent="0.3">
      <c r="Q970" s="52">
        <v>45907</v>
      </c>
      <c r="R970">
        <v>333</v>
      </c>
    </row>
    <row r="971" spans="17:18" x14ac:dyDescent="0.3">
      <c r="Q971" s="52">
        <v>45908</v>
      </c>
      <c r="R971">
        <v>333</v>
      </c>
    </row>
    <row r="972" spans="17:18" x14ac:dyDescent="0.3">
      <c r="Q972" s="52">
        <v>45909</v>
      </c>
      <c r="R972">
        <v>333</v>
      </c>
    </row>
    <row r="973" spans="17:18" x14ac:dyDescent="0.3">
      <c r="Q973" s="52">
        <v>45910</v>
      </c>
      <c r="R973">
        <v>333</v>
      </c>
    </row>
    <row r="974" spans="17:18" x14ac:dyDescent="0.3">
      <c r="Q974" s="52">
        <v>45911</v>
      </c>
      <c r="R974">
        <v>333</v>
      </c>
    </row>
    <row r="975" spans="17:18" x14ac:dyDescent="0.3">
      <c r="Q975" s="52">
        <v>45912</v>
      </c>
      <c r="R975">
        <v>333</v>
      </c>
    </row>
    <row r="976" spans="17:18" x14ac:dyDescent="0.3">
      <c r="Q976" s="52">
        <v>45913</v>
      </c>
      <c r="R976">
        <v>333</v>
      </c>
    </row>
    <row r="977" spans="17:18" x14ac:dyDescent="0.3">
      <c r="Q977" s="52">
        <v>45914</v>
      </c>
      <c r="R977">
        <v>333</v>
      </c>
    </row>
    <row r="978" spans="17:18" x14ac:dyDescent="0.3">
      <c r="Q978" s="52">
        <v>45915</v>
      </c>
      <c r="R978">
        <v>333</v>
      </c>
    </row>
    <row r="979" spans="17:18" x14ac:dyDescent="0.3">
      <c r="Q979" s="52">
        <v>45916</v>
      </c>
      <c r="R979">
        <v>333</v>
      </c>
    </row>
    <row r="980" spans="17:18" x14ac:dyDescent="0.3">
      <c r="Q980" s="52">
        <v>45917</v>
      </c>
      <c r="R980">
        <v>333</v>
      </c>
    </row>
    <row r="981" spans="17:18" x14ac:dyDescent="0.3">
      <c r="Q981" s="52">
        <v>45918</v>
      </c>
      <c r="R981">
        <v>333</v>
      </c>
    </row>
    <row r="982" spans="17:18" x14ac:dyDescent="0.3">
      <c r="Q982" s="52">
        <v>45919</v>
      </c>
      <c r="R982">
        <v>333</v>
      </c>
    </row>
    <row r="983" spans="17:18" x14ac:dyDescent="0.3">
      <c r="Q983" s="52">
        <v>45920</v>
      </c>
      <c r="R983">
        <v>333</v>
      </c>
    </row>
    <row r="984" spans="17:18" x14ac:dyDescent="0.3">
      <c r="Q984" s="52">
        <v>45921</v>
      </c>
      <c r="R984">
        <v>333</v>
      </c>
    </row>
    <row r="985" spans="17:18" x14ac:dyDescent="0.3">
      <c r="Q985" s="52">
        <v>45922</v>
      </c>
      <c r="R985">
        <v>333</v>
      </c>
    </row>
    <row r="986" spans="17:18" x14ac:dyDescent="0.3">
      <c r="Q986" s="52">
        <v>45923</v>
      </c>
      <c r="R986">
        <v>333</v>
      </c>
    </row>
    <row r="987" spans="17:18" x14ac:dyDescent="0.3">
      <c r="Q987" s="52">
        <v>45924</v>
      </c>
      <c r="R987">
        <v>333</v>
      </c>
    </row>
    <row r="988" spans="17:18" x14ac:dyDescent="0.3">
      <c r="Q988" s="52">
        <v>45925</v>
      </c>
      <c r="R988">
        <v>333</v>
      </c>
    </row>
    <row r="989" spans="17:18" x14ac:dyDescent="0.3">
      <c r="Q989" s="52">
        <v>45926</v>
      </c>
      <c r="R989">
        <v>333</v>
      </c>
    </row>
    <row r="990" spans="17:18" x14ac:dyDescent="0.3">
      <c r="Q990" s="52">
        <v>45927</v>
      </c>
      <c r="R990">
        <v>333</v>
      </c>
    </row>
    <row r="991" spans="17:18" x14ac:dyDescent="0.3">
      <c r="Q991" s="52">
        <v>45928</v>
      </c>
      <c r="R991">
        <v>333</v>
      </c>
    </row>
    <row r="992" spans="17:18" x14ac:dyDescent="0.3">
      <c r="Q992" s="52">
        <v>45929</v>
      </c>
      <c r="R992">
        <v>333</v>
      </c>
    </row>
    <row r="993" spans="17:18" x14ac:dyDescent="0.3">
      <c r="Q993" s="52">
        <v>45930</v>
      </c>
      <c r="R993">
        <v>333</v>
      </c>
    </row>
    <row r="994" spans="17:18" x14ac:dyDescent="0.3">
      <c r="Q994" s="52">
        <v>45931</v>
      </c>
      <c r="R994">
        <v>343</v>
      </c>
    </row>
    <row r="995" spans="17:18" x14ac:dyDescent="0.3">
      <c r="Q995" s="52">
        <v>45932</v>
      </c>
      <c r="R995">
        <v>343</v>
      </c>
    </row>
    <row r="996" spans="17:18" x14ac:dyDescent="0.3">
      <c r="Q996" s="52">
        <v>45933</v>
      </c>
      <c r="R996">
        <v>343</v>
      </c>
    </row>
    <row r="997" spans="17:18" x14ac:dyDescent="0.3">
      <c r="Q997" s="52">
        <v>45934</v>
      </c>
      <c r="R997">
        <v>343</v>
      </c>
    </row>
    <row r="998" spans="17:18" x14ac:dyDescent="0.3">
      <c r="Q998" s="52">
        <v>45935</v>
      </c>
      <c r="R998">
        <v>343</v>
      </c>
    </row>
    <row r="999" spans="17:18" x14ac:dyDescent="0.3">
      <c r="Q999" s="52">
        <v>45936</v>
      </c>
      <c r="R999">
        <v>343</v>
      </c>
    </row>
    <row r="1000" spans="17:18" x14ac:dyDescent="0.3">
      <c r="Q1000" s="52">
        <v>45937</v>
      </c>
      <c r="R1000">
        <v>343</v>
      </c>
    </row>
    <row r="1001" spans="17:18" x14ac:dyDescent="0.3">
      <c r="Q1001" s="52">
        <v>45938</v>
      </c>
      <c r="R1001">
        <v>343</v>
      </c>
    </row>
    <row r="1002" spans="17:18" x14ac:dyDescent="0.3">
      <c r="Q1002" s="52">
        <v>45939</v>
      </c>
      <c r="R1002">
        <v>343</v>
      </c>
    </row>
    <row r="1003" spans="17:18" x14ac:dyDescent="0.3">
      <c r="Q1003" s="52">
        <v>45940</v>
      </c>
      <c r="R1003">
        <v>343</v>
      </c>
    </row>
    <row r="1004" spans="17:18" x14ac:dyDescent="0.3">
      <c r="Q1004" s="52">
        <v>45941</v>
      </c>
      <c r="R1004">
        <v>343</v>
      </c>
    </row>
    <row r="1005" spans="17:18" x14ac:dyDescent="0.3">
      <c r="Q1005" s="52">
        <v>45942</v>
      </c>
      <c r="R1005">
        <v>343</v>
      </c>
    </row>
    <row r="1006" spans="17:18" x14ac:dyDescent="0.3">
      <c r="Q1006" s="52">
        <v>45943</v>
      </c>
      <c r="R1006">
        <v>343</v>
      </c>
    </row>
    <row r="1007" spans="17:18" x14ac:dyDescent="0.3">
      <c r="Q1007" s="52">
        <v>45944</v>
      </c>
      <c r="R1007">
        <v>343</v>
      </c>
    </row>
    <row r="1008" spans="17:18" x14ac:dyDescent="0.3">
      <c r="Q1008" s="52">
        <v>45945</v>
      </c>
      <c r="R1008">
        <v>343</v>
      </c>
    </row>
    <row r="1009" spans="17:18" x14ac:dyDescent="0.3">
      <c r="Q1009" s="52">
        <v>45946</v>
      </c>
      <c r="R1009">
        <v>343</v>
      </c>
    </row>
    <row r="1010" spans="17:18" x14ac:dyDescent="0.3">
      <c r="Q1010" s="52">
        <v>45947</v>
      </c>
      <c r="R1010">
        <v>343</v>
      </c>
    </row>
    <row r="1011" spans="17:18" x14ac:dyDescent="0.3">
      <c r="Q1011" s="52">
        <v>45948</v>
      </c>
      <c r="R1011">
        <v>343</v>
      </c>
    </row>
    <row r="1012" spans="17:18" x14ac:dyDescent="0.3">
      <c r="Q1012" s="52">
        <v>45949</v>
      </c>
      <c r="R1012">
        <v>343</v>
      </c>
    </row>
    <row r="1013" spans="17:18" x14ac:dyDescent="0.3">
      <c r="Q1013" s="52">
        <v>45950</v>
      </c>
      <c r="R1013">
        <v>343</v>
      </c>
    </row>
    <row r="1014" spans="17:18" x14ac:dyDescent="0.3">
      <c r="Q1014" s="52">
        <v>45951</v>
      </c>
      <c r="R1014">
        <v>343</v>
      </c>
    </row>
    <row r="1015" spans="17:18" x14ac:dyDescent="0.3">
      <c r="Q1015" s="52">
        <v>45952</v>
      </c>
      <c r="R1015">
        <v>343</v>
      </c>
    </row>
    <row r="1016" spans="17:18" x14ac:dyDescent="0.3">
      <c r="Q1016" s="52">
        <v>45953</v>
      </c>
      <c r="R1016">
        <v>343</v>
      </c>
    </row>
    <row r="1017" spans="17:18" x14ac:dyDescent="0.3">
      <c r="Q1017" s="52">
        <v>45954</v>
      </c>
      <c r="R1017">
        <v>343</v>
      </c>
    </row>
    <row r="1018" spans="17:18" x14ac:dyDescent="0.3">
      <c r="Q1018" s="52">
        <v>45955</v>
      </c>
      <c r="R1018">
        <v>343</v>
      </c>
    </row>
    <row r="1019" spans="17:18" x14ac:dyDescent="0.3">
      <c r="Q1019" s="52">
        <v>45956</v>
      </c>
      <c r="R1019">
        <v>343</v>
      </c>
    </row>
    <row r="1020" spans="17:18" x14ac:dyDescent="0.3">
      <c r="Q1020" s="52">
        <v>45957</v>
      </c>
      <c r="R1020">
        <v>343</v>
      </c>
    </row>
    <row r="1021" spans="17:18" x14ac:dyDescent="0.3">
      <c r="Q1021" s="52">
        <v>45958</v>
      </c>
      <c r="R1021">
        <v>343</v>
      </c>
    </row>
    <row r="1022" spans="17:18" x14ac:dyDescent="0.3">
      <c r="Q1022" s="52">
        <v>45959</v>
      </c>
      <c r="R1022">
        <v>343</v>
      </c>
    </row>
    <row r="1023" spans="17:18" x14ac:dyDescent="0.3">
      <c r="Q1023" s="52">
        <v>45960</v>
      </c>
      <c r="R1023">
        <v>343</v>
      </c>
    </row>
    <row r="1024" spans="17:18" x14ac:dyDescent="0.3">
      <c r="Q1024" s="52">
        <v>45961</v>
      </c>
      <c r="R1024">
        <v>343</v>
      </c>
    </row>
    <row r="1025" spans="17:18" x14ac:dyDescent="0.3">
      <c r="Q1025" s="52">
        <v>45962</v>
      </c>
      <c r="R1025">
        <v>353</v>
      </c>
    </row>
    <row r="1026" spans="17:18" x14ac:dyDescent="0.3">
      <c r="Q1026" s="52">
        <v>45963</v>
      </c>
      <c r="R1026">
        <v>353</v>
      </c>
    </row>
    <row r="1027" spans="17:18" x14ac:dyDescent="0.3">
      <c r="Q1027" s="52">
        <v>45964</v>
      </c>
      <c r="R1027">
        <v>353</v>
      </c>
    </row>
    <row r="1028" spans="17:18" x14ac:dyDescent="0.3">
      <c r="Q1028" s="52">
        <v>45965</v>
      </c>
      <c r="R1028">
        <v>353</v>
      </c>
    </row>
    <row r="1029" spans="17:18" x14ac:dyDescent="0.3">
      <c r="Q1029" s="52">
        <v>45966</v>
      </c>
      <c r="R1029">
        <v>353</v>
      </c>
    </row>
    <row r="1030" spans="17:18" x14ac:dyDescent="0.3">
      <c r="Q1030" s="52">
        <v>45967</v>
      </c>
      <c r="R1030">
        <v>353</v>
      </c>
    </row>
    <row r="1031" spans="17:18" x14ac:dyDescent="0.3">
      <c r="Q1031" s="52">
        <v>45968</v>
      </c>
      <c r="R1031">
        <v>353</v>
      </c>
    </row>
    <row r="1032" spans="17:18" x14ac:dyDescent="0.3">
      <c r="Q1032" s="52">
        <v>45969</v>
      </c>
      <c r="R1032">
        <v>353</v>
      </c>
    </row>
    <row r="1033" spans="17:18" x14ac:dyDescent="0.3">
      <c r="Q1033" s="52">
        <v>45970</v>
      </c>
      <c r="R1033">
        <v>353</v>
      </c>
    </row>
    <row r="1034" spans="17:18" x14ac:dyDescent="0.3">
      <c r="Q1034" s="52">
        <v>45971</v>
      </c>
      <c r="R1034">
        <v>353</v>
      </c>
    </row>
    <row r="1035" spans="17:18" x14ac:dyDescent="0.3">
      <c r="Q1035" s="52">
        <v>45972</v>
      </c>
      <c r="R1035">
        <v>353</v>
      </c>
    </row>
    <row r="1036" spans="17:18" x14ac:dyDescent="0.3">
      <c r="Q1036" s="52">
        <v>45973</v>
      </c>
      <c r="R1036">
        <v>353</v>
      </c>
    </row>
    <row r="1037" spans="17:18" x14ac:dyDescent="0.3">
      <c r="Q1037" s="52">
        <v>45974</v>
      </c>
      <c r="R1037">
        <v>353</v>
      </c>
    </row>
    <row r="1038" spans="17:18" x14ac:dyDescent="0.3">
      <c r="Q1038" s="52">
        <v>45975</v>
      </c>
      <c r="R1038">
        <v>353</v>
      </c>
    </row>
    <row r="1039" spans="17:18" x14ac:dyDescent="0.3">
      <c r="Q1039" s="52">
        <v>45976</v>
      </c>
      <c r="R1039">
        <v>353</v>
      </c>
    </row>
    <row r="1040" spans="17:18" x14ac:dyDescent="0.3">
      <c r="Q1040" s="52">
        <v>45977</v>
      </c>
      <c r="R1040">
        <v>353</v>
      </c>
    </row>
    <row r="1041" spans="17:18" x14ac:dyDescent="0.3">
      <c r="Q1041" s="52">
        <v>45978</v>
      </c>
      <c r="R1041">
        <v>353</v>
      </c>
    </row>
    <row r="1042" spans="17:18" x14ac:dyDescent="0.3">
      <c r="Q1042" s="52">
        <v>45979</v>
      </c>
      <c r="R1042">
        <v>353</v>
      </c>
    </row>
    <row r="1043" spans="17:18" x14ac:dyDescent="0.3">
      <c r="Q1043" s="52">
        <v>45980</v>
      </c>
      <c r="R1043">
        <v>353</v>
      </c>
    </row>
    <row r="1044" spans="17:18" x14ac:dyDescent="0.3">
      <c r="Q1044" s="52">
        <v>45981</v>
      </c>
      <c r="R1044">
        <v>353</v>
      </c>
    </row>
    <row r="1045" spans="17:18" x14ac:dyDescent="0.3">
      <c r="Q1045" s="52">
        <v>45982</v>
      </c>
      <c r="R1045">
        <v>353</v>
      </c>
    </row>
    <row r="1046" spans="17:18" x14ac:dyDescent="0.3">
      <c r="Q1046" s="52">
        <v>45983</v>
      </c>
      <c r="R1046">
        <v>353</v>
      </c>
    </row>
    <row r="1047" spans="17:18" x14ac:dyDescent="0.3">
      <c r="Q1047" s="52">
        <v>45984</v>
      </c>
      <c r="R1047">
        <v>353</v>
      </c>
    </row>
    <row r="1048" spans="17:18" x14ac:dyDescent="0.3">
      <c r="Q1048" s="52">
        <v>45985</v>
      </c>
      <c r="R1048">
        <v>353</v>
      </c>
    </row>
    <row r="1049" spans="17:18" x14ac:dyDescent="0.3">
      <c r="Q1049" s="52">
        <v>45986</v>
      </c>
      <c r="R1049">
        <v>353</v>
      </c>
    </row>
    <row r="1050" spans="17:18" x14ac:dyDescent="0.3">
      <c r="Q1050" s="52">
        <v>45987</v>
      </c>
      <c r="R1050">
        <v>353</v>
      </c>
    </row>
    <row r="1051" spans="17:18" x14ac:dyDescent="0.3">
      <c r="Q1051" s="52">
        <v>45988</v>
      </c>
      <c r="R1051">
        <v>353</v>
      </c>
    </row>
    <row r="1052" spans="17:18" x14ac:dyDescent="0.3">
      <c r="Q1052" s="52">
        <v>45989</v>
      </c>
      <c r="R1052">
        <v>353</v>
      </c>
    </row>
    <row r="1053" spans="17:18" x14ac:dyDescent="0.3">
      <c r="Q1053" s="52">
        <v>45990</v>
      </c>
      <c r="R1053">
        <v>353</v>
      </c>
    </row>
    <row r="1054" spans="17:18" x14ac:dyDescent="0.3">
      <c r="Q1054" s="52">
        <v>45991</v>
      </c>
      <c r="R1054">
        <v>353</v>
      </c>
    </row>
    <row r="1055" spans="17:18" x14ac:dyDescent="0.3">
      <c r="Q1055" s="52">
        <v>45992</v>
      </c>
      <c r="R1055">
        <v>363</v>
      </c>
    </row>
    <row r="1056" spans="17:18" x14ac:dyDescent="0.3">
      <c r="Q1056" s="52">
        <v>45993</v>
      </c>
      <c r="R1056">
        <v>363</v>
      </c>
    </row>
    <row r="1057" spans="17:18" x14ac:dyDescent="0.3">
      <c r="Q1057" s="52">
        <v>45994</v>
      </c>
      <c r="R1057">
        <v>363</v>
      </c>
    </row>
    <row r="1058" spans="17:18" x14ac:dyDescent="0.3">
      <c r="Q1058" s="52">
        <v>45995</v>
      </c>
      <c r="R1058">
        <v>363</v>
      </c>
    </row>
    <row r="1059" spans="17:18" x14ac:dyDescent="0.3">
      <c r="Q1059" s="52">
        <v>45996</v>
      </c>
      <c r="R1059">
        <v>363</v>
      </c>
    </row>
    <row r="1060" spans="17:18" x14ac:dyDescent="0.3">
      <c r="Q1060" s="52">
        <v>45997</v>
      </c>
      <c r="R1060">
        <v>363</v>
      </c>
    </row>
    <row r="1061" spans="17:18" x14ac:dyDescent="0.3">
      <c r="Q1061" s="52">
        <v>45998</v>
      </c>
      <c r="R1061">
        <v>363</v>
      </c>
    </row>
    <row r="1062" spans="17:18" x14ac:dyDescent="0.3">
      <c r="Q1062" s="52">
        <v>45999</v>
      </c>
      <c r="R1062">
        <v>363</v>
      </c>
    </row>
    <row r="1063" spans="17:18" x14ac:dyDescent="0.3">
      <c r="Q1063" s="52">
        <v>46000</v>
      </c>
      <c r="R1063">
        <v>363</v>
      </c>
    </row>
    <row r="1064" spans="17:18" x14ac:dyDescent="0.3">
      <c r="Q1064" s="52">
        <v>46001</v>
      </c>
      <c r="R1064">
        <v>363</v>
      </c>
    </row>
    <row r="1065" spans="17:18" x14ac:dyDescent="0.3">
      <c r="Q1065" s="52">
        <v>46002</v>
      </c>
      <c r="R1065">
        <v>363</v>
      </c>
    </row>
    <row r="1066" spans="17:18" x14ac:dyDescent="0.3">
      <c r="Q1066" s="52">
        <v>46003</v>
      </c>
      <c r="R1066">
        <v>363</v>
      </c>
    </row>
    <row r="1067" spans="17:18" x14ac:dyDescent="0.3">
      <c r="Q1067" s="52">
        <v>46004</v>
      </c>
      <c r="R1067">
        <v>363</v>
      </c>
    </row>
    <row r="1068" spans="17:18" x14ac:dyDescent="0.3">
      <c r="Q1068" s="52">
        <v>46005</v>
      </c>
      <c r="R1068">
        <v>363</v>
      </c>
    </row>
    <row r="1069" spans="17:18" x14ac:dyDescent="0.3">
      <c r="Q1069" s="52">
        <v>46006</v>
      </c>
      <c r="R1069">
        <v>363</v>
      </c>
    </row>
    <row r="1070" spans="17:18" x14ac:dyDescent="0.3">
      <c r="Q1070" s="52">
        <v>46007</v>
      </c>
      <c r="R1070">
        <v>363</v>
      </c>
    </row>
    <row r="1071" spans="17:18" x14ac:dyDescent="0.3">
      <c r="Q1071" s="52">
        <v>46008</v>
      </c>
      <c r="R1071">
        <v>363</v>
      </c>
    </row>
    <row r="1072" spans="17:18" x14ac:dyDescent="0.3">
      <c r="Q1072" s="52">
        <v>46009</v>
      </c>
      <c r="R1072">
        <v>363</v>
      </c>
    </row>
    <row r="1073" spans="17:18" x14ac:dyDescent="0.3">
      <c r="Q1073" s="52">
        <v>46010</v>
      </c>
      <c r="R1073">
        <v>363</v>
      </c>
    </row>
    <row r="1074" spans="17:18" x14ac:dyDescent="0.3">
      <c r="Q1074" s="52">
        <v>46011</v>
      </c>
      <c r="R1074">
        <v>363</v>
      </c>
    </row>
    <row r="1075" spans="17:18" x14ac:dyDescent="0.3">
      <c r="Q1075" s="52">
        <v>46012</v>
      </c>
      <c r="R1075">
        <v>363</v>
      </c>
    </row>
    <row r="1076" spans="17:18" x14ac:dyDescent="0.3">
      <c r="Q1076" s="52">
        <v>46013</v>
      </c>
      <c r="R1076">
        <v>363</v>
      </c>
    </row>
    <row r="1077" spans="17:18" x14ac:dyDescent="0.3">
      <c r="Q1077" s="52">
        <v>46014</v>
      </c>
      <c r="R1077">
        <v>363</v>
      </c>
    </row>
    <row r="1078" spans="17:18" x14ac:dyDescent="0.3">
      <c r="Q1078" s="52">
        <v>46015</v>
      </c>
      <c r="R1078">
        <v>363</v>
      </c>
    </row>
    <row r="1079" spans="17:18" x14ac:dyDescent="0.3">
      <c r="Q1079" s="52">
        <v>46016</v>
      </c>
      <c r="R1079">
        <v>363</v>
      </c>
    </row>
    <row r="1080" spans="17:18" x14ac:dyDescent="0.3">
      <c r="Q1080" s="52">
        <v>46017</v>
      </c>
      <c r="R1080">
        <v>363</v>
      </c>
    </row>
    <row r="1081" spans="17:18" x14ac:dyDescent="0.3">
      <c r="Q1081" s="52">
        <v>46018</v>
      </c>
      <c r="R1081">
        <v>363</v>
      </c>
    </row>
    <row r="1082" spans="17:18" x14ac:dyDescent="0.3">
      <c r="Q1082" s="52">
        <v>46019</v>
      </c>
      <c r="R1082">
        <v>363</v>
      </c>
    </row>
    <row r="1083" spans="17:18" x14ac:dyDescent="0.3">
      <c r="Q1083" s="52">
        <v>46020</v>
      </c>
      <c r="R1083">
        <v>363</v>
      </c>
    </row>
    <row r="1084" spans="17:18" x14ac:dyDescent="0.3">
      <c r="Q1084" s="52">
        <v>46021</v>
      </c>
      <c r="R1084">
        <v>363</v>
      </c>
    </row>
    <row r="1085" spans="17:18" x14ac:dyDescent="0.3">
      <c r="Q1085" s="52">
        <v>46022</v>
      </c>
      <c r="R1085">
        <v>363</v>
      </c>
    </row>
    <row r="1086" spans="17:18" x14ac:dyDescent="0.3">
      <c r="Q1086" s="52">
        <v>46023</v>
      </c>
      <c r="R1086">
        <v>373</v>
      </c>
    </row>
    <row r="1087" spans="17:18" x14ac:dyDescent="0.3">
      <c r="Q1087" s="52">
        <v>46024</v>
      </c>
      <c r="R1087">
        <v>373</v>
      </c>
    </row>
    <row r="1088" spans="17:18" x14ac:dyDescent="0.3">
      <c r="Q1088" s="52">
        <v>46025</v>
      </c>
      <c r="R1088">
        <v>373</v>
      </c>
    </row>
    <row r="1089" spans="17:18" x14ac:dyDescent="0.3">
      <c r="Q1089" s="52">
        <v>46026</v>
      </c>
      <c r="R1089">
        <v>373</v>
      </c>
    </row>
    <row r="1090" spans="17:18" x14ac:dyDescent="0.3">
      <c r="Q1090" s="52">
        <v>46027</v>
      </c>
      <c r="R1090">
        <v>373</v>
      </c>
    </row>
    <row r="1091" spans="17:18" x14ac:dyDescent="0.3">
      <c r="Q1091" s="52">
        <v>46028</v>
      </c>
      <c r="R1091">
        <v>373</v>
      </c>
    </row>
    <row r="1092" spans="17:18" x14ac:dyDescent="0.3">
      <c r="Q1092" s="52">
        <v>46029</v>
      </c>
      <c r="R1092">
        <v>373</v>
      </c>
    </row>
    <row r="1093" spans="17:18" x14ac:dyDescent="0.3">
      <c r="Q1093" s="52">
        <v>46030</v>
      </c>
      <c r="R1093">
        <v>373</v>
      </c>
    </row>
    <row r="1094" spans="17:18" x14ac:dyDescent="0.3">
      <c r="Q1094" s="52">
        <v>46031</v>
      </c>
      <c r="R1094">
        <v>373</v>
      </c>
    </row>
    <row r="1095" spans="17:18" x14ac:dyDescent="0.3">
      <c r="Q1095" s="52">
        <v>46032</v>
      </c>
      <c r="R1095">
        <v>373</v>
      </c>
    </row>
    <row r="1096" spans="17:18" x14ac:dyDescent="0.3">
      <c r="Q1096" s="52">
        <v>46033</v>
      </c>
      <c r="R1096">
        <v>373</v>
      </c>
    </row>
    <row r="1097" spans="17:18" x14ac:dyDescent="0.3">
      <c r="Q1097" s="52">
        <v>46034</v>
      </c>
      <c r="R1097">
        <v>373</v>
      </c>
    </row>
    <row r="1098" spans="17:18" x14ac:dyDescent="0.3">
      <c r="Q1098" s="52">
        <v>46035</v>
      </c>
      <c r="R1098">
        <v>373</v>
      </c>
    </row>
    <row r="1099" spans="17:18" x14ac:dyDescent="0.3">
      <c r="Q1099" s="52">
        <v>46036</v>
      </c>
      <c r="R1099">
        <v>373</v>
      </c>
    </row>
    <row r="1100" spans="17:18" x14ac:dyDescent="0.3">
      <c r="Q1100" s="52">
        <v>46037</v>
      </c>
      <c r="R1100">
        <v>373</v>
      </c>
    </row>
    <row r="1101" spans="17:18" x14ac:dyDescent="0.3">
      <c r="Q1101" s="52">
        <v>46038</v>
      </c>
      <c r="R1101">
        <v>373</v>
      </c>
    </row>
    <row r="1102" spans="17:18" x14ac:dyDescent="0.3">
      <c r="Q1102" s="52">
        <v>46039</v>
      </c>
      <c r="R1102">
        <v>373</v>
      </c>
    </row>
    <row r="1103" spans="17:18" x14ac:dyDescent="0.3">
      <c r="Q1103" s="52">
        <v>46040</v>
      </c>
      <c r="R1103">
        <v>373</v>
      </c>
    </row>
    <row r="1104" spans="17:18" x14ac:dyDescent="0.3">
      <c r="Q1104" s="52">
        <v>46041</v>
      </c>
      <c r="R1104">
        <v>373</v>
      </c>
    </row>
    <row r="1105" spans="17:18" x14ac:dyDescent="0.3">
      <c r="Q1105" s="52">
        <v>46042</v>
      </c>
      <c r="R1105">
        <v>373</v>
      </c>
    </row>
    <row r="1106" spans="17:18" x14ac:dyDescent="0.3">
      <c r="Q1106" s="52">
        <v>46043</v>
      </c>
      <c r="R1106">
        <v>373</v>
      </c>
    </row>
    <row r="1107" spans="17:18" x14ac:dyDescent="0.3">
      <c r="Q1107" s="52">
        <v>46044</v>
      </c>
      <c r="R1107">
        <v>373</v>
      </c>
    </row>
    <row r="1108" spans="17:18" x14ac:dyDescent="0.3">
      <c r="Q1108" s="52">
        <v>46045</v>
      </c>
      <c r="R1108">
        <v>373</v>
      </c>
    </row>
    <row r="1109" spans="17:18" x14ac:dyDescent="0.3">
      <c r="Q1109" s="52">
        <v>46046</v>
      </c>
      <c r="R1109">
        <v>373</v>
      </c>
    </row>
    <row r="1110" spans="17:18" x14ac:dyDescent="0.3">
      <c r="Q1110" s="52">
        <v>46047</v>
      </c>
      <c r="R1110">
        <v>373</v>
      </c>
    </row>
    <row r="1111" spans="17:18" x14ac:dyDescent="0.3">
      <c r="Q1111" s="52">
        <v>46048</v>
      </c>
      <c r="R1111">
        <v>373</v>
      </c>
    </row>
    <row r="1112" spans="17:18" x14ac:dyDescent="0.3">
      <c r="Q1112" s="52">
        <v>46049</v>
      </c>
      <c r="R1112">
        <v>373</v>
      </c>
    </row>
    <row r="1113" spans="17:18" x14ac:dyDescent="0.3">
      <c r="Q1113" s="52">
        <v>46050</v>
      </c>
      <c r="R1113">
        <v>373</v>
      </c>
    </row>
    <row r="1114" spans="17:18" x14ac:dyDescent="0.3">
      <c r="Q1114" s="52">
        <v>46051</v>
      </c>
      <c r="R1114">
        <v>373</v>
      </c>
    </row>
    <row r="1115" spans="17:18" x14ac:dyDescent="0.3">
      <c r="Q1115" s="52">
        <v>46052</v>
      </c>
      <c r="R1115">
        <v>373</v>
      </c>
    </row>
    <row r="1116" spans="17:18" x14ac:dyDescent="0.3">
      <c r="Q1116" s="52">
        <v>46053</v>
      </c>
      <c r="R1116">
        <v>373</v>
      </c>
    </row>
    <row r="1117" spans="17:18" x14ac:dyDescent="0.3">
      <c r="Q1117" s="52">
        <v>46054</v>
      </c>
      <c r="R1117">
        <v>383</v>
      </c>
    </row>
    <row r="1118" spans="17:18" x14ac:dyDescent="0.3">
      <c r="Q1118" s="52">
        <v>46055</v>
      </c>
      <c r="R1118">
        <v>383</v>
      </c>
    </row>
    <row r="1119" spans="17:18" x14ac:dyDescent="0.3">
      <c r="Q1119" s="52">
        <v>46056</v>
      </c>
      <c r="R1119">
        <v>383</v>
      </c>
    </row>
    <row r="1120" spans="17:18" x14ac:dyDescent="0.3">
      <c r="Q1120" s="52">
        <v>46057</v>
      </c>
      <c r="R1120">
        <v>383</v>
      </c>
    </row>
    <row r="1121" spans="17:18" x14ac:dyDescent="0.3">
      <c r="Q1121" s="52">
        <v>46058</v>
      </c>
      <c r="R1121">
        <v>383</v>
      </c>
    </row>
    <row r="1122" spans="17:18" x14ac:dyDescent="0.3">
      <c r="Q1122" s="52">
        <v>46059</v>
      </c>
      <c r="R1122">
        <v>383</v>
      </c>
    </row>
    <row r="1123" spans="17:18" x14ac:dyDescent="0.3">
      <c r="Q1123" s="52">
        <v>46060</v>
      </c>
      <c r="R1123">
        <v>383</v>
      </c>
    </row>
    <row r="1124" spans="17:18" x14ac:dyDescent="0.3">
      <c r="Q1124" s="52">
        <v>46061</v>
      </c>
      <c r="R1124">
        <v>383</v>
      </c>
    </row>
    <row r="1125" spans="17:18" x14ac:dyDescent="0.3">
      <c r="Q1125" s="52">
        <v>46062</v>
      </c>
      <c r="R1125">
        <v>383</v>
      </c>
    </row>
    <row r="1126" spans="17:18" x14ac:dyDescent="0.3">
      <c r="Q1126" s="52">
        <v>46063</v>
      </c>
      <c r="R1126">
        <v>383</v>
      </c>
    </row>
    <row r="1127" spans="17:18" x14ac:dyDescent="0.3">
      <c r="Q1127" s="52">
        <v>46064</v>
      </c>
      <c r="R1127">
        <v>383</v>
      </c>
    </row>
    <row r="1128" spans="17:18" x14ac:dyDescent="0.3">
      <c r="Q1128" s="52">
        <v>46065</v>
      </c>
      <c r="R1128">
        <v>383</v>
      </c>
    </row>
    <row r="1129" spans="17:18" x14ac:dyDescent="0.3">
      <c r="Q1129" s="52">
        <v>46066</v>
      </c>
      <c r="R1129">
        <v>383</v>
      </c>
    </row>
    <row r="1130" spans="17:18" x14ac:dyDescent="0.3">
      <c r="Q1130" s="52">
        <v>46067</v>
      </c>
      <c r="R1130">
        <v>383</v>
      </c>
    </row>
    <row r="1131" spans="17:18" x14ac:dyDescent="0.3">
      <c r="Q1131" s="52">
        <v>46068</v>
      </c>
      <c r="R1131">
        <v>383</v>
      </c>
    </row>
    <row r="1132" spans="17:18" x14ac:dyDescent="0.3">
      <c r="Q1132" s="52">
        <v>46069</v>
      </c>
      <c r="R1132">
        <v>383</v>
      </c>
    </row>
    <row r="1133" spans="17:18" x14ac:dyDescent="0.3">
      <c r="Q1133" s="52">
        <v>46070</v>
      </c>
      <c r="R1133">
        <v>383</v>
      </c>
    </row>
    <row r="1134" spans="17:18" x14ac:dyDescent="0.3">
      <c r="Q1134" s="52">
        <v>46071</v>
      </c>
      <c r="R1134">
        <v>383</v>
      </c>
    </row>
    <row r="1135" spans="17:18" x14ac:dyDescent="0.3">
      <c r="Q1135" s="52">
        <v>46072</v>
      </c>
      <c r="R1135">
        <v>383</v>
      </c>
    </row>
    <row r="1136" spans="17:18" x14ac:dyDescent="0.3">
      <c r="Q1136" s="52">
        <v>46073</v>
      </c>
      <c r="R1136">
        <v>383</v>
      </c>
    </row>
    <row r="1137" spans="17:18" x14ac:dyDescent="0.3">
      <c r="Q1137" s="52">
        <v>46074</v>
      </c>
      <c r="R1137">
        <v>383</v>
      </c>
    </row>
    <row r="1138" spans="17:18" x14ac:dyDescent="0.3">
      <c r="Q1138" s="52">
        <v>46075</v>
      </c>
      <c r="R1138">
        <v>383</v>
      </c>
    </row>
    <row r="1139" spans="17:18" x14ac:dyDescent="0.3">
      <c r="Q1139" s="52">
        <v>46076</v>
      </c>
      <c r="R1139">
        <v>383</v>
      </c>
    </row>
    <row r="1140" spans="17:18" x14ac:dyDescent="0.3">
      <c r="Q1140" s="52">
        <v>46077</v>
      </c>
      <c r="R1140">
        <v>383</v>
      </c>
    </row>
    <row r="1141" spans="17:18" x14ac:dyDescent="0.3">
      <c r="Q1141" s="52">
        <v>46078</v>
      </c>
      <c r="R1141">
        <v>383</v>
      </c>
    </row>
    <row r="1142" spans="17:18" x14ac:dyDescent="0.3">
      <c r="Q1142" s="52">
        <v>46079</v>
      </c>
      <c r="R1142">
        <v>383</v>
      </c>
    </row>
    <row r="1143" spans="17:18" x14ac:dyDescent="0.3">
      <c r="Q1143" s="52">
        <v>46080</v>
      </c>
      <c r="R1143">
        <v>383</v>
      </c>
    </row>
    <row r="1144" spans="17:18" x14ac:dyDescent="0.3">
      <c r="Q1144" s="52">
        <v>46081</v>
      </c>
      <c r="R1144">
        <v>383</v>
      </c>
    </row>
    <row r="1145" spans="17:18" x14ac:dyDescent="0.3">
      <c r="Q1145" s="52">
        <v>46082</v>
      </c>
      <c r="R1145">
        <v>393</v>
      </c>
    </row>
    <row r="1146" spans="17:18" x14ac:dyDescent="0.3">
      <c r="Q1146" s="52">
        <v>46083</v>
      </c>
      <c r="R1146">
        <v>393</v>
      </c>
    </row>
    <row r="1147" spans="17:18" x14ac:dyDescent="0.3">
      <c r="Q1147" s="52">
        <v>46084</v>
      </c>
      <c r="R1147">
        <v>393</v>
      </c>
    </row>
    <row r="1148" spans="17:18" x14ac:dyDescent="0.3">
      <c r="Q1148" s="52">
        <v>46085</v>
      </c>
      <c r="R1148">
        <v>393</v>
      </c>
    </row>
    <row r="1149" spans="17:18" x14ac:dyDescent="0.3">
      <c r="Q1149" s="52">
        <v>46086</v>
      </c>
      <c r="R1149">
        <v>393</v>
      </c>
    </row>
    <row r="1150" spans="17:18" x14ac:dyDescent="0.3">
      <c r="Q1150" s="52">
        <v>46087</v>
      </c>
      <c r="R1150">
        <v>393</v>
      </c>
    </row>
    <row r="1151" spans="17:18" x14ac:dyDescent="0.3">
      <c r="Q1151" s="52">
        <v>46088</v>
      </c>
      <c r="R1151">
        <v>393</v>
      </c>
    </row>
    <row r="1152" spans="17:18" x14ac:dyDescent="0.3">
      <c r="Q1152" s="52">
        <v>46089</v>
      </c>
      <c r="R1152">
        <v>393</v>
      </c>
    </row>
    <row r="1153" spans="17:18" x14ac:dyDescent="0.3">
      <c r="Q1153" s="52">
        <v>46090</v>
      </c>
      <c r="R1153">
        <v>393</v>
      </c>
    </row>
    <row r="1154" spans="17:18" x14ac:dyDescent="0.3">
      <c r="Q1154" s="52">
        <v>46091</v>
      </c>
      <c r="R1154">
        <v>393</v>
      </c>
    </row>
    <row r="1155" spans="17:18" x14ac:dyDescent="0.3">
      <c r="Q1155" s="52">
        <v>46092</v>
      </c>
      <c r="R1155">
        <v>393</v>
      </c>
    </row>
    <row r="1156" spans="17:18" x14ac:dyDescent="0.3">
      <c r="Q1156" s="52">
        <v>46093</v>
      </c>
      <c r="R1156">
        <v>393</v>
      </c>
    </row>
    <row r="1157" spans="17:18" x14ac:dyDescent="0.3">
      <c r="Q1157" s="52">
        <v>46094</v>
      </c>
      <c r="R1157">
        <v>393</v>
      </c>
    </row>
    <row r="1158" spans="17:18" x14ac:dyDescent="0.3">
      <c r="Q1158" s="52">
        <v>46095</v>
      </c>
      <c r="R1158">
        <v>393</v>
      </c>
    </row>
    <row r="1159" spans="17:18" x14ac:dyDescent="0.3">
      <c r="Q1159" s="52">
        <v>46096</v>
      </c>
      <c r="R1159">
        <v>393</v>
      </c>
    </row>
    <row r="1160" spans="17:18" x14ac:dyDescent="0.3">
      <c r="Q1160" s="52">
        <v>46097</v>
      </c>
      <c r="R1160">
        <v>393</v>
      </c>
    </row>
    <row r="1161" spans="17:18" x14ac:dyDescent="0.3">
      <c r="Q1161" s="52">
        <v>46098</v>
      </c>
      <c r="R1161">
        <v>393</v>
      </c>
    </row>
    <row r="1162" spans="17:18" x14ac:dyDescent="0.3">
      <c r="Q1162" s="52">
        <v>46099</v>
      </c>
      <c r="R1162">
        <v>393</v>
      </c>
    </row>
    <row r="1163" spans="17:18" x14ac:dyDescent="0.3">
      <c r="Q1163" s="52">
        <v>46100</v>
      </c>
      <c r="R1163">
        <v>393</v>
      </c>
    </row>
    <row r="1164" spans="17:18" x14ac:dyDescent="0.3">
      <c r="Q1164" s="52">
        <v>46101</v>
      </c>
      <c r="R1164">
        <v>393</v>
      </c>
    </row>
    <row r="1165" spans="17:18" x14ac:dyDescent="0.3">
      <c r="Q1165" s="52">
        <v>46102</v>
      </c>
      <c r="R1165">
        <v>393</v>
      </c>
    </row>
    <row r="1166" spans="17:18" x14ac:dyDescent="0.3">
      <c r="Q1166" s="52">
        <v>46103</v>
      </c>
      <c r="R1166">
        <v>393</v>
      </c>
    </row>
    <row r="1167" spans="17:18" x14ac:dyDescent="0.3">
      <c r="Q1167" s="52">
        <v>46104</v>
      </c>
      <c r="R1167">
        <v>393</v>
      </c>
    </row>
    <row r="1168" spans="17:18" x14ac:dyDescent="0.3">
      <c r="Q1168" s="52">
        <v>46105</v>
      </c>
      <c r="R1168">
        <v>393</v>
      </c>
    </row>
    <row r="1169" spans="17:18" x14ac:dyDescent="0.3">
      <c r="Q1169" s="52">
        <v>46106</v>
      </c>
      <c r="R1169">
        <v>393</v>
      </c>
    </row>
    <row r="1170" spans="17:18" x14ac:dyDescent="0.3">
      <c r="Q1170" s="52">
        <v>46107</v>
      </c>
      <c r="R1170">
        <v>393</v>
      </c>
    </row>
    <row r="1171" spans="17:18" x14ac:dyDescent="0.3">
      <c r="Q1171" s="52">
        <v>46108</v>
      </c>
      <c r="R1171">
        <v>393</v>
      </c>
    </row>
    <row r="1172" spans="17:18" x14ac:dyDescent="0.3">
      <c r="Q1172" s="52">
        <v>46109</v>
      </c>
      <c r="R1172">
        <v>393</v>
      </c>
    </row>
    <row r="1173" spans="17:18" x14ac:dyDescent="0.3">
      <c r="Q1173" s="52">
        <v>46110</v>
      </c>
      <c r="R1173">
        <v>393</v>
      </c>
    </row>
    <row r="1174" spans="17:18" x14ac:dyDescent="0.3">
      <c r="Q1174" s="52">
        <v>46111</v>
      </c>
      <c r="R1174">
        <v>393</v>
      </c>
    </row>
    <row r="1175" spans="17:18" x14ac:dyDescent="0.3">
      <c r="Q1175" s="52">
        <v>46112</v>
      </c>
      <c r="R1175">
        <v>393</v>
      </c>
    </row>
    <row r="1176" spans="17:18" x14ac:dyDescent="0.3">
      <c r="Q1176" s="52">
        <v>46113</v>
      </c>
      <c r="R1176">
        <v>403</v>
      </c>
    </row>
    <row r="1177" spans="17:18" x14ac:dyDescent="0.3">
      <c r="Q1177" s="52">
        <v>46114</v>
      </c>
      <c r="R1177">
        <v>403</v>
      </c>
    </row>
    <row r="1178" spans="17:18" x14ac:dyDescent="0.3">
      <c r="Q1178" s="52">
        <v>46115</v>
      </c>
      <c r="R1178">
        <v>403</v>
      </c>
    </row>
    <row r="1179" spans="17:18" x14ac:dyDescent="0.3">
      <c r="Q1179" s="52">
        <v>46116</v>
      </c>
      <c r="R1179">
        <v>403</v>
      </c>
    </row>
    <row r="1180" spans="17:18" x14ac:dyDescent="0.3">
      <c r="Q1180" s="52">
        <v>46117</v>
      </c>
      <c r="R1180">
        <v>403</v>
      </c>
    </row>
    <row r="1181" spans="17:18" x14ac:dyDescent="0.3">
      <c r="Q1181" s="52">
        <v>46118</v>
      </c>
      <c r="R1181">
        <v>403</v>
      </c>
    </row>
    <row r="1182" spans="17:18" x14ac:dyDescent="0.3">
      <c r="Q1182" s="52">
        <v>46119</v>
      </c>
      <c r="R1182">
        <v>403</v>
      </c>
    </row>
    <row r="1183" spans="17:18" x14ac:dyDescent="0.3">
      <c r="Q1183" s="52">
        <v>46120</v>
      </c>
      <c r="R1183">
        <v>403</v>
      </c>
    </row>
    <row r="1184" spans="17:18" x14ac:dyDescent="0.3">
      <c r="Q1184" s="52">
        <v>46121</v>
      </c>
      <c r="R1184">
        <v>403</v>
      </c>
    </row>
    <row r="1185" spans="17:18" x14ac:dyDescent="0.3">
      <c r="Q1185" s="52">
        <v>46122</v>
      </c>
      <c r="R1185">
        <v>403</v>
      </c>
    </row>
    <row r="1186" spans="17:18" x14ac:dyDescent="0.3">
      <c r="Q1186" s="52">
        <v>46123</v>
      </c>
      <c r="R1186">
        <v>403</v>
      </c>
    </row>
    <row r="1187" spans="17:18" x14ac:dyDescent="0.3">
      <c r="Q1187" s="52">
        <v>46124</v>
      </c>
      <c r="R1187">
        <v>403</v>
      </c>
    </row>
    <row r="1188" spans="17:18" x14ac:dyDescent="0.3">
      <c r="Q1188" s="52">
        <v>46125</v>
      </c>
      <c r="R1188">
        <v>403</v>
      </c>
    </row>
    <row r="1189" spans="17:18" x14ac:dyDescent="0.3">
      <c r="Q1189" s="52">
        <v>46126</v>
      </c>
      <c r="R1189">
        <v>403</v>
      </c>
    </row>
    <row r="1190" spans="17:18" x14ac:dyDescent="0.3">
      <c r="Q1190" s="52">
        <v>46127</v>
      </c>
      <c r="R1190">
        <v>403</v>
      </c>
    </row>
    <row r="1191" spans="17:18" x14ac:dyDescent="0.3">
      <c r="Q1191" s="52">
        <v>46128</v>
      </c>
      <c r="R1191">
        <v>403</v>
      </c>
    </row>
    <row r="1192" spans="17:18" x14ac:dyDescent="0.3">
      <c r="Q1192" s="52">
        <v>46129</v>
      </c>
      <c r="R1192">
        <v>403</v>
      </c>
    </row>
    <row r="1193" spans="17:18" x14ac:dyDescent="0.3">
      <c r="Q1193" s="52">
        <v>46130</v>
      </c>
      <c r="R1193">
        <v>403</v>
      </c>
    </row>
    <row r="1194" spans="17:18" x14ac:dyDescent="0.3">
      <c r="Q1194" s="52">
        <v>46131</v>
      </c>
      <c r="R1194">
        <v>403</v>
      </c>
    </row>
    <row r="1195" spans="17:18" x14ac:dyDescent="0.3">
      <c r="Q1195" s="52">
        <v>46132</v>
      </c>
      <c r="R1195">
        <v>403</v>
      </c>
    </row>
    <row r="1196" spans="17:18" x14ac:dyDescent="0.3">
      <c r="Q1196" s="52">
        <v>46133</v>
      </c>
      <c r="R1196">
        <v>403</v>
      </c>
    </row>
    <row r="1197" spans="17:18" x14ac:dyDescent="0.3">
      <c r="Q1197" s="52">
        <v>46134</v>
      </c>
      <c r="R1197">
        <v>403</v>
      </c>
    </row>
    <row r="1198" spans="17:18" x14ac:dyDescent="0.3">
      <c r="Q1198" s="52">
        <v>46135</v>
      </c>
      <c r="R1198">
        <v>403</v>
      </c>
    </row>
    <row r="1199" spans="17:18" x14ac:dyDescent="0.3">
      <c r="Q1199" s="52">
        <v>46136</v>
      </c>
      <c r="R1199">
        <v>403</v>
      </c>
    </row>
    <row r="1200" spans="17:18" x14ac:dyDescent="0.3">
      <c r="Q1200" s="52">
        <v>46137</v>
      </c>
      <c r="R1200">
        <v>403</v>
      </c>
    </row>
    <row r="1201" spans="17:18" x14ac:dyDescent="0.3">
      <c r="Q1201" s="52">
        <v>46138</v>
      </c>
      <c r="R1201">
        <v>403</v>
      </c>
    </row>
    <row r="1202" spans="17:18" x14ac:dyDescent="0.3">
      <c r="Q1202" s="52">
        <v>46139</v>
      </c>
      <c r="R1202">
        <v>403</v>
      </c>
    </row>
    <row r="1203" spans="17:18" x14ac:dyDescent="0.3">
      <c r="Q1203" s="52">
        <v>46140</v>
      </c>
      <c r="R1203">
        <v>403</v>
      </c>
    </row>
    <row r="1204" spans="17:18" x14ac:dyDescent="0.3">
      <c r="Q1204" s="52">
        <v>46141</v>
      </c>
      <c r="R1204">
        <v>403</v>
      </c>
    </row>
    <row r="1205" spans="17:18" x14ac:dyDescent="0.3">
      <c r="Q1205" s="52">
        <v>46142</v>
      </c>
      <c r="R1205">
        <v>403</v>
      </c>
    </row>
    <row r="1206" spans="17:18" x14ac:dyDescent="0.3">
      <c r="Q1206" s="52">
        <v>46143</v>
      </c>
      <c r="R1206">
        <v>413</v>
      </c>
    </row>
    <row r="1207" spans="17:18" x14ac:dyDescent="0.3">
      <c r="Q1207" s="52">
        <v>46144</v>
      </c>
      <c r="R1207">
        <v>413</v>
      </c>
    </row>
    <row r="1208" spans="17:18" x14ac:dyDescent="0.3">
      <c r="Q1208" s="52">
        <v>46145</v>
      </c>
      <c r="R1208">
        <v>413</v>
      </c>
    </row>
    <row r="1209" spans="17:18" x14ac:dyDescent="0.3">
      <c r="Q1209" s="52">
        <v>46146</v>
      </c>
      <c r="R1209">
        <v>413</v>
      </c>
    </row>
    <row r="1210" spans="17:18" x14ac:dyDescent="0.3">
      <c r="Q1210" s="52">
        <v>46147</v>
      </c>
      <c r="R1210">
        <v>413</v>
      </c>
    </row>
    <row r="1211" spans="17:18" x14ac:dyDescent="0.3">
      <c r="Q1211" s="52">
        <v>46148</v>
      </c>
      <c r="R1211">
        <v>413</v>
      </c>
    </row>
    <row r="1212" spans="17:18" x14ac:dyDescent="0.3">
      <c r="Q1212" s="52">
        <v>46149</v>
      </c>
      <c r="R1212">
        <v>413</v>
      </c>
    </row>
    <row r="1213" spans="17:18" x14ac:dyDescent="0.3">
      <c r="Q1213" s="52">
        <v>46150</v>
      </c>
      <c r="R1213">
        <v>413</v>
      </c>
    </row>
    <row r="1214" spans="17:18" x14ac:dyDescent="0.3">
      <c r="Q1214" s="52">
        <v>46151</v>
      </c>
      <c r="R1214">
        <v>413</v>
      </c>
    </row>
    <row r="1215" spans="17:18" x14ac:dyDescent="0.3">
      <c r="Q1215" s="52">
        <v>46152</v>
      </c>
      <c r="R1215">
        <v>413</v>
      </c>
    </row>
    <row r="1216" spans="17:18" x14ac:dyDescent="0.3">
      <c r="Q1216" s="52">
        <v>46153</v>
      </c>
      <c r="R1216">
        <v>413</v>
      </c>
    </row>
    <row r="1217" spans="17:18" x14ac:dyDescent="0.3">
      <c r="Q1217" s="52">
        <v>46154</v>
      </c>
      <c r="R1217">
        <v>413</v>
      </c>
    </row>
    <row r="1218" spans="17:18" x14ac:dyDescent="0.3">
      <c r="Q1218" s="52">
        <v>46155</v>
      </c>
      <c r="R1218">
        <v>413</v>
      </c>
    </row>
    <row r="1219" spans="17:18" x14ac:dyDescent="0.3">
      <c r="Q1219" s="52">
        <v>46156</v>
      </c>
      <c r="R1219">
        <v>413</v>
      </c>
    </row>
    <row r="1220" spans="17:18" x14ac:dyDescent="0.3">
      <c r="Q1220" s="52">
        <v>46157</v>
      </c>
      <c r="R1220">
        <v>413</v>
      </c>
    </row>
    <row r="1221" spans="17:18" x14ac:dyDescent="0.3">
      <c r="Q1221" s="52">
        <v>46158</v>
      </c>
      <c r="R1221">
        <v>413</v>
      </c>
    </row>
    <row r="1222" spans="17:18" x14ac:dyDescent="0.3">
      <c r="Q1222" s="52">
        <v>46159</v>
      </c>
      <c r="R1222">
        <v>413</v>
      </c>
    </row>
    <row r="1223" spans="17:18" x14ac:dyDescent="0.3">
      <c r="Q1223" s="52">
        <v>46160</v>
      </c>
      <c r="R1223">
        <v>413</v>
      </c>
    </row>
    <row r="1224" spans="17:18" x14ac:dyDescent="0.3">
      <c r="Q1224" s="52">
        <v>46161</v>
      </c>
      <c r="R1224">
        <v>413</v>
      </c>
    </row>
    <row r="1225" spans="17:18" x14ac:dyDescent="0.3">
      <c r="Q1225" s="52">
        <v>46162</v>
      </c>
      <c r="R1225">
        <v>413</v>
      </c>
    </row>
    <row r="1226" spans="17:18" x14ac:dyDescent="0.3">
      <c r="Q1226" s="52">
        <v>46163</v>
      </c>
      <c r="R1226">
        <v>413</v>
      </c>
    </row>
    <row r="1227" spans="17:18" x14ac:dyDescent="0.3">
      <c r="Q1227" s="52">
        <v>46164</v>
      </c>
      <c r="R1227">
        <v>413</v>
      </c>
    </row>
    <row r="1228" spans="17:18" x14ac:dyDescent="0.3">
      <c r="Q1228" s="52">
        <v>46165</v>
      </c>
      <c r="R1228">
        <v>413</v>
      </c>
    </row>
    <row r="1229" spans="17:18" x14ac:dyDescent="0.3">
      <c r="Q1229" s="52">
        <v>46166</v>
      </c>
      <c r="R1229">
        <v>413</v>
      </c>
    </row>
    <row r="1230" spans="17:18" x14ac:dyDescent="0.3">
      <c r="Q1230" s="52">
        <v>46167</v>
      </c>
      <c r="R1230">
        <v>413</v>
      </c>
    </row>
    <row r="1231" spans="17:18" x14ac:dyDescent="0.3">
      <c r="Q1231" s="52">
        <v>46168</v>
      </c>
      <c r="R1231">
        <v>413</v>
      </c>
    </row>
    <row r="1232" spans="17:18" x14ac:dyDescent="0.3">
      <c r="Q1232" s="52">
        <v>46169</v>
      </c>
      <c r="R1232">
        <v>413</v>
      </c>
    </row>
    <row r="1233" spans="17:18" x14ac:dyDescent="0.3">
      <c r="Q1233" s="52">
        <v>46170</v>
      </c>
      <c r="R1233">
        <v>413</v>
      </c>
    </row>
    <row r="1234" spans="17:18" x14ac:dyDescent="0.3">
      <c r="Q1234" s="52">
        <v>46171</v>
      </c>
      <c r="R1234">
        <v>413</v>
      </c>
    </row>
    <row r="1235" spans="17:18" x14ac:dyDescent="0.3">
      <c r="Q1235" s="52">
        <v>46172</v>
      </c>
      <c r="R1235">
        <v>413</v>
      </c>
    </row>
    <row r="1236" spans="17:18" x14ac:dyDescent="0.3">
      <c r="Q1236" s="52">
        <v>46173</v>
      </c>
      <c r="R1236">
        <v>413</v>
      </c>
    </row>
    <row r="1237" spans="17:18" x14ac:dyDescent="0.3">
      <c r="Q1237" s="52">
        <v>46174</v>
      </c>
      <c r="R1237">
        <v>423</v>
      </c>
    </row>
    <row r="1238" spans="17:18" x14ac:dyDescent="0.3">
      <c r="Q1238" s="52">
        <v>46175</v>
      </c>
      <c r="R1238">
        <v>423</v>
      </c>
    </row>
    <row r="1239" spans="17:18" x14ac:dyDescent="0.3">
      <c r="Q1239" s="52">
        <v>46176</v>
      </c>
      <c r="R1239">
        <v>423</v>
      </c>
    </row>
    <row r="1240" spans="17:18" x14ac:dyDescent="0.3">
      <c r="Q1240" s="52">
        <v>46177</v>
      </c>
      <c r="R1240">
        <v>423</v>
      </c>
    </row>
    <row r="1241" spans="17:18" x14ac:dyDescent="0.3">
      <c r="Q1241" s="52">
        <v>46178</v>
      </c>
      <c r="R1241">
        <v>423</v>
      </c>
    </row>
    <row r="1242" spans="17:18" x14ac:dyDescent="0.3">
      <c r="Q1242" s="52">
        <v>46179</v>
      </c>
      <c r="R1242">
        <v>423</v>
      </c>
    </row>
    <row r="1243" spans="17:18" x14ac:dyDescent="0.3">
      <c r="Q1243" s="52">
        <v>46180</v>
      </c>
      <c r="R1243">
        <v>423</v>
      </c>
    </row>
    <row r="1244" spans="17:18" x14ac:dyDescent="0.3">
      <c r="Q1244" s="52">
        <v>46181</v>
      </c>
      <c r="R1244">
        <v>423</v>
      </c>
    </row>
    <row r="1245" spans="17:18" x14ac:dyDescent="0.3">
      <c r="Q1245" s="52">
        <v>46182</v>
      </c>
      <c r="R1245">
        <v>423</v>
      </c>
    </row>
    <row r="1246" spans="17:18" x14ac:dyDescent="0.3">
      <c r="Q1246" s="52">
        <v>46183</v>
      </c>
      <c r="R1246">
        <v>423</v>
      </c>
    </row>
    <row r="1247" spans="17:18" x14ac:dyDescent="0.3">
      <c r="Q1247" s="52">
        <v>46184</v>
      </c>
      <c r="R1247">
        <v>423</v>
      </c>
    </row>
    <row r="1248" spans="17:18" x14ac:dyDescent="0.3">
      <c r="Q1248" s="52">
        <v>46185</v>
      </c>
      <c r="R1248">
        <v>423</v>
      </c>
    </row>
    <row r="1249" spans="17:18" x14ac:dyDescent="0.3">
      <c r="Q1249" s="52">
        <v>46186</v>
      </c>
      <c r="R1249">
        <v>423</v>
      </c>
    </row>
    <row r="1250" spans="17:18" x14ac:dyDescent="0.3">
      <c r="Q1250" s="52">
        <v>46187</v>
      </c>
      <c r="R1250">
        <v>423</v>
      </c>
    </row>
    <row r="1251" spans="17:18" x14ac:dyDescent="0.3">
      <c r="Q1251" s="52">
        <v>46188</v>
      </c>
      <c r="R1251">
        <v>423</v>
      </c>
    </row>
    <row r="1252" spans="17:18" x14ac:dyDescent="0.3">
      <c r="Q1252" s="52">
        <v>46189</v>
      </c>
      <c r="R1252">
        <v>423</v>
      </c>
    </row>
    <row r="1253" spans="17:18" x14ac:dyDescent="0.3">
      <c r="Q1253" s="52">
        <v>46190</v>
      </c>
      <c r="R1253">
        <v>423</v>
      </c>
    </row>
    <row r="1254" spans="17:18" x14ac:dyDescent="0.3">
      <c r="Q1254" s="52">
        <v>46191</v>
      </c>
      <c r="R1254">
        <v>423</v>
      </c>
    </row>
    <row r="1255" spans="17:18" x14ac:dyDescent="0.3">
      <c r="Q1255" s="52">
        <v>46192</v>
      </c>
      <c r="R1255">
        <v>423</v>
      </c>
    </row>
    <row r="1256" spans="17:18" x14ac:dyDescent="0.3">
      <c r="Q1256" s="52">
        <v>46193</v>
      </c>
      <c r="R1256">
        <v>423</v>
      </c>
    </row>
    <row r="1257" spans="17:18" x14ac:dyDescent="0.3">
      <c r="Q1257" s="52">
        <v>46194</v>
      </c>
      <c r="R1257">
        <v>423</v>
      </c>
    </row>
    <row r="1258" spans="17:18" x14ac:dyDescent="0.3">
      <c r="Q1258" s="52">
        <v>46195</v>
      </c>
      <c r="R1258">
        <v>423</v>
      </c>
    </row>
    <row r="1259" spans="17:18" x14ac:dyDescent="0.3">
      <c r="Q1259" s="52">
        <v>46196</v>
      </c>
      <c r="R1259">
        <v>423</v>
      </c>
    </row>
    <row r="1260" spans="17:18" x14ac:dyDescent="0.3">
      <c r="Q1260" s="52">
        <v>46197</v>
      </c>
      <c r="R1260">
        <v>423</v>
      </c>
    </row>
    <row r="1261" spans="17:18" x14ac:dyDescent="0.3">
      <c r="Q1261" s="52">
        <v>46198</v>
      </c>
      <c r="R1261">
        <v>423</v>
      </c>
    </row>
    <row r="1262" spans="17:18" x14ac:dyDescent="0.3">
      <c r="Q1262" s="52">
        <v>46199</v>
      </c>
      <c r="R1262">
        <v>423</v>
      </c>
    </row>
    <row r="1263" spans="17:18" x14ac:dyDescent="0.3">
      <c r="Q1263" s="52">
        <v>46200</v>
      </c>
      <c r="R1263">
        <v>423</v>
      </c>
    </row>
    <row r="1264" spans="17:18" x14ac:dyDescent="0.3">
      <c r="Q1264" s="52">
        <v>46201</v>
      </c>
      <c r="R1264">
        <v>423</v>
      </c>
    </row>
    <row r="1265" spans="17:18" x14ac:dyDescent="0.3">
      <c r="Q1265" s="52">
        <v>46202</v>
      </c>
      <c r="R1265">
        <v>423</v>
      </c>
    </row>
    <row r="1266" spans="17:18" x14ac:dyDescent="0.3">
      <c r="Q1266" s="52">
        <v>46203</v>
      </c>
      <c r="R1266">
        <v>423</v>
      </c>
    </row>
  </sheetData>
  <sheetProtection algorithmName="SHA-512" hashValue="QYhO/M1Xnt5XEcSUDk5SPftaSz2O4P/J7drHfFYY+PX8IxSIJ2bVl5BDIe9hHMuhQZYyqIff7B14XTIPY7nY4g==" saltValue="kLNMtvGEWgKVPtTnPcjXbQ==" spinCount="100000" sheet="1" objects="1" scenarios="1" formatCells="0" formatColumns="0" formatRows="0"/>
  <pageMargins left="0.7" right="0.7" top="0.75" bottom="0.75" header="0.3" footer="0.3"/>
  <pageSetup orientation="portrait" r:id="rId1"/>
  <headerFoot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Summary</vt:lpstr>
      <vt:lpstr>Other Funding</vt:lpstr>
      <vt:lpstr>Capital_Equipment</vt:lpstr>
      <vt:lpstr>Capital_SubContracts</vt:lpstr>
      <vt:lpstr>Real_Property</vt:lpstr>
      <vt:lpstr>Budget_Schedule</vt:lpstr>
      <vt:lpstr>Budget_Schedule!Print_Area</vt:lpstr>
      <vt:lpstr>Capital_Equipment!Print_Area</vt:lpstr>
      <vt:lpstr>Capital_SubContracts!Print_Area</vt:lpstr>
      <vt:lpstr>Instructions!Print_Area</vt:lpstr>
      <vt:lpstr>'Other Funding'!Print_Area</vt:lpstr>
      <vt:lpstr>Real_Property!Print_Area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Miller</dc:creator>
  <cp:lastModifiedBy>Amber Miller</cp:lastModifiedBy>
  <cp:lastPrinted>2023-02-23T21:54:04Z</cp:lastPrinted>
  <dcterms:created xsi:type="dcterms:W3CDTF">2022-12-28T18:11:01Z</dcterms:created>
  <dcterms:modified xsi:type="dcterms:W3CDTF">2023-03-10T00:38:09Z</dcterms:modified>
</cp:coreProperties>
</file>