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lindald_health_ok_gov/Documents/CMS Manuals/Desktop/"/>
    </mc:Choice>
  </mc:AlternateContent>
  <xr:revisionPtr revIDLastSave="0" documentId="8_{702F6CB0-592B-45C5-BFDF-F2DF4FF194BA}" xr6:coauthVersionLast="47" xr6:coauthVersionMax="47" xr10:uidLastSave="{00000000-0000-0000-0000-000000000000}"/>
  <bookViews>
    <workbookView xWindow="6165" yWindow="5880" windowWidth="21600" windowHeight="11385" tabRatio="823" activeTab="2" xr2:uid="{00000000-000D-0000-FFFF-FFFF00000000}"/>
  </bookViews>
  <sheets>
    <sheet name="Top10" sheetId="3" r:id="rId1"/>
    <sheet name="EMS-Cumulative" sheetId="29" r:id="rId2"/>
    <sheet name="HOSP-Cumulative" sheetId="30" r:id="rId3"/>
    <sheet name="PHYS-Alpha" sheetId="20" r:id="rId4"/>
  </sheets>
  <definedNames>
    <definedName name="_xlnm._FilterDatabase" localSheetId="1" hidden="1">'EMS-Cumulative'!$A$11:$AC$53</definedName>
    <definedName name="_xlnm._FilterDatabase" localSheetId="2" hidden="1">'HOSP-Cumulative'!$A$7:$O$73</definedName>
    <definedName name="_xlnm._FilterDatabase" localSheetId="3" hidden="1">'PHYS-Alpha'!$A$7:$M$549</definedName>
    <definedName name="_xlnm.Print_Area" localSheetId="1">'EMS-Cumulative'!$A$1:$N$56</definedName>
    <definedName name="_xlnm.Print_Area" localSheetId="2">'HOSP-Cumulative'!$A$1:$N$80</definedName>
    <definedName name="_xlnm.Print_Area" localSheetId="3">'PHYS-Alpha'!$A$1:$G$550</definedName>
    <definedName name="_xlnm.Print_Area" localSheetId="0">'Top10'!$A$1:$F$62</definedName>
    <definedName name="_xlnm.Print_Titles" localSheetId="1">'EMS-Cumulative'!$1:$11</definedName>
    <definedName name="_xlnm.Print_Titles" localSheetId="2">'HOSP-Cumulative'!$1:$11</definedName>
    <definedName name="_xlnm.Print_Titles" localSheetId="3">'PHYS-Alpha'!$1:$7</definedName>
    <definedName name="_xlnm.Print_Titles" localSheetId="0">'Top10'!$1:$4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6" i="30" l="1"/>
  <c r="N75" i="30" l="1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N9" i="29"/>
  <c r="K9" i="29"/>
  <c r="E31" i="3" l="1"/>
  <c r="D31" i="3"/>
  <c r="G8" i="30"/>
  <c r="M9" i="30"/>
  <c r="L9" i="30"/>
  <c r="J9" i="30"/>
  <c r="I9" i="30"/>
  <c r="H9" i="30"/>
  <c r="G9" i="30"/>
  <c r="N9" i="30" l="1"/>
  <c r="K9" i="30"/>
  <c r="E46" i="3"/>
  <c r="D19" i="3" l="1"/>
  <c r="E19" i="3"/>
  <c r="E32" i="3" s="1"/>
  <c r="F19" i="3"/>
  <c r="D46" i="3"/>
  <c r="F46" i="3"/>
  <c r="F32" i="3" l="1"/>
  <c r="D32" i="3"/>
  <c r="M51" i="29"/>
  <c r="M77" i="30" s="1"/>
  <c r="L51" i="29"/>
  <c r="L77" i="30" s="1"/>
  <c r="J51" i="29"/>
  <c r="J77" i="30" s="1"/>
  <c r="J78" i="30" s="1"/>
  <c r="I51" i="29"/>
  <c r="I77" i="30" s="1"/>
  <c r="H51" i="29"/>
  <c r="H77" i="30" s="1"/>
  <c r="M76" i="30"/>
  <c r="H76" i="30"/>
  <c r="I76" i="30"/>
  <c r="L76" i="30"/>
  <c r="M78" i="30" l="1"/>
  <c r="M52" i="29"/>
  <c r="M53" i="29" s="1"/>
  <c r="L78" i="30"/>
  <c r="L52" i="29"/>
  <c r="L53" i="29" s="1"/>
  <c r="J52" i="29"/>
  <c r="J53" i="29" s="1"/>
  <c r="I78" i="30"/>
  <c r="I52" i="29"/>
  <c r="I53" i="29" s="1"/>
  <c r="H78" i="30"/>
  <c r="H52" i="29"/>
  <c r="H53" i="29" s="1"/>
  <c r="F549" i="20"/>
  <c r="F62" i="3" s="1"/>
  <c r="G76" i="30"/>
  <c r="G51" i="29"/>
  <c r="G77" i="30" s="1"/>
  <c r="N77" i="30" s="1"/>
  <c r="G78" i="30" l="1"/>
  <c r="G52" i="29"/>
  <c r="N52" i="29" s="1"/>
  <c r="N76" i="30"/>
  <c r="F47" i="3" s="1"/>
  <c r="N78" i="30" l="1"/>
  <c r="G53" i="29"/>
  <c r="N53" i="29" s="1"/>
  <c r="F76" i="30"/>
  <c r="E76" i="30"/>
  <c r="D47" i="3" s="1"/>
  <c r="M10" i="30"/>
  <c r="L10" i="30"/>
  <c r="J10" i="30"/>
  <c r="I10" i="30"/>
  <c r="H10" i="30"/>
  <c r="G10" i="30"/>
  <c r="F51" i="29"/>
  <c r="E33" i="3" s="1"/>
  <c r="E51" i="29"/>
  <c r="M10" i="29"/>
  <c r="L10" i="29"/>
  <c r="J10" i="29"/>
  <c r="I10" i="29"/>
  <c r="H10" i="29"/>
  <c r="G10" i="29"/>
  <c r="N10" i="29" l="1"/>
  <c r="N10" i="30"/>
  <c r="K10" i="30"/>
  <c r="K10" i="29"/>
  <c r="E77" i="30"/>
  <c r="E78" i="30" s="1"/>
  <c r="D33" i="3"/>
  <c r="E52" i="29"/>
  <c r="E53" i="29" s="1"/>
  <c r="F78" i="30"/>
  <c r="F52" i="29"/>
  <c r="F53" i="29" s="1"/>
  <c r="E47" i="3"/>
  <c r="N51" i="29"/>
  <c r="F33" i="3" s="1"/>
  <c r="D4" i="3" s="1"/>
  <c r="F61" i="3" l="1"/>
  <c r="E61" i="3" l="1"/>
</calcChain>
</file>

<file path=xl/sharedStrings.xml><?xml version="1.0" encoding="utf-8"?>
<sst xmlns="http://schemas.openxmlformats.org/spreadsheetml/2006/main" count="3103" uniqueCount="1079">
  <si>
    <t>Last Name</t>
  </si>
  <si>
    <t>First Name</t>
  </si>
  <si>
    <t>Specialty</t>
  </si>
  <si>
    <t>Provider Name</t>
  </si>
  <si>
    <t>Business Name</t>
  </si>
  <si>
    <t>Amount ($)</t>
  </si>
  <si>
    <t>Top Ten Reimbursement Recipient, By Provider</t>
  </si>
  <si>
    <t>EMS Agency Name</t>
  </si>
  <si>
    <t>Trauma Region</t>
  </si>
  <si>
    <t>Uncompensated Cost ($)</t>
  </si>
  <si>
    <t>% Allocation</t>
  </si>
  <si>
    <t>Facility Share ($)</t>
  </si>
  <si>
    <t>AIR AMBULANCE</t>
  </si>
  <si>
    <t>Subtotal 1:</t>
  </si>
  <si>
    <t>GROUND AMBULANCE</t>
  </si>
  <si>
    <t>Hospital Name</t>
  </si>
  <si>
    <t>Uncompensated Cost</t>
  </si>
  <si>
    <t>Facility Share</t>
  </si>
  <si>
    <t>Physician Group Name</t>
  </si>
  <si>
    <t>Physician Name</t>
  </si>
  <si>
    <t>Individual Amount</t>
  </si>
  <si>
    <t>Provider Share ($)</t>
  </si>
  <si>
    <t>Eligible Amount ($)</t>
  </si>
  <si>
    <t>EMS - In Alphabetical Order</t>
  </si>
  <si>
    <t>Type*</t>
  </si>
  <si>
    <t xml:space="preserve">Total = </t>
  </si>
  <si>
    <t>Total EMS =</t>
  </si>
  <si>
    <t>Total for Top 10 Air &amp; Ground Ambulance =</t>
  </si>
  <si>
    <t>License Type</t>
  </si>
  <si>
    <t>Total</t>
  </si>
  <si>
    <t>Reimbursement Rate</t>
  </si>
  <si>
    <t>Payment Installments</t>
  </si>
  <si>
    <t>Payment Month</t>
  </si>
  <si>
    <t>Amount Disbursed</t>
  </si>
  <si>
    <t>Trauma Level</t>
  </si>
  <si>
    <t>*University Hospital Authority</t>
  </si>
  <si>
    <t xml:space="preserve">Total EMS = </t>
  </si>
  <si>
    <t xml:space="preserve">Total Hospital &amp; EMS = </t>
  </si>
  <si>
    <t>Total Eligible Uncompensated Cost</t>
  </si>
  <si>
    <t>Total Amount Disbursed</t>
  </si>
  <si>
    <t>Distribution Period Total ($)</t>
  </si>
  <si>
    <t>Allocation    Share</t>
  </si>
  <si>
    <t>*A=air ambulance; G=ground ambulance</t>
  </si>
  <si>
    <t xml:space="preserve">  </t>
  </si>
  <si>
    <t>July</t>
  </si>
  <si>
    <t>Air Evac Lifeteam - Ada 396</t>
  </si>
  <si>
    <t>Air Evac Lifeteam - Altus 473</t>
  </si>
  <si>
    <t>Air Evac Lifeteam - Ardmore 491</t>
  </si>
  <si>
    <t>Air Evac Lifeteam - Claremore 397</t>
  </si>
  <si>
    <t>Air Evac Lifeteam - Cushing 399</t>
  </si>
  <si>
    <t>Air Evac Lifeteam - DeQueen 430</t>
  </si>
  <si>
    <t>Air Evac Lifeteam - Duncan 401</t>
  </si>
  <si>
    <t>Air Evac Lifeteam - Elk City 412</t>
  </si>
  <si>
    <t>Air Evac Lifeteam - Fort Smith 525</t>
  </si>
  <si>
    <t>Air Evac Lifeteam - Henryetta 500</t>
  </si>
  <si>
    <t>Air Evac Lifeteam - Muskogee 433</t>
  </si>
  <si>
    <t>Air Evac Lifeteam - Paris 395</t>
  </si>
  <si>
    <t>Air Evac Lifeteam - Weatherford 482</t>
  </si>
  <si>
    <t>Air Evac Lifeteam - Woodward 429</t>
  </si>
  <si>
    <t>EMSA-East Division</t>
  </si>
  <si>
    <t>EMSA-West Division</t>
  </si>
  <si>
    <t>EMSSTAT-Norman Regional EMS</t>
  </si>
  <si>
    <t>McClain Grady EMS District #1</t>
  </si>
  <si>
    <t>Miller EMS, LLC</t>
  </si>
  <si>
    <t>Muskogee County EMS</t>
  </si>
  <si>
    <t>Southern Oklahoma Ambulance Service</t>
  </si>
  <si>
    <t>A</t>
  </si>
  <si>
    <t>G</t>
  </si>
  <si>
    <t>AllianceHealth Midwest</t>
  </si>
  <si>
    <t>AllianceHealth Ponca City</t>
  </si>
  <si>
    <t>AllianceHealth Woodward</t>
  </si>
  <si>
    <t>Arbuckle Memorial Hospital</t>
  </si>
  <si>
    <t>Choctaw Memorial Hospital</t>
  </si>
  <si>
    <t>Cleveland Area Hospital</t>
  </si>
  <si>
    <t>Comanche County Memorial Hospital</t>
  </si>
  <si>
    <t>Duncan Regional Hospital, Inc</t>
  </si>
  <si>
    <t>Elkview General Hospital</t>
  </si>
  <si>
    <t>Great Plains Regional Medical Center</t>
  </si>
  <si>
    <t>Hillcrest Hospital Henryetta</t>
  </si>
  <si>
    <t>Hillcrest Hospital Pryor</t>
  </si>
  <si>
    <t>Hillcrest Hospital South</t>
  </si>
  <si>
    <t>Hillcrest Medical Center</t>
  </si>
  <si>
    <t>Holdenville General Hospital</t>
  </si>
  <si>
    <t>INTEGRIS Baptist Medical Center, Inc</t>
  </si>
  <si>
    <t>INTEGRIS Bass Baptist Health Center</t>
  </si>
  <si>
    <t>INTEGRIS Canadian Valley Hospital</t>
  </si>
  <si>
    <t>INTEGRIS Health Edmond, Inc</t>
  </si>
  <si>
    <t>INTEGRIS Miami Hospital</t>
  </si>
  <si>
    <t>INTEGRIS Southwest Medical Center</t>
  </si>
  <si>
    <t>Jackson County Memorial Hospital Authority</t>
  </si>
  <si>
    <t>Jefferson County Hospital</t>
  </si>
  <si>
    <t>McAlester Regional Health Center</t>
  </si>
  <si>
    <t>McCurtain Memorial Hospital</t>
  </si>
  <si>
    <t>Memorial Hospital of Stilwell</t>
  </si>
  <si>
    <t>Memorial Hospital of Texas County</t>
  </si>
  <si>
    <t>Mercy Hospital Ardmore</t>
  </si>
  <si>
    <t>Mercy Hospital El Reno</t>
  </si>
  <si>
    <t>Mercy Hospital Logan County</t>
  </si>
  <si>
    <t>Mercy Hospital Oklahoma City</t>
  </si>
  <si>
    <t>Mercy Hospital Tishomingo</t>
  </si>
  <si>
    <t>Mercy Hospital Watonga</t>
  </si>
  <si>
    <t>Muscogee (Creek) Nation Medical Center</t>
  </si>
  <si>
    <t>Norman Regional Health System</t>
  </si>
  <si>
    <t>Northeastern Health System</t>
  </si>
  <si>
    <t>Oklahoma State University Medical Center</t>
  </si>
  <si>
    <t>Saint Francis Hospital Muskogee</t>
  </si>
  <si>
    <t>Saint Francis Hospital Vinita</t>
  </si>
  <si>
    <t>Share Medical Center</t>
  </si>
  <si>
    <t>St John Owasso</t>
  </si>
  <si>
    <t>St Mary's Regional Medical Center</t>
  </si>
  <si>
    <t>Weatherford Regional Hospital</t>
  </si>
  <si>
    <t xml:space="preserve">     Total EMS = </t>
  </si>
  <si>
    <t xml:space="preserve">           Total EMS &amp; Hospital = </t>
  </si>
  <si>
    <t>III</t>
  </si>
  <si>
    <t>IV</t>
  </si>
  <si>
    <t>I</t>
  </si>
  <si>
    <t>II</t>
  </si>
  <si>
    <t>OU Physicians</t>
  </si>
  <si>
    <t>Abdo</t>
  </si>
  <si>
    <t>Al Awwad</t>
  </si>
  <si>
    <t>Baker</t>
  </si>
  <si>
    <t>Barrow</t>
  </si>
  <si>
    <t>Bates</t>
  </si>
  <si>
    <t>Blair</t>
  </si>
  <si>
    <t>Bryan</t>
  </si>
  <si>
    <t>Burkus</t>
  </si>
  <si>
    <t>Childs</t>
  </si>
  <si>
    <t>Conner</t>
  </si>
  <si>
    <t>Dunn</t>
  </si>
  <si>
    <t>El Amm</t>
  </si>
  <si>
    <t>Goodwin</t>
  </si>
  <si>
    <t>Griffin</t>
  </si>
  <si>
    <t>Halpin</t>
  </si>
  <si>
    <t>Hanner</t>
  </si>
  <si>
    <t>Hayes</t>
  </si>
  <si>
    <t>Henderson</t>
  </si>
  <si>
    <t>Hill</t>
  </si>
  <si>
    <t>Jaskowiak</t>
  </si>
  <si>
    <t>Karpman</t>
  </si>
  <si>
    <t>Kirkpatrick</t>
  </si>
  <si>
    <t>Kosik</t>
  </si>
  <si>
    <t>Kozlowski</t>
  </si>
  <si>
    <t>Marouk</t>
  </si>
  <si>
    <t>Mason</t>
  </si>
  <si>
    <t>Mayo</t>
  </si>
  <si>
    <t>Moult</t>
  </si>
  <si>
    <t>Nollin</t>
  </si>
  <si>
    <t>Peterson</t>
  </si>
  <si>
    <t>Pitcock</t>
  </si>
  <si>
    <t>Powell</t>
  </si>
  <si>
    <t>Putman</t>
  </si>
  <si>
    <t>Rebik</t>
  </si>
  <si>
    <t>Reusser</t>
  </si>
  <si>
    <t>Sands</t>
  </si>
  <si>
    <t>Shaw-Dressler</t>
  </si>
  <si>
    <t>Shepherd</t>
  </si>
  <si>
    <t>Stierlen</t>
  </si>
  <si>
    <t>Thomas</t>
  </si>
  <si>
    <t>Van Zandt</t>
  </si>
  <si>
    <t>Wetz</t>
  </si>
  <si>
    <t>Christopher</t>
  </si>
  <si>
    <t>Lindsey</t>
  </si>
  <si>
    <t>Gregory</t>
  </si>
  <si>
    <t>Charles</t>
  </si>
  <si>
    <t>DO</t>
  </si>
  <si>
    <t>MD</t>
  </si>
  <si>
    <t>Adil</t>
  </si>
  <si>
    <t>Agrawal</t>
  </si>
  <si>
    <t>Ahmed</t>
  </si>
  <si>
    <t>Albrecht</t>
  </si>
  <si>
    <t>Algan</t>
  </si>
  <si>
    <t>Alleman</t>
  </si>
  <si>
    <t>Allen</t>
  </si>
  <si>
    <t>Amin</t>
  </si>
  <si>
    <t>Anderson</t>
  </si>
  <si>
    <t>Arant</t>
  </si>
  <si>
    <t>Arnold</t>
  </si>
  <si>
    <t>Asbury</t>
  </si>
  <si>
    <t>Atherton</t>
  </si>
  <si>
    <t>Auschwitz</t>
  </si>
  <si>
    <t>Bare</t>
  </si>
  <si>
    <t>Barrett</t>
  </si>
  <si>
    <t>Barrick</t>
  </si>
  <si>
    <t>Barton</t>
  </si>
  <si>
    <t>Bergren</t>
  </si>
  <si>
    <t>Berkley</t>
  </si>
  <si>
    <t>Bernard</t>
  </si>
  <si>
    <t>Beteck</t>
  </si>
  <si>
    <t>Blagovich</t>
  </si>
  <si>
    <t>Boe</t>
  </si>
  <si>
    <t>Boedeker</t>
  </si>
  <si>
    <t>Bohn</t>
  </si>
  <si>
    <t>Bohnstedt</t>
  </si>
  <si>
    <t>Bolene</t>
  </si>
  <si>
    <t>Borsky</t>
  </si>
  <si>
    <t>Bradt</t>
  </si>
  <si>
    <t>Brown</t>
  </si>
  <si>
    <t>Burger</t>
  </si>
  <si>
    <t>Burns</t>
  </si>
  <si>
    <t>Calder</t>
  </si>
  <si>
    <t>Canady</t>
  </si>
  <si>
    <t>Cannon</t>
  </si>
  <si>
    <t>Carey</t>
  </si>
  <si>
    <t>Carstens</t>
  </si>
  <si>
    <t>Caudle</t>
  </si>
  <si>
    <t>Celii</t>
  </si>
  <si>
    <t>Cheema</t>
  </si>
  <si>
    <t>Chekofsky</t>
  </si>
  <si>
    <t>Chenoweth</t>
  </si>
  <si>
    <t>Chetty</t>
  </si>
  <si>
    <t>Childe</t>
  </si>
  <si>
    <t>Chong</t>
  </si>
  <si>
    <t>Chonka</t>
  </si>
  <si>
    <t>Choudry</t>
  </si>
  <si>
    <t>Chow</t>
  </si>
  <si>
    <t>Clark</t>
  </si>
  <si>
    <t>Clouser</t>
  </si>
  <si>
    <t>Cogar</t>
  </si>
  <si>
    <t>Conrad</t>
  </si>
  <si>
    <t>Cornwell</t>
  </si>
  <si>
    <t>Crislip</t>
  </si>
  <si>
    <t>Cross</t>
  </si>
  <si>
    <t>Crowder</t>
  </si>
  <si>
    <t>Dadgar-Dehkordi</t>
  </si>
  <si>
    <t>Dadhania</t>
  </si>
  <si>
    <t>Davey</t>
  </si>
  <si>
    <t>Derrevere</t>
  </si>
  <si>
    <t>Devakonda</t>
  </si>
  <si>
    <t>Dressler</t>
  </si>
  <si>
    <t>Dumais</t>
  </si>
  <si>
    <t>Duvall</t>
  </si>
  <si>
    <t>Dzurilla</t>
  </si>
  <si>
    <t>Ebert</t>
  </si>
  <si>
    <t>Erbar</t>
  </si>
  <si>
    <t>Eric</t>
  </si>
  <si>
    <t>Ertl</t>
  </si>
  <si>
    <t>Evans</t>
  </si>
  <si>
    <t>Fails</t>
  </si>
  <si>
    <t>Farhood</t>
  </si>
  <si>
    <t>Farooq</t>
  </si>
  <si>
    <t>Fischer</t>
  </si>
  <si>
    <t>Fitter</t>
  </si>
  <si>
    <t>Fitz</t>
  </si>
  <si>
    <t>Freire</t>
  </si>
  <si>
    <t>Fung</t>
  </si>
  <si>
    <t>Garrett</t>
  </si>
  <si>
    <t>Garrison</t>
  </si>
  <si>
    <t>Gelczer</t>
  </si>
  <si>
    <t>Gierman</t>
  </si>
  <si>
    <t>Gillies</t>
  </si>
  <si>
    <t>Glenn</t>
  </si>
  <si>
    <t>Godara</t>
  </si>
  <si>
    <t>Gomes</t>
  </si>
  <si>
    <t>Grisham</t>
  </si>
  <si>
    <t>Gross</t>
  </si>
  <si>
    <t>Groves</t>
  </si>
  <si>
    <t>Hamilton</t>
  </si>
  <si>
    <t>Han</t>
  </si>
  <si>
    <t>Harris</t>
  </si>
  <si>
    <t>Hassell</t>
  </si>
  <si>
    <t>Hastings</t>
  </si>
  <si>
    <t>Hauger</t>
  </si>
  <si>
    <t>Heibult</t>
  </si>
  <si>
    <t>Heimbach</t>
  </si>
  <si>
    <t>Helmy</t>
  </si>
  <si>
    <t>Hendrickson</t>
  </si>
  <si>
    <t>Hickerson</t>
  </si>
  <si>
    <t>Hiller</t>
  </si>
  <si>
    <t>Hinton</t>
  </si>
  <si>
    <t>Ho</t>
  </si>
  <si>
    <t>Holsaeter</t>
  </si>
  <si>
    <t>Hong</t>
  </si>
  <si>
    <t>Huard</t>
  </si>
  <si>
    <t>Hunihan</t>
  </si>
  <si>
    <t>Husain</t>
  </si>
  <si>
    <t>Jarvis</t>
  </si>
  <si>
    <t>Jennings</t>
  </si>
  <si>
    <t>Jordan</t>
  </si>
  <si>
    <t>Joslin</t>
  </si>
  <si>
    <t>Kammerlocher</t>
  </si>
  <si>
    <t>Kashyap</t>
  </si>
  <si>
    <t>Kaufman</t>
  </si>
  <si>
    <t>Kelly</t>
  </si>
  <si>
    <t>Kennedy</t>
  </si>
  <si>
    <t>Khalidi</t>
  </si>
  <si>
    <t>Khodadadian</t>
  </si>
  <si>
    <t>Kilpadikar</t>
  </si>
  <si>
    <t>Kim</t>
  </si>
  <si>
    <t>Kirchhoff</t>
  </si>
  <si>
    <t>Kothakota</t>
  </si>
  <si>
    <t>Kraemer</t>
  </si>
  <si>
    <t>Krempl</t>
  </si>
  <si>
    <t>Krieger</t>
  </si>
  <si>
    <t>Kumar</t>
  </si>
  <si>
    <t>Kunkel</t>
  </si>
  <si>
    <t>Lagaso</t>
  </si>
  <si>
    <t>Lal</t>
  </si>
  <si>
    <t>Lane</t>
  </si>
  <si>
    <t>Lansinger</t>
  </si>
  <si>
    <t>Laughlin</t>
  </si>
  <si>
    <t>Lee</t>
  </si>
  <si>
    <t>Lees</t>
  </si>
  <si>
    <t>Lehman</t>
  </si>
  <si>
    <t>Lentz</t>
  </si>
  <si>
    <t>Leonard</t>
  </si>
  <si>
    <t>Levy</t>
  </si>
  <si>
    <t>Lewis</t>
  </si>
  <si>
    <t>Lyons</t>
  </si>
  <si>
    <t>Maguire</t>
  </si>
  <si>
    <t>Maheshwari</t>
  </si>
  <si>
    <t>Maqbool</t>
  </si>
  <si>
    <t>Maqusi</t>
  </si>
  <si>
    <t>Martin</t>
  </si>
  <si>
    <t>Masih</t>
  </si>
  <si>
    <t>Mcallister</t>
  </si>
  <si>
    <t>McKinney</t>
  </si>
  <si>
    <t>Memon</t>
  </si>
  <si>
    <t>Mercer</t>
  </si>
  <si>
    <t>Mirtsching</t>
  </si>
  <si>
    <t>Mohammad</t>
  </si>
  <si>
    <t>Mokhtee</t>
  </si>
  <si>
    <t>Morelli</t>
  </si>
  <si>
    <t>Morgan</t>
  </si>
  <si>
    <t>Mukka</t>
  </si>
  <si>
    <t>Munson</t>
  </si>
  <si>
    <t>Nallacheru</t>
  </si>
  <si>
    <t>Nelson</t>
  </si>
  <si>
    <t>Nguyen</t>
  </si>
  <si>
    <t>Nicolescu</t>
  </si>
  <si>
    <t>Norris</t>
  </si>
  <si>
    <t>North</t>
  </si>
  <si>
    <t>Nuzum-Keim</t>
  </si>
  <si>
    <t>Nwokenkwo</t>
  </si>
  <si>
    <t>O'Hara</t>
  </si>
  <si>
    <t>Olander</t>
  </si>
  <si>
    <t>Ozcan</t>
  </si>
  <si>
    <t>Pasque</t>
  </si>
  <si>
    <t>Patel</t>
  </si>
  <si>
    <t>Pfenning</t>
  </si>
  <si>
    <t>Phelps</t>
  </si>
  <si>
    <t>Phillips</t>
  </si>
  <si>
    <t>Piano</t>
  </si>
  <si>
    <t>Prabhu</t>
  </si>
  <si>
    <t>Puckett</t>
  </si>
  <si>
    <t>Puffinbarger</t>
  </si>
  <si>
    <t>Rahhal</t>
  </si>
  <si>
    <t>Rapacki</t>
  </si>
  <si>
    <t>Reinersman</t>
  </si>
  <si>
    <t>Rhodes</t>
  </si>
  <si>
    <t>Rittimann</t>
  </si>
  <si>
    <t>Roach</t>
  </si>
  <si>
    <t>Roberts</t>
  </si>
  <si>
    <t>Rogers</t>
  </si>
  <si>
    <t>Rosenfeld</t>
  </si>
  <si>
    <t>Ross</t>
  </si>
  <si>
    <t>Ryan</t>
  </si>
  <si>
    <t>Sadana</t>
  </si>
  <si>
    <t>Saleem</t>
  </si>
  <si>
    <t>Sanclement</t>
  </si>
  <si>
    <t>Schnitker</t>
  </si>
  <si>
    <t>Shaffer</t>
  </si>
  <si>
    <t>Shaina</t>
  </si>
  <si>
    <t>Sheffner</t>
  </si>
  <si>
    <t>Shettar</t>
  </si>
  <si>
    <t>Smith</t>
  </si>
  <si>
    <t>Snowden</t>
  </si>
  <si>
    <t>Sparkman</t>
  </si>
  <si>
    <t>Stafford</t>
  </si>
  <si>
    <t>Stafira</t>
  </si>
  <si>
    <t>Stetson</t>
  </si>
  <si>
    <t>Stokes</t>
  </si>
  <si>
    <t>Taylor</t>
  </si>
  <si>
    <t>Teague</t>
  </si>
  <si>
    <t>Thai</t>
  </si>
  <si>
    <t>Thakral</t>
  </si>
  <si>
    <t>Tipu</t>
  </si>
  <si>
    <t>Tjauw</t>
  </si>
  <si>
    <t>Toole</t>
  </si>
  <si>
    <t>Truong</t>
  </si>
  <si>
    <t>Tyler</t>
  </si>
  <si>
    <t>Vallurupalli</t>
  </si>
  <si>
    <t>Vandyck</t>
  </si>
  <si>
    <t>Vanlandingham</t>
  </si>
  <si>
    <t>Vasan</t>
  </si>
  <si>
    <t>Vavricka</t>
  </si>
  <si>
    <t>Vij</t>
  </si>
  <si>
    <t>Wagner</t>
  </si>
  <si>
    <t>White</t>
  </si>
  <si>
    <t>Whiteside</t>
  </si>
  <si>
    <t>Williams</t>
  </si>
  <si>
    <t>Williamson</t>
  </si>
  <si>
    <t>Wilson</t>
  </si>
  <si>
    <t>Windrix</t>
  </si>
  <si>
    <t>Zhang</t>
  </si>
  <si>
    <t>St John Physicians, Inc</t>
  </si>
  <si>
    <t>Orthopedic &amp; Trauma Services of Oklahoma</t>
  </si>
  <si>
    <t>Radiology Consultants of Tulsa, Inc</t>
  </si>
  <si>
    <t>Warren Clinic, Inc</t>
  </si>
  <si>
    <t>Integris Medical Group</t>
  </si>
  <si>
    <t>Surgery, Inc</t>
  </si>
  <si>
    <t>Tulsa Radiology Associates, Inc</t>
  </si>
  <si>
    <t>Emergency Medicine Physicians of Tulsa County, PLLC</t>
  </si>
  <si>
    <t>Care Communications LLC dba Saint Francis Trauma Institute</t>
  </si>
  <si>
    <t>Neurological Surgery dba Neurosurgery Specialists</t>
  </si>
  <si>
    <t>Radiology Associates, LLC</t>
  </si>
  <si>
    <t>Tulsa Bone &amp; Joint Associates</t>
  </si>
  <si>
    <t>OU Physicians-Tulsa (Dept of Surgery)</t>
  </si>
  <si>
    <t>Oklahoma Surgical Group, PLLC</t>
  </si>
  <si>
    <t>Neurosurgical Specialists of Tulsa</t>
  </si>
  <si>
    <t>Abrar</t>
  </si>
  <si>
    <t>Mukta</t>
  </si>
  <si>
    <t>Ahmad</t>
  </si>
  <si>
    <t>Roxie</t>
  </si>
  <si>
    <t>Sheila</t>
  </si>
  <si>
    <t>Anthony</t>
  </si>
  <si>
    <t>Tate</t>
  </si>
  <si>
    <t>Amgad</t>
  </si>
  <si>
    <t>Steffan</t>
  </si>
  <si>
    <t>Rebecca</t>
  </si>
  <si>
    <t>Robert</t>
  </si>
  <si>
    <t>Jimmy</t>
  </si>
  <si>
    <t>Scott</t>
  </si>
  <si>
    <t>Jeffrey</t>
  </si>
  <si>
    <t>Justin</t>
  </si>
  <si>
    <t>Kevin</t>
  </si>
  <si>
    <t>Mark</t>
  </si>
  <si>
    <t>Jane</t>
  </si>
  <si>
    <t>Penni</t>
  </si>
  <si>
    <t>Brett</t>
  </si>
  <si>
    <t>Leigh</t>
  </si>
  <si>
    <t>Roger</t>
  </si>
  <si>
    <t>Stephanie</t>
  </si>
  <si>
    <t>James</t>
  </si>
  <si>
    <t>Alexander</t>
  </si>
  <si>
    <t>Carl</t>
  </si>
  <si>
    <t>Chelsea</t>
  </si>
  <si>
    <t>Renae</t>
  </si>
  <si>
    <t>Paul</t>
  </si>
  <si>
    <t>Besem</t>
  </si>
  <si>
    <t>Aimee</t>
  </si>
  <si>
    <t>Daniel</t>
  </si>
  <si>
    <t>David</t>
  </si>
  <si>
    <t>Bradley</t>
  </si>
  <si>
    <t>Jim</t>
  </si>
  <si>
    <t>Bart</t>
  </si>
  <si>
    <t>William</t>
  </si>
  <si>
    <t>Lawrence</t>
  </si>
  <si>
    <t>Kenneth</t>
  </si>
  <si>
    <t>Stephen</t>
  </si>
  <si>
    <t>Janna</t>
  </si>
  <si>
    <t>Estibaliz</t>
  </si>
  <si>
    <t>Trinitia</t>
  </si>
  <si>
    <t>Joshua</t>
  </si>
  <si>
    <t>Mary</t>
  </si>
  <si>
    <t>John</t>
  </si>
  <si>
    <t>Matthew</t>
  </si>
  <si>
    <t>Amanda</t>
  </si>
  <si>
    <t>Michael</t>
  </si>
  <si>
    <t>Lauren</t>
  </si>
  <si>
    <t>Brian</t>
  </si>
  <si>
    <t>Pramod</t>
  </si>
  <si>
    <t>Jessica</t>
  </si>
  <si>
    <t>Darwin</t>
  </si>
  <si>
    <t>Zachary</t>
  </si>
  <si>
    <t>Rachel</t>
  </si>
  <si>
    <t>Keri</t>
  </si>
  <si>
    <t>Benjamin</t>
  </si>
  <si>
    <t>Alisa</t>
  </si>
  <si>
    <t>Jonathan</t>
  </si>
  <si>
    <t>Julie</t>
  </si>
  <si>
    <t>Azad</t>
  </si>
  <si>
    <t>Vipulkumar</t>
  </si>
  <si>
    <t>Joseph</t>
  </si>
  <si>
    <t>Lara</t>
  </si>
  <si>
    <t>Arun</t>
  </si>
  <si>
    <t>Brent</t>
  </si>
  <si>
    <t>Jules</t>
  </si>
  <si>
    <t>Jozef</t>
  </si>
  <si>
    <t>Andrew</t>
  </si>
  <si>
    <t>Christian</t>
  </si>
  <si>
    <t>Timothy</t>
  </si>
  <si>
    <t>Gerald</t>
  </si>
  <si>
    <t>Vincent</t>
  </si>
  <si>
    <t>Saif</t>
  </si>
  <si>
    <t>Ian</t>
  </si>
  <si>
    <t>Emily</t>
  </si>
  <si>
    <t>Komi</t>
  </si>
  <si>
    <t>Maxime</t>
  </si>
  <si>
    <t>Kar-Ming</t>
  </si>
  <si>
    <t>Stuart</t>
  </si>
  <si>
    <t>Virginia</t>
  </si>
  <si>
    <t>Steven</t>
  </si>
  <si>
    <t>Elizabeth</t>
  </si>
  <si>
    <t>Chad</t>
  </si>
  <si>
    <t>Suchitra</t>
  </si>
  <si>
    <t>Marcos</t>
  </si>
  <si>
    <t>Natalie</t>
  </si>
  <si>
    <t>Naina</t>
  </si>
  <si>
    <t>Herbert</t>
  </si>
  <si>
    <t>Murray</t>
  </si>
  <si>
    <t>Patrick</t>
  </si>
  <si>
    <t>Lacy</t>
  </si>
  <si>
    <t>Lisa</t>
  </si>
  <si>
    <t>Tamara</t>
  </si>
  <si>
    <t>Richard</t>
  </si>
  <si>
    <t>Lindsay</t>
  </si>
  <si>
    <t>Jay</t>
  </si>
  <si>
    <t>Edwin</t>
  </si>
  <si>
    <t>Wyatt</t>
  </si>
  <si>
    <t>Svein</t>
  </si>
  <si>
    <t>Julun</t>
  </si>
  <si>
    <t>Joe</t>
  </si>
  <si>
    <t>George</t>
  </si>
  <si>
    <t>Sanam</t>
  </si>
  <si>
    <t>Amy</t>
  </si>
  <si>
    <t>Wolfe</t>
  </si>
  <si>
    <t>Gale</t>
  </si>
  <si>
    <t>Adam</t>
  </si>
  <si>
    <t>Anil</t>
  </si>
  <si>
    <t>Drew</t>
  </si>
  <si>
    <t>Imran</t>
  </si>
  <si>
    <t>Shiedeh</t>
  </si>
  <si>
    <t>Hyein</t>
  </si>
  <si>
    <t>Kerri</t>
  </si>
  <si>
    <t>Ty</t>
  </si>
  <si>
    <t>Edward</t>
  </si>
  <si>
    <t>Radhika</t>
  </si>
  <si>
    <t>Anne</t>
  </si>
  <si>
    <t>Greg</t>
  </si>
  <si>
    <t>Ronald</t>
  </si>
  <si>
    <t>Gajal</t>
  </si>
  <si>
    <t>Jill</t>
  </si>
  <si>
    <t>Anjali</t>
  </si>
  <si>
    <t>Yuri</t>
  </si>
  <si>
    <t>Peter</t>
  </si>
  <si>
    <t>Laura</t>
  </si>
  <si>
    <t>Jason</t>
  </si>
  <si>
    <t>Praveen</t>
  </si>
  <si>
    <t>Juanita</t>
  </si>
  <si>
    <t>Philip</t>
  </si>
  <si>
    <t>Feroz</t>
  </si>
  <si>
    <t>Suhair</t>
  </si>
  <si>
    <t>Ashish</t>
  </si>
  <si>
    <t>Nita</t>
  </si>
  <si>
    <t>Colby</t>
  </si>
  <si>
    <t>Kibwei</t>
  </si>
  <si>
    <t>Khairuddin</t>
  </si>
  <si>
    <t>Sarah</t>
  </si>
  <si>
    <t>Barry</t>
  </si>
  <si>
    <t>Ali</t>
  </si>
  <si>
    <t>Satish</t>
  </si>
  <si>
    <t>Murali</t>
  </si>
  <si>
    <t>Srikanth</t>
  </si>
  <si>
    <t>Dan</t>
  </si>
  <si>
    <t>Tam</t>
  </si>
  <si>
    <t>Teodora</t>
  </si>
  <si>
    <t>Andra</t>
  </si>
  <si>
    <t>Stanley</t>
  </si>
  <si>
    <t>Robin</t>
  </si>
  <si>
    <t>Mukadder</t>
  </si>
  <si>
    <t>Harish</t>
  </si>
  <si>
    <t>Harsh</t>
  </si>
  <si>
    <t>Montu</t>
  </si>
  <si>
    <t>Nima</t>
  </si>
  <si>
    <t>Jo Elle</t>
  </si>
  <si>
    <t>Melissa</t>
  </si>
  <si>
    <t>Jeremy</t>
  </si>
  <si>
    <t>Preston</t>
  </si>
  <si>
    <t>Giancarlo</t>
  </si>
  <si>
    <t>Nathan</t>
  </si>
  <si>
    <t>Sandeep</t>
  </si>
  <si>
    <t>Jesse</t>
  </si>
  <si>
    <t>Kristin</t>
  </si>
  <si>
    <t>Dillon</t>
  </si>
  <si>
    <t>Pamela</t>
  </si>
  <si>
    <t>Allan</t>
  </si>
  <si>
    <t>Ernst</t>
  </si>
  <si>
    <t>Parker</t>
  </si>
  <si>
    <t>Neeti</t>
  </si>
  <si>
    <t>Shadi</t>
  </si>
  <si>
    <t>Jose</t>
  </si>
  <si>
    <t>Aaron</t>
  </si>
  <si>
    <t>Rodney</t>
  </si>
  <si>
    <t>Parks</t>
  </si>
  <si>
    <t>Shashank</t>
  </si>
  <si>
    <t>Casey</t>
  </si>
  <si>
    <t>Zoe</t>
  </si>
  <si>
    <t>Georgianne</t>
  </si>
  <si>
    <t>Nathaniel</t>
  </si>
  <si>
    <t>Loyal</t>
  </si>
  <si>
    <t>W</t>
  </si>
  <si>
    <t>Theresa</t>
  </si>
  <si>
    <t>Rishi</t>
  </si>
  <si>
    <t>Grace</t>
  </si>
  <si>
    <t>Iwan</t>
  </si>
  <si>
    <t>Nhan</t>
  </si>
  <si>
    <t>Betty</t>
  </si>
  <si>
    <t>Santaram</t>
  </si>
  <si>
    <t>Debra</t>
  </si>
  <si>
    <t>Kofi</t>
  </si>
  <si>
    <t>Nilesh</t>
  </si>
  <si>
    <t>Vikas</t>
  </si>
  <si>
    <t>R.</t>
  </si>
  <si>
    <t>Samantha</t>
  </si>
  <si>
    <t>Clinton</t>
  </si>
  <si>
    <t>Victoria</t>
  </si>
  <si>
    <t>Shihao</t>
  </si>
  <si>
    <t>PHYSICIANS - In Alphabetical Order (Last Name, First Name)</t>
  </si>
  <si>
    <t>Internal Medicine</t>
  </si>
  <si>
    <t>Orthopedics</t>
  </si>
  <si>
    <t>Neurology</t>
  </si>
  <si>
    <t>Radiology</t>
  </si>
  <si>
    <t>Emergency Medicine</t>
  </si>
  <si>
    <t>Otolaryngology</t>
  </si>
  <si>
    <t>Neurosurgery</t>
  </si>
  <si>
    <t>Cardiology</t>
  </si>
  <si>
    <t>Pathology</t>
  </si>
  <si>
    <t>Anesthesiology</t>
  </si>
  <si>
    <t>Surgical Critical Care</t>
  </si>
  <si>
    <t>Hospitalist</t>
  </si>
  <si>
    <t>Pediatrics</t>
  </si>
  <si>
    <t>Family Medicine</t>
  </si>
  <si>
    <t xml:space="preserve">             Total Hospital = </t>
  </si>
  <si>
    <t xml:space="preserve">          Total Hospital = </t>
  </si>
  <si>
    <t>Subtotal 2:</t>
  </si>
  <si>
    <t xml:space="preserve">Total Top 10 Physicians = </t>
  </si>
  <si>
    <t xml:space="preserve">Total Top 10 Hospitals = </t>
  </si>
  <si>
    <t xml:space="preserve">Total Hospitals = </t>
  </si>
  <si>
    <t xml:space="preserve">Total Physicians = </t>
  </si>
  <si>
    <t>* Trauma Fund 2020 October*</t>
  </si>
  <si>
    <t>* Trauma Fund 2020 October *</t>
  </si>
  <si>
    <t>October</t>
  </si>
  <si>
    <t>November</t>
  </si>
  <si>
    <t>December</t>
  </si>
  <si>
    <t>January</t>
  </si>
  <si>
    <t>February</t>
  </si>
  <si>
    <t>March</t>
  </si>
  <si>
    <t>Hospital - In Alphabetical Order</t>
  </si>
  <si>
    <t>Tony</t>
  </si>
  <si>
    <t>Abtahi</t>
  </si>
  <si>
    <t>Keivan</t>
  </si>
  <si>
    <t>Abu-Fadel</t>
  </si>
  <si>
    <t>Mazen</t>
  </si>
  <si>
    <t>Interventional Cardiology</t>
  </si>
  <si>
    <t>Adhikari</t>
  </si>
  <si>
    <t>Cytopathology</t>
  </si>
  <si>
    <t>Afzal</t>
  </si>
  <si>
    <t>Muhammad</t>
  </si>
  <si>
    <t>Agudelo Higuita</t>
  </si>
  <si>
    <t>Zahid</t>
  </si>
  <si>
    <t>Ajanaku</t>
  </si>
  <si>
    <t>Olakunle</t>
  </si>
  <si>
    <t>Akande</t>
  </si>
  <si>
    <t>Manzilat</t>
  </si>
  <si>
    <t>General Surgery</t>
  </si>
  <si>
    <t>Orthopedic Surgery</t>
  </si>
  <si>
    <t>Munawar</t>
  </si>
  <si>
    <t>Adult Reconstructive Orthopedics</t>
  </si>
  <si>
    <t>Diagnostic Radiology</t>
  </si>
  <si>
    <t>Helen</t>
  </si>
  <si>
    <t>Al-Shaer</t>
  </si>
  <si>
    <t>Moutasim</t>
  </si>
  <si>
    <t>Associated Anesthesiologists, Inc</t>
  </si>
  <si>
    <t>Ames</t>
  </si>
  <si>
    <t>Amil</t>
  </si>
  <si>
    <t>Azhar</t>
  </si>
  <si>
    <t>Cardiovascular Disease</t>
  </si>
  <si>
    <t>Anadani</t>
  </si>
  <si>
    <t>Nidhiben</t>
  </si>
  <si>
    <t>Angles</t>
  </si>
  <si>
    <t>Erik</t>
  </si>
  <si>
    <t>Nuclear Medicine</t>
  </si>
  <si>
    <t>Arthurs</t>
  </si>
  <si>
    <t>Atkins</t>
  </si>
  <si>
    <t>Neurological Surgery</t>
  </si>
  <si>
    <t>Green Country Emergency Physicians Of Tulsa</t>
  </si>
  <si>
    <t>Azadi</t>
  </si>
  <si>
    <t>Carol</t>
  </si>
  <si>
    <t>Azarian</t>
  </si>
  <si>
    <t>Maureen</t>
  </si>
  <si>
    <t>Bailey</t>
  </si>
  <si>
    <t>Banerjee</t>
  </si>
  <si>
    <t>Chandramouli</t>
  </si>
  <si>
    <t/>
  </si>
  <si>
    <t>Barsaloux</t>
  </si>
  <si>
    <t>Beckman</t>
  </si>
  <si>
    <t>Karen</t>
  </si>
  <si>
    <t>Bell</t>
  </si>
  <si>
    <t>Bennett</t>
  </si>
  <si>
    <t>Kimberly</t>
  </si>
  <si>
    <t>Vascular Surgery</t>
  </si>
  <si>
    <t>Biedermann</t>
  </si>
  <si>
    <t>Shane</t>
  </si>
  <si>
    <t>Bien</t>
  </si>
  <si>
    <t>Otology/Neurotology</t>
  </si>
  <si>
    <t>Biggs</t>
  </si>
  <si>
    <t>Bini</t>
  </si>
  <si>
    <t>Bitar</t>
  </si>
  <si>
    <t>Hussein</t>
  </si>
  <si>
    <t>Black</t>
  </si>
  <si>
    <t>Trauma Surgery</t>
  </si>
  <si>
    <t>Blaschke</t>
  </si>
  <si>
    <t>Jon</t>
  </si>
  <si>
    <t>Rheumatology</t>
  </si>
  <si>
    <t>Bodily</t>
  </si>
  <si>
    <t>Jerry</t>
  </si>
  <si>
    <t>Bolz</t>
  </si>
  <si>
    <t>Anglea</t>
  </si>
  <si>
    <t>Nephrology</t>
  </si>
  <si>
    <t>Borden</t>
  </si>
  <si>
    <t>Neil</t>
  </si>
  <si>
    <t>Neuroradiology</t>
  </si>
  <si>
    <t>Brotherton</t>
  </si>
  <si>
    <t>Browne</t>
  </si>
  <si>
    <t>Plastic Surgery</t>
  </si>
  <si>
    <t>Butler</t>
  </si>
  <si>
    <t>Jack</t>
  </si>
  <si>
    <t>Cai</t>
  </si>
  <si>
    <t>RongSheng</t>
  </si>
  <si>
    <t>Campbell</t>
  </si>
  <si>
    <t>Ann</t>
  </si>
  <si>
    <t>Carmichael</t>
  </si>
  <si>
    <t>Carroll</t>
  </si>
  <si>
    <t>Pediatric Radiology</t>
  </si>
  <si>
    <t>Carter</t>
  </si>
  <si>
    <t>Castleberry</t>
  </si>
  <si>
    <t>Ceesay</t>
  </si>
  <si>
    <t>Karamba</t>
  </si>
  <si>
    <t>Surgery Trauma</t>
  </si>
  <si>
    <t>Chakrabarty</t>
  </si>
  <si>
    <t>Shouvik</t>
  </si>
  <si>
    <t>Surgical Critical Care (Surgery)</t>
  </si>
  <si>
    <t>Chaudry</t>
  </si>
  <si>
    <t>Fawad</t>
  </si>
  <si>
    <t>Chen</t>
  </si>
  <si>
    <t>Ying</t>
  </si>
  <si>
    <t>ORS</t>
  </si>
  <si>
    <t>Clayton</t>
  </si>
  <si>
    <t>Interventional Radiology</t>
  </si>
  <si>
    <t>Anatomic/Clinical Pathology</t>
  </si>
  <si>
    <t>Coon</t>
  </si>
  <si>
    <t>Coulter</t>
  </si>
  <si>
    <t>Michele</t>
  </si>
  <si>
    <t>Family Practice</t>
  </si>
  <si>
    <t>Cowley</t>
  </si>
  <si>
    <t>Cox</t>
  </si>
  <si>
    <t>Brennon</t>
  </si>
  <si>
    <t>Crittenden-Byers</t>
  </si>
  <si>
    <t>Cathryn</t>
  </si>
  <si>
    <t>Cory</t>
  </si>
  <si>
    <t>Cunningham</t>
  </si>
  <si>
    <t>Major</t>
  </si>
  <si>
    <t>Orthopedic Trauma</t>
  </si>
  <si>
    <t>Dahdal</t>
  </si>
  <si>
    <t>Dina</t>
  </si>
  <si>
    <t>Physical Medicine &amp; Rehab</t>
  </si>
  <si>
    <t>Daly</t>
  </si>
  <si>
    <t>Daouk</t>
  </si>
  <si>
    <t>Salim</t>
  </si>
  <si>
    <t>Pulmonary Critical Care Medicine</t>
  </si>
  <si>
    <t>Darkazally</t>
  </si>
  <si>
    <t>Mhd Yasser</t>
  </si>
  <si>
    <t>Dasari</t>
  </si>
  <si>
    <t>Tarun</t>
  </si>
  <si>
    <t>Dave</t>
  </si>
  <si>
    <t>Mitali</t>
  </si>
  <si>
    <t>Dayyoub</t>
  </si>
  <si>
    <t>Tayyam</t>
  </si>
  <si>
    <t>De Armendi</t>
  </si>
  <si>
    <t>Alberto</t>
  </si>
  <si>
    <t>Dean</t>
  </si>
  <si>
    <t>Dennis</t>
  </si>
  <si>
    <t>Isaac</t>
  </si>
  <si>
    <t>Pulmonary Disease</t>
  </si>
  <si>
    <t>Dixon</t>
  </si>
  <si>
    <t>Drinkaus</t>
  </si>
  <si>
    <t>Eiszner</t>
  </si>
  <si>
    <t>El Rassi</t>
  </si>
  <si>
    <t>Otorhinolaryngology</t>
  </si>
  <si>
    <t>Elovik</t>
  </si>
  <si>
    <t>Elie</t>
  </si>
  <si>
    <t>Emerson</t>
  </si>
  <si>
    <t>Fahd</t>
  </si>
  <si>
    <t>Sultan</t>
  </si>
  <si>
    <t>Felten</t>
  </si>
  <si>
    <t>Finer</t>
  </si>
  <si>
    <t>Janis</t>
  </si>
  <si>
    <t>Fisher</t>
  </si>
  <si>
    <t>Folly</t>
  </si>
  <si>
    <t>Frandsen</t>
  </si>
  <si>
    <t>Chemical Pathology</t>
  </si>
  <si>
    <t>Garber</t>
  </si>
  <si>
    <t>Alan</t>
  </si>
  <si>
    <t>Cardiovascular Surgery</t>
  </si>
  <si>
    <t>Gehrs</t>
  </si>
  <si>
    <t>Gentges</t>
  </si>
  <si>
    <t>Germany</t>
  </si>
  <si>
    <t>Gillespie</t>
  </si>
  <si>
    <t>Gopal</t>
  </si>
  <si>
    <t>Chitra</t>
  </si>
  <si>
    <t>Graham</t>
  </si>
  <si>
    <t>Hurlis</t>
  </si>
  <si>
    <t>Gray</t>
  </si>
  <si>
    <t>Gudoor</t>
  </si>
  <si>
    <t>Priyanka</t>
  </si>
  <si>
    <t>Guild</t>
  </si>
  <si>
    <t>Ralph</t>
  </si>
  <si>
    <t>Gastroenterology</t>
  </si>
  <si>
    <t>Gustavson</t>
  </si>
  <si>
    <t>Developmental-Behavioral Pediatrics</t>
  </si>
  <si>
    <t>Halleran</t>
  </si>
  <si>
    <t>Sean</t>
  </si>
  <si>
    <t>Clinical Cardiac Electrophysiology</t>
  </si>
  <si>
    <t>Hanna</t>
  </si>
  <si>
    <t>Ingy</t>
  </si>
  <si>
    <t>Hansard</t>
  </si>
  <si>
    <t>Haragsim</t>
  </si>
  <si>
    <t>Lukas</t>
  </si>
  <si>
    <t>Harville</t>
  </si>
  <si>
    <t>Hawasli</t>
  </si>
  <si>
    <t>Omar</t>
  </si>
  <si>
    <t>Hawkins</t>
  </si>
  <si>
    <t>Beau</t>
  </si>
  <si>
    <t>Haywood</t>
  </si>
  <si>
    <t>Henao Majia</t>
  </si>
  <si>
    <t>Herren</t>
  </si>
  <si>
    <t>Cherie</t>
  </si>
  <si>
    <t>Child Neurology</t>
  </si>
  <si>
    <t>Higgins</t>
  </si>
  <si>
    <t>Heath</t>
  </si>
  <si>
    <t>Hinojosa</t>
  </si>
  <si>
    <t>Hutto</t>
  </si>
  <si>
    <t>Irvin</t>
  </si>
  <si>
    <t>Jain</t>
  </si>
  <si>
    <t>Ajay</t>
  </si>
  <si>
    <t>Surgical Oncology</t>
  </si>
  <si>
    <t>Jaiswal</t>
  </si>
  <si>
    <t>Kamna</t>
  </si>
  <si>
    <t>Johnson</t>
  </si>
  <si>
    <t>Jones</t>
  </si>
  <si>
    <t>Alisha</t>
  </si>
  <si>
    <t>Internal Medicine/Pediatrics</t>
  </si>
  <si>
    <t>Kallenberger</t>
  </si>
  <si>
    <t>Obstetrics &amp; Gynecology</t>
  </si>
  <si>
    <t>Kamau</t>
  </si>
  <si>
    <t>Kinya</t>
  </si>
  <si>
    <t>Kanagala</t>
  </si>
  <si>
    <t>Rajesh</t>
  </si>
  <si>
    <t>Maxillofacial Surgery</t>
  </si>
  <si>
    <t>Kattula</t>
  </si>
  <si>
    <t>Sri Rama</t>
  </si>
  <si>
    <t>Kazakin</t>
  </si>
  <si>
    <t>Anatoly</t>
  </si>
  <si>
    <t>Kempe</t>
  </si>
  <si>
    <t>Thoracic Surgery</t>
  </si>
  <si>
    <t>Kilambi</t>
  </si>
  <si>
    <t>Navin</t>
  </si>
  <si>
    <t>Knoles</t>
  </si>
  <si>
    <t>Curtis</t>
  </si>
  <si>
    <t>Kommareddi</t>
  </si>
  <si>
    <t>Madhavi</t>
  </si>
  <si>
    <t>Koro</t>
  </si>
  <si>
    <t>Krishna</t>
  </si>
  <si>
    <t>Raja</t>
  </si>
  <si>
    <t>Kishore</t>
  </si>
  <si>
    <t>Larson</t>
  </si>
  <si>
    <t>Dana</t>
  </si>
  <si>
    <t>Lora</t>
  </si>
  <si>
    <t>Letton</t>
  </si>
  <si>
    <t>Pediatric Surgery</t>
  </si>
  <si>
    <t>Levine</t>
  </si>
  <si>
    <t>Lim</t>
  </si>
  <si>
    <t>Jonea</t>
  </si>
  <si>
    <t>Londono Smothermon</t>
  </si>
  <si>
    <t>Lozano</t>
  </si>
  <si>
    <t>Pedro</t>
  </si>
  <si>
    <t>Luu</t>
  </si>
  <si>
    <t>Macharia</t>
  </si>
  <si>
    <t>Nicholas</t>
  </si>
  <si>
    <t>Madden</t>
  </si>
  <si>
    <t>Madhoun</t>
  </si>
  <si>
    <t>Magguilli</t>
  </si>
  <si>
    <t>Malik</t>
  </si>
  <si>
    <t>Naziha</t>
  </si>
  <si>
    <t>Malone</t>
  </si>
  <si>
    <t>Mann</t>
  </si>
  <si>
    <t>Kanwaldeep</t>
  </si>
  <si>
    <t>Child &amp; Adolescent Psychiatry</t>
  </si>
  <si>
    <t>Maple</t>
  </si>
  <si>
    <t>Mapstone</t>
  </si>
  <si>
    <t>Vascular and Interventional Radiology</t>
  </si>
  <si>
    <t>Mareshie</t>
  </si>
  <si>
    <t>Christy</t>
  </si>
  <si>
    <t>Marshall</t>
  </si>
  <si>
    <t>Candaca</t>
  </si>
  <si>
    <t>Pediatric Gastroenterology</t>
  </si>
  <si>
    <t>Martinez</t>
  </si>
  <si>
    <t>Abigail</t>
  </si>
  <si>
    <t>Matarese</t>
  </si>
  <si>
    <t>Christine</t>
  </si>
  <si>
    <t>Matloff</t>
  </si>
  <si>
    <t>Luke</t>
  </si>
  <si>
    <t>Maxwell</t>
  </si>
  <si>
    <t>Mayz</t>
  </si>
  <si>
    <t>Kurtis</t>
  </si>
  <si>
    <t>Mccalip</t>
  </si>
  <si>
    <t>Shawna</t>
  </si>
  <si>
    <t>McCarroll</t>
  </si>
  <si>
    <t>Melanie</t>
  </si>
  <si>
    <t>Mccollom</t>
  </si>
  <si>
    <t>McCoy</t>
  </si>
  <si>
    <t>Mclaughlin</t>
  </si>
  <si>
    <t>McQueen</t>
  </si>
  <si>
    <t>Brooke</t>
  </si>
  <si>
    <t>Meenakshi-Sundaram</t>
  </si>
  <si>
    <t>Bhalaajee</t>
  </si>
  <si>
    <t>Urology</t>
  </si>
  <si>
    <t>Miranda</t>
  </si>
  <si>
    <t>Mary Ann</t>
  </si>
  <si>
    <t>Mocnik</t>
  </si>
  <si>
    <t>Hand Surgery</t>
  </si>
  <si>
    <t>Morris</t>
  </si>
  <si>
    <t>Motazedi</t>
  </si>
  <si>
    <t>Cyrus</t>
  </si>
  <si>
    <t>Christina</t>
  </si>
  <si>
    <t>Myers</t>
  </si>
  <si>
    <t>Nagpal</t>
  </si>
  <si>
    <t>Pediatrics Critical Care Medicine</t>
  </si>
  <si>
    <t>Neelagiri Nagarajan</t>
  </si>
  <si>
    <t>Cardiovascular</t>
  </si>
  <si>
    <t>Oyekan</t>
  </si>
  <si>
    <t>Temitayo</t>
  </si>
  <si>
    <t>Mehmet</t>
  </si>
  <si>
    <t>Pakala</t>
  </si>
  <si>
    <t>Aneesh</t>
  </si>
  <si>
    <t>Bhavik</t>
  </si>
  <si>
    <t>Geriatric Medicine (Internal Medicine)</t>
  </si>
  <si>
    <t>Perona</t>
  </si>
  <si>
    <t>Perry</t>
  </si>
  <si>
    <t>Anatomic Pathology</t>
  </si>
  <si>
    <t>Post</t>
  </si>
  <si>
    <t>Nikola</t>
  </si>
  <si>
    <t>Pediatric Orthopedics</t>
  </si>
  <si>
    <t>Puls</t>
  </si>
  <si>
    <t>Ramanathan</t>
  </si>
  <si>
    <t>Sathish</t>
  </si>
  <si>
    <t>Ranallo</t>
  </si>
  <si>
    <t>Courtney</t>
  </si>
  <si>
    <t>Randhawa</t>
  </si>
  <si>
    <t>Pal</t>
  </si>
  <si>
    <t>Rangineni</t>
  </si>
  <si>
    <t>Siddhartha</t>
  </si>
  <si>
    <t>Rathbun</t>
  </si>
  <si>
    <t>Suman</t>
  </si>
  <si>
    <t>Regmi</t>
  </si>
  <si>
    <t>Narotta</t>
  </si>
  <si>
    <t>Cardiothoracic Surgery</t>
  </si>
  <si>
    <t>Reynolds</t>
  </si>
  <si>
    <t>Dwight</t>
  </si>
  <si>
    <t>Physical Medicine &amp; Rehabilitation</t>
  </si>
  <si>
    <t>Rodman IV</t>
  </si>
  <si>
    <t>Royce</t>
  </si>
  <si>
    <t>Ruiz-Elizalde</t>
  </si>
  <si>
    <t>Alejandro</t>
  </si>
  <si>
    <t>Saenz</t>
  </si>
  <si>
    <t>Monica</t>
  </si>
  <si>
    <t>Salvaggio</t>
  </si>
  <si>
    <t>Michelle</t>
  </si>
  <si>
    <t>Satterwhite</t>
  </si>
  <si>
    <t>Scaunasu</t>
  </si>
  <si>
    <t>Adrian</t>
  </si>
  <si>
    <t>Schieche</t>
  </si>
  <si>
    <t>Christoph</t>
  </si>
  <si>
    <t>Schmidt</t>
  </si>
  <si>
    <t>Frank</t>
  </si>
  <si>
    <t>Schwartz</t>
  </si>
  <si>
    <t>Reginald</t>
  </si>
  <si>
    <t>Shadid</t>
  </si>
  <si>
    <t>Shelton</t>
  </si>
  <si>
    <t>Larry</t>
  </si>
  <si>
    <t>Shy</t>
  </si>
  <si>
    <t>Kamilah</t>
  </si>
  <si>
    <t>Silva Palacios</t>
  </si>
  <si>
    <t>Federico</t>
  </si>
  <si>
    <t>Simpson</t>
  </si>
  <si>
    <t>Ricky</t>
  </si>
  <si>
    <t>Sivaram</t>
  </si>
  <si>
    <t>Chittur</t>
  </si>
  <si>
    <t>Jacqueline</t>
  </si>
  <si>
    <t>Soulek</t>
  </si>
  <si>
    <t>Jaron</t>
  </si>
  <si>
    <t>Spain</t>
  </si>
  <si>
    <t>Street</t>
  </si>
  <si>
    <t>Cody</t>
  </si>
  <si>
    <t>Darren</t>
  </si>
  <si>
    <t>Tierney</t>
  </si>
  <si>
    <t>Tinker</t>
  </si>
  <si>
    <t>Traino, Jr</t>
  </si>
  <si>
    <t>Tran</t>
  </si>
  <si>
    <t>Hanh Henry</t>
  </si>
  <si>
    <t>Trehan</t>
  </si>
  <si>
    <t>Sanjeev</t>
  </si>
  <si>
    <t>Tufaro</t>
  </si>
  <si>
    <t>Surgery General</t>
  </si>
  <si>
    <t>Usman</t>
  </si>
  <si>
    <t>Shahabudeen</t>
  </si>
  <si>
    <t>Vahabzadeh-Monshie</t>
  </si>
  <si>
    <t>Hamid</t>
  </si>
  <si>
    <t>Vanhooser</t>
  </si>
  <si>
    <t>Vasquez Encalada</t>
  </si>
  <si>
    <t>Nataly</t>
  </si>
  <si>
    <t>Verbrugghe</t>
  </si>
  <si>
    <t>Dirk</t>
  </si>
  <si>
    <t>Vo</t>
  </si>
  <si>
    <t>Wackowski</t>
  </si>
  <si>
    <t>Ward</t>
  </si>
  <si>
    <t>Kent</t>
  </si>
  <si>
    <t>Pediatric Cardiology</t>
  </si>
  <si>
    <t>Weber</t>
  </si>
  <si>
    <t>Wicks</t>
  </si>
  <si>
    <t>Wiebe</t>
  </si>
  <si>
    <t>Wiley</t>
  </si>
  <si>
    <t>Williston</t>
  </si>
  <si>
    <t>Laurel</t>
  </si>
  <si>
    <t>Winsjansen</t>
  </si>
  <si>
    <t>Wu</t>
  </si>
  <si>
    <t>Chao-Ling</t>
  </si>
  <si>
    <t>Huimin</t>
  </si>
  <si>
    <t>Yeabower</t>
  </si>
  <si>
    <t>Youness</t>
  </si>
  <si>
    <t>Houssein</t>
  </si>
  <si>
    <t>Medical Doctor</t>
  </si>
  <si>
    <t>AllianceHealth Clinton</t>
  </si>
  <si>
    <t>AllianceHealth Durant</t>
  </si>
  <si>
    <t>AllianceHealth Seminole</t>
  </si>
  <si>
    <t>Ascension Jane Phillips Medical Center</t>
  </si>
  <si>
    <t>Ascension St John Sapulpa</t>
  </si>
  <si>
    <t>Cordell Memorial Hospital</t>
  </si>
  <si>
    <t>Grady Memorial Hospital Authority</t>
  </si>
  <si>
    <t>Harmon Memorial Hospital</t>
  </si>
  <si>
    <t>Hillcrest Hospital Cushing</t>
  </si>
  <si>
    <t>Lindsay Municipal Hospital</t>
  </si>
  <si>
    <t>Mercy Hospital Healdton</t>
  </si>
  <si>
    <t>Newman Memorial Hospital</t>
  </si>
  <si>
    <t>Oklahoma Heart Hospital South, LLC</t>
  </si>
  <si>
    <t>Saint Francis Hospital South, LLC</t>
  </si>
  <si>
    <t>Saint Francis Hospital, Inc.</t>
  </si>
  <si>
    <t>SSM Health St Anthony Hospital - OKC</t>
  </si>
  <si>
    <t>SSM Health St Anthony Hospital - Shawnee</t>
  </si>
  <si>
    <t>St John Broken Arrow</t>
  </si>
  <si>
    <t>St John Medical Center</t>
  </si>
  <si>
    <t>Stillwater Medical - Blackwell</t>
  </si>
  <si>
    <t>University Hospitals Trust Authority dba OU Medicine</t>
  </si>
  <si>
    <t>Air Evac Lifeteam - Hugo/Idabel 494</t>
  </si>
  <si>
    <t>Air Evac Lifeteam - Kingfisher 492</t>
  </si>
  <si>
    <t>Air Evac Lifeteam - Ponca City/Stillwater 495</t>
  </si>
  <si>
    <t>Air Evac Lifeteam - TX - Sherman/Decatur/Greenville 428</t>
  </si>
  <si>
    <t>Antlers EMS (City of)</t>
  </si>
  <si>
    <t>Choctaw County Ambulance Authority</t>
  </si>
  <si>
    <t>Creek County Emergency Ambulance Service District</t>
  </si>
  <si>
    <t>EMS of LeFlore County</t>
  </si>
  <si>
    <t>LifeNet, Inc</t>
  </si>
  <si>
    <t>McAlester Fire Department (City Of)</t>
  </si>
  <si>
    <t>Med-Trans Corporation - Eagle Med Kansas 498</t>
  </si>
  <si>
    <t>Med-Trans Corporation - First Flight 505</t>
  </si>
  <si>
    <t>Ponca City Fire Department</t>
  </si>
  <si>
    <t>React EMS</t>
  </si>
  <si>
    <t>Rocky Mountain Holdings dba MediFlight</t>
  </si>
  <si>
    <t>Rocky Mountain Holdings dba Tulsa Life Flight</t>
  </si>
  <si>
    <t>Sinor Emergency Medical Services - Clinton</t>
  </si>
  <si>
    <t>Sinor Emergency Medical Services - Sayre</t>
  </si>
  <si>
    <t>Combined 2+3+4</t>
  </si>
  <si>
    <t>Claims January 1, 2019 to June 30, 2019</t>
  </si>
  <si>
    <t>(Updated February 26, 2021)</t>
  </si>
  <si>
    <t>Claims January 1, 2019 through June 30, 2019</t>
  </si>
  <si>
    <t>Endocrinology</t>
  </si>
  <si>
    <t>(Updated May 12, 2021)</t>
  </si>
  <si>
    <t>(Updated May 21, 2021)</t>
  </si>
  <si>
    <t xml:space="preserve">TOTAL AMOUNT DISTRIBUTED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</si>
</sst>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0.000"/>
    <numFmt numFmtId="167" formatCode="&quot;$&quot;#,##0"/>
  </numFmts>
  <fonts count="4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2"/>
      <color indexed="18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i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b/>
      <i/>
      <sz val="9"/>
      <color rgb="FF000000"/>
      <name val="Calibri"/>
      <family val="2"/>
    </font>
    <font>
      <b/>
      <i/>
      <sz val="9"/>
      <color theme="1"/>
      <name val="Calibri"/>
      <family val="2"/>
      <scheme val="minor"/>
    </font>
    <font>
      <b/>
      <i/>
      <sz val="10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rgb="FF00009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rgb="FFC0C0C0"/>
      </patternFill>
    </fill>
    <fill>
      <patternFill patternType="solid">
        <fgColor theme="0" tint="-0.24994659260841701"/>
        <bgColor theme="0" tint="-0.14996795556505021"/>
      </patternFill>
    </fill>
    <fill>
      <patternFill patternType="solid">
        <fgColor theme="0" tint="-0.14996795556505021"/>
        <bgColor rgb="FFC0C0C0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theme="0" tint="-0.1499679555650502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FFFF00"/>
        <bgColor rgb="FFC0C0C0"/>
      </patternFill>
    </fill>
  </fills>
  <borders count="1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</borders>
  <cellStyleXfs count="10">
    <xf numFmtId="0" fontId="0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2" fillId="0" borderId="0"/>
    <xf numFmtId="9" fontId="17" fillId="0" borderId="0" applyFont="0" applyFill="0" applyBorder="0" applyAlignment="0" applyProtection="0"/>
  </cellStyleXfs>
  <cellXfs count="23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8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4" fontId="0" fillId="0" borderId="0" xfId="0" applyNumberFormat="1" applyAlignment="1">
      <alignment horizontal="right" indent="1"/>
    </xf>
    <xf numFmtId="0" fontId="3" fillId="0" borderId="0" xfId="0" applyFont="1" applyFill="1" applyAlignment="1">
      <alignment wrapText="1"/>
    </xf>
    <xf numFmtId="10" fontId="0" fillId="0" borderId="0" xfId="0" applyNumberFormat="1"/>
    <xf numFmtId="43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/>
    <xf numFmtId="4" fontId="1" fillId="0" borderId="0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/>
    <xf numFmtId="44" fontId="0" fillId="0" borderId="0" xfId="0" applyNumberFormat="1"/>
    <xf numFmtId="0" fontId="21" fillId="0" borderId="0" xfId="0" applyFont="1" applyFill="1" applyBorder="1" applyAlignment="1">
      <alignment horizontal="right" vertical="center"/>
    </xf>
    <xf numFmtId="0" fontId="0" fillId="0" borderId="0" xfId="0" applyAlignment="1"/>
    <xf numFmtId="4" fontId="0" fillId="0" borderId="0" xfId="0" applyNumberFormat="1"/>
    <xf numFmtId="4" fontId="0" fillId="0" borderId="0" xfId="0" applyNumberFormat="1" applyAlignment="1">
      <alignment horizontal="center"/>
    </xf>
    <xf numFmtId="165" fontId="0" fillId="0" borderId="0" xfId="0" applyNumberFormat="1"/>
    <xf numFmtId="44" fontId="0" fillId="0" borderId="0" xfId="1" applyFont="1"/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Font="1" applyBorder="1"/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right" vertical="center"/>
    </xf>
    <xf numFmtId="43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right" indent="1"/>
    </xf>
    <xf numFmtId="0" fontId="11" fillId="0" borderId="0" xfId="0" applyFont="1" applyBorder="1" applyAlignment="1">
      <alignment horizontal="left" indent="1"/>
    </xf>
    <xf numFmtId="0" fontId="0" fillId="0" borderId="0" xfId="0" applyBorder="1"/>
    <xf numFmtId="3" fontId="1" fillId="10" borderId="1" xfId="0" applyNumberFormat="1" applyFont="1" applyFill="1" applyBorder="1" applyAlignment="1" applyProtection="1">
      <alignment horizontal="center" vertical="center" wrapText="1"/>
    </xf>
    <xf numFmtId="3" fontId="18" fillId="13" borderId="1" xfId="0" applyNumberFormat="1" applyFont="1" applyFill="1" applyBorder="1" applyAlignment="1" applyProtection="1">
      <alignment horizontal="center" vertical="center" wrapText="1"/>
    </xf>
    <xf numFmtId="166" fontId="18" fillId="10" borderId="1" xfId="0" applyNumberFormat="1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4" fontId="4" fillId="9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center"/>
    </xf>
    <xf numFmtId="0" fontId="21" fillId="13" borderId="1" xfId="0" applyFont="1" applyFill="1" applyBorder="1" applyAlignment="1">
      <alignment horizontal="right" vertical="center"/>
    </xf>
    <xf numFmtId="4" fontId="21" fillId="13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/>
    <xf numFmtId="4" fontId="21" fillId="13" borderId="1" xfId="0" applyNumberFormat="1" applyFont="1" applyFill="1" applyBorder="1" applyAlignment="1">
      <alignment horizontal="right"/>
    </xf>
    <xf numFmtId="0" fontId="1" fillId="11" borderId="1" xfId="0" applyFont="1" applyFill="1" applyBorder="1" applyAlignment="1" applyProtection="1">
      <alignment horizontal="center" vertical="center" wrapText="1"/>
    </xf>
    <xf numFmtId="0" fontId="18" fillId="11" borderId="1" xfId="0" applyFont="1" applyFill="1" applyBorder="1" applyAlignment="1" applyProtection="1">
      <alignment horizontal="center" vertical="center" wrapText="1"/>
    </xf>
    <xf numFmtId="3" fontId="18" fillId="11" borderId="1" xfId="1" applyNumberFormat="1" applyFont="1" applyFill="1" applyBorder="1" applyAlignment="1" applyProtection="1">
      <alignment horizontal="center" vertical="center" wrapText="1"/>
    </xf>
    <xf numFmtId="166" fontId="18" fillId="11" borderId="1" xfId="0" applyNumberFormat="1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4" fontId="4" fillId="11" borderId="1" xfId="0" applyNumberFormat="1" applyFont="1" applyFill="1" applyBorder="1" applyAlignment="1" applyProtection="1">
      <alignment horizontal="center" vertical="center" wrapText="1"/>
    </xf>
    <xf numFmtId="0" fontId="23" fillId="0" borderId="1" xfId="8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23" fillId="0" borderId="1" xfId="8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4" fontId="21" fillId="13" borderId="1" xfId="9" applyNumberFormat="1" applyFont="1" applyFill="1" applyBorder="1" applyAlignment="1">
      <alignment horizontal="right" vertical="center"/>
    </xf>
    <xf numFmtId="4" fontId="21" fillId="13" borderId="1" xfId="0" applyNumberFormat="1" applyFont="1" applyFill="1" applyBorder="1"/>
    <xf numFmtId="167" fontId="18" fillId="1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wrapText="1"/>
    </xf>
    <xf numFmtId="43" fontId="6" fillId="0" borderId="0" xfId="3" applyNumberFormat="1" applyFont="1" applyFill="1" applyBorder="1" applyAlignment="1" applyProtection="1">
      <alignment horizontal="right" vertical="center" wrapText="1" indent="1"/>
    </xf>
    <xf numFmtId="0" fontId="0" fillId="0" borderId="0" xfId="0" applyBorder="1" applyAlignment="1"/>
    <xf numFmtId="43" fontId="0" fillId="0" borderId="0" xfId="0" applyNumberFormat="1" applyBorder="1" applyAlignment="1">
      <alignment horizontal="right"/>
    </xf>
    <xf numFmtId="0" fontId="8" fillId="0" borderId="0" xfId="0" applyFont="1" applyBorder="1"/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/>
    <xf numFmtId="0" fontId="4" fillId="2" borderId="1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4" fontId="4" fillId="0" borderId="1" xfId="7" applyNumberFormat="1" applyFont="1" applyFill="1" applyBorder="1" applyAlignment="1" applyProtection="1">
      <alignment horizontal="right" vertical="center" wrapText="1"/>
    </xf>
    <xf numFmtId="3" fontId="1" fillId="10" borderId="4" xfId="0" applyNumberFormat="1" applyFont="1" applyFill="1" applyBorder="1" applyAlignment="1" applyProtection="1">
      <alignment horizontal="center" vertical="center" wrapText="1"/>
    </xf>
    <xf numFmtId="3" fontId="18" fillId="13" borderId="4" xfId="0" applyNumberFormat="1" applyFont="1" applyFill="1" applyBorder="1" applyAlignment="1" applyProtection="1">
      <alignment horizontal="center" vertical="center" wrapText="1"/>
    </xf>
    <xf numFmtId="167" fontId="18" fillId="10" borderId="4" xfId="1" applyNumberFormat="1" applyFont="1" applyFill="1" applyBorder="1" applyAlignment="1" applyProtection="1">
      <alignment horizontal="center" vertical="center" wrapText="1"/>
    </xf>
    <xf numFmtId="166" fontId="18" fillId="10" borderId="4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4" fontId="21" fillId="13" borderId="4" xfId="0" applyNumberFormat="1" applyFont="1" applyFill="1" applyBorder="1" applyAlignment="1">
      <alignment horizontal="right" vertical="center" wrapText="1"/>
    </xf>
    <xf numFmtId="4" fontId="21" fillId="13" borderId="4" xfId="0" applyNumberFormat="1" applyFont="1" applyFill="1" applyBorder="1" applyAlignment="1">
      <alignment horizontal="right"/>
    </xf>
    <xf numFmtId="3" fontId="1" fillId="10" borderId="2" xfId="0" applyNumberFormat="1" applyFont="1" applyFill="1" applyBorder="1" applyAlignment="1" applyProtection="1">
      <alignment horizontal="center" vertical="center" wrapText="1"/>
    </xf>
    <xf numFmtId="3" fontId="18" fillId="13" borderId="2" xfId="0" applyNumberFormat="1" applyFont="1" applyFill="1" applyBorder="1" applyAlignment="1" applyProtection="1">
      <alignment horizontal="center" vertical="center" wrapText="1"/>
    </xf>
    <xf numFmtId="167" fontId="18" fillId="10" borderId="2" xfId="1" applyNumberFormat="1" applyFont="1" applyFill="1" applyBorder="1" applyAlignment="1" applyProtection="1">
      <alignment horizontal="center" vertical="center" wrapText="1"/>
    </xf>
    <xf numFmtId="166" fontId="18" fillId="10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" fontId="21" fillId="13" borderId="2" xfId="0" applyNumberFormat="1" applyFont="1" applyFill="1" applyBorder="1" applyAlignment="1">
      <alignment horizontal="right" vertical="center" wrapText="1"/>
    </xf>
    <xf numFmtId="4" fontId="21" fillId="13" borderId="2" xfId="0" applyNumberFormat="1" applyFont="1" applyFill="1" applyBorder="1" applyAlignment="1">
      <alignment horizontal="right"/>
    </xf>
    <xf numFmtId="167" fontId="18" fillId="10" borderId="6" xfId="1" applyNumberFormat="1" applyFont="1" applyFill="1" applyBorder="1" applyAlignment="1" applyProtection="1">
      <alignment horizontal="center" vertical="center" wrapText="1"/>
    </xf>
    <xf numFmtId="166" fontId="18" fillId="10" borderId="6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vertical="center" wrapText="1"/>
    </xf>
    <xf numFmtId="4" fontId="21" fillId="13" borderId="6" xfId="0" applyNumberFormat="1" applyFont="1" applyFill="1" applyBorder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44" fontId="15" fillId="4" borderId="1" xfId="1" applyFont="1" applyFill="1" applyBorder="1" applyAlignment="1">
      <alignment horizontal="center" vertical="center" wrapText="1"/>
    </xf>
    <xf numFmtId="10" fontId="15" fillId="4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/>
    </xf>
    <xf numFmtId="44" fontId="11" fillId="7" borderId="1" xfId="1" applyFont="1" applyFill="1" applyBorder="1"/>
    <xf numFmtId="0" fontId="15" fillId="6" borderId="1" xfId="0" applyFont="1" applyFill="1" applyBorder="1" applyAlignment="1">
      <alignment horizontal="left"/>
    </xf>
    <xf numFmtId="0" fontId="12" fillId="5" borderId="1" xfId="0" applyFont="1" applyFill="1" applyBorder="1" applyAlignment="1" applyProtection="1">
      <alignment horizontal="center" vertical="center" wrapText="1"/>
    </xf>
    <xf numFmtId="44" fontId="12" fillId="5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13" fillId="3" borderId="1" xfId="0" applyFont="1" applyFill="1" applyBorder="1" applyAlignment="1" applyProtection="1">
      <alignment vertical="center" wrapText="1"/>
    </xf>
    <xf numFmtId="44" fontId="13" fillId="3" borderId="1" xfId="1" applyFont="1" applyFill="1" applyBorder="1" applyAlignment="1" applyProtection="1">
      <alignment vertical="center" wrapText="1"/>
    </xf>
    <xf numFmtId="44" fontId="13" fillId="3" borderId="1" xfId="1" applyNumberFormat="1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>
      <alignment horizontal="left" vertical="top"/>
    </xf>
    <xf numFmtId="44" fontId="13" fillId="3" borderId="1" xfId="1" applyFont="1" applyFill="1" applyBorder="1" applyAlignment="1" applyProtection="1">
      <alignment vertical="top" wrapText="1"/>
    </xf>
    <xf numFmtId="44" fontId="13" fillId="3" borderId="1" xfId="1" applyNumberFormat="1" applyFont="1" applyFill="1" applyBorder="1" applyAlignment="1" applyProtection="1">
      <alignment horizontal="right" vertical="top" wrapText="1"/>
    </xf>
    <xf numFmtId="0" fontId="15" fillId="8" borderId="1" xfId="0" applyFont="1" applyFill="1" applyBorder="1" applyAlignment="1">
      <alignment horizontal="left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44" fontId="0" fillId="8" borderId="1" xfId="0" applyNumberFormat="1" applyFill="1" applyBorder="1"/>
    <xf numFmtId="0" fontId="15" fillId="8" borderId="1" xfId="0" applyFont="1" applyFill="1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44" fontId="0" fillId="6" borderId="1" xfId="1" applyFont="1" applyFill="1" applyBorder="1"/>
    <xf numFmtId="44" fontId="0" fillId="6" borderId="1" xfId="1" applyNumberFormat="1" applyFont="1" applyFill="1" applyBorder="1"/>
    <xf numFmtId="44" fontId="11" fillId="6" borderId="1" xfId="1" applyFont="1" applyFill="1" applyBorder="1"/>
    <xf numFmtId="44" fontId="11" fillId="6" borderId="1" xfId="1" applyNumberFormat="1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44" fontId="0" fillId="7" borderId="1" xfId="1" applyFont="1" applyFill="1" applyBorder="1"/>
    <xf numFmtId="44" fontId="14" fillId="6" borderId="1" xfId="1" applyFont="1" applyFill="1" applyBorder="1"/>
    <xf numFmtId="44" fontId="14" fillId="6" borderId="1" xfId="1" applyNumberFormat="1" applyFont="1" applyFill="1" applyBorder="1"/>
    <xf numFmtId="43" fontId="14" fillId="6" borderId="1" xfId="1" applyNumberFormat="1" applyFont="1" applyFill="1" applyBorder="1"/>
    <xf numFmtId="44" fontId="19" fillId="6" borderId="1" xfId="1" applyNumberFormat="1" applyFont="1" applyFill="1" applyBorder="1" applyAlignment="1" applyProtection="1">
      <alignment horizontal="left" vertical="center" wrapText="1"/>
    </xf>
    <xf numFmtId="44" fontId="14" fillId="3" borderId="1" xfId="1" applyNumberFormat="1" applyFont="1" applyFill="1" applyBorder="1" applyAlignment="1">
      <alignment horizontal="right" wrapText="1"/>
    </xf>
    <xf numFmtId="44" fontId="19" fillId="3" borderId="1" xfId="1" applyNumberFormat="1" applyFont="1" applyFill="1" applyBorder="1" applyAlignment="1" applyProtection="1">
      <alignment horizontal="right" vertical="center" wrapText="1"/>
    </xf>
    <xf numFmtId="0" fontId="25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/>
    </xf>
    <xf numFmtId="4" fontId="6" fillId="0" borderId="1" xfId="7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/>
    <xf numFmtId="164" fontId="20" fillId="7" borderId="11" xfId="0" applyNumberFormat="1" applyFont="1" applyFill="1" applyBorder="1"/>
    <xf numFmtId="164" fontId="28" fillId="7" borderId="1" xfId="0" applyNumberFormat="1" applyFont="1" applyFill="1" applyBorder="1" applyAlignment="1" applyProtection="1">
      <alignment horizontal="right" vertical="center" wrapText="1"/>
    </xf>
    <xf numFmtId="164" fontId="28" fillId="7" borderId="10" xfId="0" applyNumberFormat="1" applyFont="1" applyFill="1" applyBorder="1" applyAlignment="1" applyProtection="1">
      <alignment horizontal="right" vertical="center" wrapText="1"/>
    </xf>
    <xf numFmtId="10" fontId="29" fillId="6" borderId="1" xfId="0" applyNumberFormat="1" applyFont="1" applyFill="1" applyBorder="1"/>
    <xf numFmtId="164" fontId="30" fillId="6" borderId="1" xfId="0" applyNumberFormat="1" applyFont="1" applyFill="1" applyBorder="1"/>
    <xf numFmtId="164" fontId="30" fillId="6" borderId="1" xfId="0" applyNumberFormat="1" applyFont="1" applyFill="1" applyBorder="1" applyAlignment="1"/>
    <xf numFmtId="164" fontId="31" fillId="8" borderId="1" xfId="0" applyNumberFormat="1" applyFont="1" applyFill="1" applyBorder="1" applyAlignment="1" applyProtection="1">
      <alignment horizontal="right" vertical="center" wrapText="1"/>
    </xf>
    <xf numFmtId="164" fontId="30" fillId="8" borderId="1" xfId="0" applyNumberFormat="1" applyFont="1" applyFill="1" applyBorder="1" applyAlignment="1">
      <alignment horizontal="right"/>
    </xf>
    <xf numFmtId="164" fontId="29" fillId="3" borderId="1" xfId="0" applyNumberFormat="1" applyFont="1" applyFill="1" applyBorder="1"/>
    <xf numFmtId="164" fontId="29" fillId="3" borderId="1" xfId="0" applyNumberFormat="1" applyFont="1" applyFill="1" applyBorder="1" applyAlignment="1">
      <alignment vertical="top"/>
    </xf>
    <xf numFmtId="164" fontId="32" fillId="3" borderId="1" xfId="0" applyNumberFormat="1" applyFont="1" applyFill="1" applyBorder="1" applyAlignment="1"/>
    <xf numFmtId="164" fontId="29" fillId="6" borderId="1" xfId="9" applyNumberFormat="1" applyFont="1" applyFill="1" applyBorder="1"/>
    <xf numFmtId="0" fontId="0" fillId="6" borderId="1" xfId="0" applyFill="1" applyBorder="1" applyAlignment="1">
      <alignment wrapText="1"/>
    </xf>
    <xf numFmtId="4" fontId="33" fillId="9" borderId="5" xfId="0" applyNumberFormat="1" applyFont="1" applyFill="1" applyBorder="1" applyAlignment="1" applyProtection="1">
      <alignment horizontal="center" vertical="center" wrapText="1"/>
    </xf>
    <xf numFmtId="164" fontId="28" fillId="0" borderId="5" xfId="0" applyNumberFormat="1" applyFont="1" applyFill="1" applyBorder="1" applyAlignment="1" applyProtection="1">
      <alignment horizontal="right" vertical="center" wrapText="1"/>
    </xf>
    <xf numFmtId="10" fontId="32" fillId="13" borderId="5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0" fillId="8" borderId="1" xfId="0" applyFill="1" applyBorder="1" applyAlignment="1">
      <alignment wrapText="1"/>
    </xf>
    <xf numFmtId="164" fontId="29" fillId="8" borderId="1" xfId="9" applyNumberFormat="1" applyFont="1" applyFill="1" applyBorder="1"/>
    <xf numFmtId="164" fontId="26" fillId="0" borderId="1" xfId="8" applyNumberFormat="1" applyFont="1" applyFill="1" applyBorder="1" applyAlignment="1">
      <alignment horizontal="right" wrapText="1"/>
    </xf>
    <xf numFmtId="164" fontId="27" fillId="13" borderId="1" xfId="0" applyNumberFormat="1" applyFont="1" applyFill="1" applyBorder="1" applyAlignment="1">
      <alignment horizontal="right" vertical="center"/>
    </xf>
    <xf numFmtId="167" fontId="35" fillId="14" borderId="1" xfId="1" applyNumberFormat="1" applyFont="1" applyFill="1" applyBorder="1" applyAlignment="1" applyProtection="1">
      <alignment horizontal="center" vertical="center" wrapText="1"/>
    </xf>
    <xf numFmtId="166" fontId="35" fillId="14" borderId="1" xfId="0" applyNumberFormat="1" applyFont="1" applyFill="1" applyBorder="1" applyAlignment="1" applyProtection="1">
      <alignment horizontal="center" vertical="center" wrapText="1"/>
    </xf>
    <xf numFmtId="4" fontId="36" fillId="15" borderId="1" xfId="0" applyNumberFormat="1" applyFont="1" applyFill="1" applyBorder="1" applyAlignment="1" applyProtection="1">
      <alignment horizontal="right" vertical="center" wrapText="1"/>
    </xf>
    <xf numFmtId="4" fontId="4" fillId="16" borderId="6" xfId="0" applyNumberFormat="1" applyFont="1" applyFill="1" applyBorder="1" applyAlignment="1" applyProtection="1">
      <alignment horizontal="center" vertical="center" wrapText="1"/>
    </xf>
    <xf numFmtId="3" fontId="35" fillId="17" borderId="1" xfId="1" applyNumberFormat="1" applyFont="1" applyFill="1" applyBorder="1" applyAlignment="1" applyProtection="1">
      <alignment horizontal="center" vertical="center" wrapText="1"/>
    </xf>
    <xf numFmtId="166" fontId="35" fillId="17" borderId="1" xfId="0" applyNumberFormat="1" applyFont="1" applyFill="1" applyBorder="1" applyAlignment="1" applyProtection="1">
      <alignment horizontal="center" vertical="center" wrapText="1"/>
    </xf>
    <xf numFmtId="4" fontId="23" fillId="0" borderId="1" xfId="8" applyNumberFormat="1" applyFont="1" applyFill="1" applyBorder="1" applyAlignment="1">
      <alignment horizontal="right" vertical="center" wrapText="1"/>
    </xf>
    <xf numFmtId="4" fontId="37" fillId="0" borderId="1" xfId="8" applyNumberFormat="1" applyFont="1" applyFill="1" applyBorder="1" applyAlignment="1">
      <alignment horizontal="right" vertical="center" wrapText="1"/>
    </xf>
    <xf numFmtId="164" fontId="38" fillId="0" borderId="1" xfId="8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/>
    </xf>
    <xf numFmtId="0" fontId="13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left" vertical="top"/>
    </xf>
    <xf numFmtId="0" fontId="13" fillId="3" borderId="1" xfId="0" applyFont="1" applyFill="1" applyBorder="1" applyAlignment="1" applyProtection="1">
      <alignment horizontal="left" vertical="center" wrapText="1"/>
    </xf>
    <xf numFmtId="44" fontId="0" fillId="8" borderId="1" xfId="0" applyNumberFormat="1" applyFill="1" applyBorder="1" applyAlignment="1"/>
    <xf numFmtId="44" fontId="4" fillId="8" borderId="1" xfId="1" applyNumberFormat="1" applyFont="1" applyFill="1" applyBorder="1" applyAlignment="1" applyProtection="1">
      <alignment vertical="center" wrapText="1"/>
    </xf>
    <xf numFmtId="44" fontId="4" fillId="8" borderId="1" xfId="1" applyNumberFormat="1" applyFont="1" applyFill="1" applyBorder="1" applyAlignment="1" applyProtection="1">
      <alignment horizontal="right" vertical="center"/>
    </xf>
    <xf numFmtId="44" fontId="19" fillId="8" borderId="1" xfId="1" applyNumberFormat="1" applyFont="1" applyFill="1" applyBorder="1" applyAlignment="1" applyProtection="1">
      <alignment horizontal="right" vertical="center"/>
    </xf>
    <xf numFmtId="44" fontId="14" fillId="8" borderId="1" xfId="1" applyNumberFormat="1" applyFont="1" applyFill="1" applyBorder="1" applyAlignment="1"/>
    <xf numFmtId="44" fontId="39" fillId="0" borderId="0" xfId="0" applyNumberFormat="1" applyFont="1"/>
    <xf numFmtId="0" fontId="39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right" wrapText="1"/>
    </xf>
    <xf numFmtId="0" fontId="14" fillId="3" borderId="1" xfId="0" applyFont="1" applyFill="1" applyBorder="1" applyAlignment="1">
      <alignment horizontal="right"/>
    </xf>
    <xf numFmtId="0" fontId="14" fillId="6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44" fontId="12" fillId="5" borderId="1" xfId="1" applyFont="1" applyFill="1" applyBorder="1" applyAlignment="1" applyProtection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4" fillId="8" borderId="1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6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right"/>
    </xf>
    <xf numFmtId="0" fontId="16" fillId="8" borderId="1" xfId="0" applyFont="1" applyFill="1" applyBorder="1" applyAlignment="1">
      <alignment horizontal="right" vertical="center"/>
    </xf>
    <xf numFmtId="0" fontId="14" fillId="6" borderId="1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right"/>
    </xf>
    <xf numFmtId="0" fontId="11" fillId="6" borderId="3" xfId="0" applyFont="1" applyFill="1" applyBorder="1" applyAlignment="1">
      <alignment horizontal="right"/>
    </xf>
    <xf numFmtId="0" fontId="11" fillId="6" borderId="4" xfId="0" applyFont="1" applyFill="1" applyBorder="1" applyAlignment="1">
      <alignment horizontal="right"/>
    </xf>
    <xf numFmtId="3" fontId="35" fillId="14" borderId="12" xfId="0" applyNumberFormat="1" applyFont="1" applyFill="1" applyBorder="1" applyAlignment="1" applyProtection="1">
      <alignment horizontal="center" vertical="center" wrapText="1"/>
    </xf>
    <xf numFmtId="3" fontId="35" fillId="14" borderId="11" xfId="0" applyNumberFormat="1" applyFont="1" applyFill="1" applyBorder="1" applyAlignment="1" applyProtection="1">
      <alignment horizontal="center" vertical="center" wrapText="1"/>
    </xf>
    <xf numFmtId="0" fontId="14" fillId="13" borderId="2" xfId="0" applyFont="1" applyFill="1" applyBorder="1" applyAlignment="1">
      <alignment horizontal="right"/>
    </xf>
    <xf numFmtId="0" fontId="14" fillId="13" borderId="3" xfId="0" applyFont="1" applyFill="1" applyBorder="1" applyAlignment="1">
      <alignment horizontal="right"/>
    </xf>
    <xf numFmtId="0" fontId="14" fillId="13" borderId="4" xfId="0" applyFont="1" applyFill="1" applyBorder="1" applyAlignment="1">
      <alignment horizontal="right"/>
    </xf>
    <xf numFmtId="0" fontId="21" fillId="13" borderId="2" xfId="0" applyFont="1" applyFill="1" applyBorder="1" applyAlignment="1">
      <alignment horizontal="right"/>
    </xf>
    <xf numFmtId="0" fontId="21" fillId="13" borderId="3" xfId="0" applyFont="1" applyFill="1" applyBorder="1" applyAlignment="1">
      <alignment horizontal="right"/>
    </xf>
    <xf numFmtId="0" fontId="21" fillId="13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4" fillId="10" borderId="3" xfId="0" applyNumberFormat="1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18" fillId="13" borderId="4" xfId="0" applyNumberFormat="1" applyFont="1" applyFill="1" applyBorder="1" applyAlignment="1" applyProtection="1">
      <alignment horizontal="center" vertical="center" wrapText="1"/>
    </xf>
    <xf numFmtId="3" fontId="18" fillId="13" borderId="1" xfId="0" applyNumberFormat="1" applyFont="1" applyFill="1" applyBorder="1" applyAlignment="1" applyProtection="1">
      <alignment horizontal="center" vertical="center" wrapText="1"/>
    </xf>
    <xf numFmtId="3" fontId="18" fillId="13" borderId="2" xfId="0" applyNumberFormat="1" applyFont="1" applyFill="1" applyBorder="1" applyAlignment="1" applyProtection="1">
      <alignment horizontal="center" vertical="center" wrapText="1"/>
    </xf>
    <xf numFmtId="3" fontId="18" fillId="10" borderId="6" xfId="0" applyNumberFormat="1" applyFont="1" applyFill="1" applyBorder="1" applyAlignment="1" applyProtection="1">
      <alignment horizontal="center" vertical="center" wrapText="1"/>
    </xf>
    <xf numFmtId="0" fontId="18" fillId="10" borderId="1" xfId="0" applyFont="1" applyFill="1" applyBorder="1" applyAlignment="1" applyProtection="1">
      <alignment horizontal="right" vertical="center" indent="2"/>
    </xf>
    <xf numFmtId="0" fontId="18" fillId="10" borderId="5" xfId="0" applyFont="1" applyFill="1" applyBorder="1" applyAlignment="1" applyProtection="1">
      <alignment horizontal="right" vertical="center" indent="2"/>
    </xf>
    <xf numFmtId="0" fontId="0" fillId="13" borderId="2" xfId="0" applyFill="1" applyBorder="1" applyAlignment="1">
      <alignment horizontal="right"/>
    </xf>
    <xf numFmtId="0" fontId="0" fillId="13" borderId="3" xfId="0" applyFill="1" applyBorder="1" applyAlignment="1">
      <alignment horizontal="right"/>
    </xf>
    <xf numFmtId="0" fontId="0" fillId="13" borderId="4" xfId="0" applyFill="1" applyBorder="1" applyAlignment="1">
      <alignment horizontal="right"/>
    </xf>
    <xf numFmtId="0" fontId="0" fillId="13" borderId="2" xfId="0" applyFont="1" applyFill="1" applyBorder="1" applyAlignment="1">
      <alignment horizontal="right" vertical="center"/>
    </xf>
    <xf numFmtId="0" fontId="0" fillId="13" borderId="3" xfId="0" applyFont="1" applyFill="1" applyBorder="1" applyAlignment="1">
      <alignment horizontal="right" vertical="center"/>
    </xf>
    <xf numFmtId="0" fontId="0" fillId="13" borderId="4" xfId="0" applyFont="1" applyFill="1" applyBorder="1" applyAlignment="1">
      <alignment horizontal="right" vertical="center"/>
    </xf>
    <xf numFmtId="4" fontId="4" fillId="11" borderId="1" xfId="0" applyNumberFormat="1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/>
    </xf>
    <xf numFmtId="0" fontId="18" fillId="11" borderId="1" xfId="0" applyFont="1" applyFill="1" applyBorder="1" applyAlignment="1" applyProtection="1">
      <alignment horizontal="right" vertical="center" indent="2"/>
    </xf>
    <xf numFmtId="4" fontId="18" fillId="11" borderId="1" xfId="0" applyNumberFormat="1" applyFont="1" applyFill="1" applyBorder="1" applyAlignment="1" applyProtection="1">
      <alignment horizontal="center" vertical="center" wrapText="1"/>
    </xf>
    <xf numFmtId="0" fontId="18" fillId="12" borderId="1" xfId="0" applyFont="1" applyFill="1" applyBorder="1" applyAlignment="1" applyProtection="1">
      <alignment horizontal="right" vertical="center" indent="2"/>
    </xf>
    <xf numFmtId="167" fontId="18" fillId="12" borderId="1" xfId="0" applyNumberFormat="1" applyFont="1" applyFill="1" applyBorder="1" applyAlignment="1" applyProtection="1">
      <alignment horizontal="center" vertical="center" wrapText="1"/>
    </xf>
    <xf numFmtId="0" fontId="35" fillId="17" borderId="12" xfId="0" applyFont="1" applyFill="1" applyBorder="1" applyAlignment="1" applyProtection="1">
      <alignment horizontal="center" vertical="center" wrapText="1"/>
    </xf>
    <xf numFmtId="0" fontId="35" fillId="17" borderId="1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4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</cellXfs>
  <cellStyles count="10">
    <cellStyle name="Comma" xfId="7" builtinId="3"/>
    <cellStyle name="Currency" xfId="1" builtinId="4"/>
    <cellStyle name="Currency 2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6" xr:uid="{00000000-0005-0000-0000-000007000000}"/>
    <cellStyle name="Normal_HOSP-Cumulative" xfId="8" xr:uid="{00000000-0005-0000-0000-000008000000}"/>
    <cellStyle name="Percent" xfId="9" builtinId="5"/>
  </cellStyles>
  <dxfs count="0"/>
  <tableStyles count="0" defaultTableStyle="TableStyleMedium9" defaultPivotStyle="PivotStyleLight16"/>
  <colors>
    <mruColors>
      <color rgb="FF000099"/>
      <color rgb="FF6600CC"/>
      <color rgb="FF3333CC"/>
      <color rgb="FF0033CC"/>
      <color rgb="FF0000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zoomScaleNormal="100" workbookViewId="0">
      <selection activeCell="A34" sqref="A34:F34"/>
    </sheetView>
  </sheetViews>
  <sheetFormatPr defaultRowHeight="15" x14ac:dyDescent="0.25"/>
  <cols>
    <col min="1" max="1" width="3.85546875" customWidth="1"/>
    <col min="2" max="2" width="37.5703125" customWidth="1"/>
    <col min="3" max="3" width="15.7109375" customWidth="1"/>
    <col min="4" max="4" width="15.7109375" style="21" customWidth="1"/>
    <col min="5" max="5" width="9.140625" style="9" customWidth="1"/>
    <col min="6" max="6" width="15.7109375" style="21" customWidth="1"/>
    <col min="8" max="8" width="15.28515625" bestFit="1" customWidth="1"/>
  </cols>
  <sheetData>
    <row r="1" spans="1:6" s="12" customFormat="1" ht="15.75" customHeight="1" x14ac:dyDescent="0.25">
      <c r="A1" s="185" t="s">
        <v>629</v>
      </c>
      <c r="B1" s="185"/>
      <c r="C1" s="185"/>
      <c r="D1" s="185"/>
      <c r="E1" s="185"/>
      <c r="F1" s="185"/>
    </row>
    <row r="2" spans="1:6" s="12" customFormat="1" ht="15.75" customHeight="1" x14ac:dyDescent="0.25">
      <c r="A2" s="185" t="s">
        <v>6</v>
      </c>
      <c r="B2" s="185"/>
      <c r="C2" s="185"/>
      <c r="D2" s="185"/>
      <c r="E2" s="185"/>
      <c r="F2" s="185"/>
    </row>
    <row r="3" spans="1:6" s="12" customFormat="1" ht="15.75" customHeight="1" x14ac:dyDescent="0.25">
      <c r="A3" s="185" t="s">
        <v>1074</v>
      </c>
      <c r="B3" s="185"/>
      <c r="C3" s="185"/>
      <c r="D3" s="185"/>
      <c r="E3" s="185"/>
      <c r="F3" s="185"/>
    </row>
    <row r="4" spans="1:6" s="12" customFormat="1" ht="15.75" customHeight="1" x14ac:dyDescent="0.25">
      <c r="A4" s="178" t="s">
        <v>1078</v>
      </c>
      <c r="B4" s="178"/>
      <c r="C4" s="178"/>
      <c r="D4" s="174">
        <f>SUM(F33+F47+F62)</f>
        <v>8696815.1063999981</v>
      </c>
      <c r="E4" s="175"/>
      <c r="F4" s="175"/>
    </row>
    <row r="5" spans="1:6" s="12" customFormat="1" ht="15.75" customHeight="1" x14ac:dyDescent="0.25">
      <c r="A5" s="176" t="s">
        <v>1076</v>
      </c>
      <c r="B5" s="177"/>
      <c r="C5" s="177"/>
      <c r="D5" s="177"/>
      <c r="E5" s="177"/>
      <c r="F5" s="177"/>
    </row>
    <row r="7" spans="1:6" ht="25.5" customHeight="1" x14ac:dyDescent="0.25">
      <c r="A7" s="92"/>
      <c r="B7" s="93" t="s">
        <v>7</v>
      </c>
      <c r="C7" s="93" t="s">
        <v>8</v>
      </c>
      <c r="D7" s="94" t="s">
        <v>9</v>
      </c>
      <c r="E7" s="95" t="s">
        <v>10</v>
      </c>
      <c r="F7" s="94" t="s">
        <v>11</v>
      </c>
    </row>
    <row r="8" spans="1:6" x14ac:dyDescent="0.25">
      <c r="A8" s="191" t="s">
        <v>12</v>
      </c>
      <c r="B8" s="191"/>
      <c r="C8" s="191"/>
      <c r="D8" s="191"/>
      <c r="E8" s="191"/>
      <c r="F8" s="191"/>
    </row>
    <row r="9" spans="1:6" x14ac:dyDescent="0.25">
      <c r="A9" s="96">
        <v>1</v>
      </c>
      <c r="B9" s="119" t="s">
        <v>1067</v>
      </c>
      <c r="C9" s="120" t="s">
        <v>66</v>
      </c>
      <c r="D9" s="121">
        <v>76544.67</v>
      </c>
      <c r="E9" s="134">
        <v>2.8931650591633201E-3</v>
      </c>
      <c r="F9" s="121">
        <v>19359.304135413509</v>
      </c>
    </row>
    <row r="10" spans="1:6" ht="15" customHeight="1" x14ac:dyDescent="0.25">
      <c r="A10" s="96">
        <v>2</v>
      </c>
      <c r="B10" s="119" t="s">
        <v>1054</v>
      </c>
      <c r="C10" s="120" t="s">
        <v>66</v>
      </c>
      <c r="D10" s="121">
        <v>68043.34</v>
      </c>
      <c r="E10" s="134">
        <v>2.5718396042045798E-3</v>
      </c>
      <c r="F10" s="121">
        <v>17209.18926751332</v>
      </c>
    </row>
    <row r="11" spans="1:6" x14ac:dyDescent="0.25">
      <c r="A11" s="96">
        <v>3</v>
      </c>
      <c r="B11" s="119" t="s">
        <v>1064</v>
      </c>
      <c r="C11" s="120" t="s">
        <v>66</v>
      </c>
      <c r="D11" s="121">
        <v>63949.96</v>
      </c>
      <c r="E11" s="134">
        <v>2.4171217905425901E-3</v>
      </c>
      <c r="F11" s="121">
        <v>16173.911587671992</v>
      </c>
    </row>
    <row r="12" spans="1:6" x14ac:dyDescent="0.25">
      <c r="A12" s="96">
        <v>4</v>
      </c>
      <c r="B12" s="119" t="s">
        <v>1068</v>
      </c>
      <c r="C12" s="120" t="s">
        <v>66</v>
      </c>
      <c r="D12" s="121">
        <v>61108.59</v>
      </c>
      <c r="E12" s="134">
        <v>2.3097262997245501E-3</v>
      </c>
      <c r="F12" s="121">
        <v>15455.286162920151</v>
      </c>
    </row>
    <row r="13" spans="1:6" x14ac:dyDescent="0.25">
      <c r="A13" s="96">
        <v>5</v>
      </c>
      <c r="B13" s="119" t="s">
        <v>1053</v>
      </c>
      <c r="C13" s="120" t="s">
        <v>66</v>
      </c>
      <c r="D13" s="121">
        <v>47723.88</v>
      </c>
      <c r="E13" s="134">
        <v>1.80382333745384E-3</v>
      </c>
      <c r="F13" s="121">
        <v>12070.09067309294</v>
      </c>
    </row>
    <row r="14" spans="1:6" x14ac:dyDescent="0.25">
      <c r="A14" s="96">
        <v>6</v>
      </c>
      <c r="B14" s="119" t="s">
        <v>1055</v>
      </c>
      <c r="C14" s="120" t="s">
        <v>66</v>
      </c>
      <c r="D14" s="121">
        <v>44223.33</v>
      </c>
      <c r="E14" s="134">
        <v>1.6715127670659401E-3</v>
      </c>
      <c r="F14" s="121">
        <v>11184.748661804362</v>
      </c>
    </row>
    <row r="15" spans="1:6" x14ac:dyDescent="0.25">
      <c r="A15" s="96">
        <v>7</v>
      </c>
      <c r="B15" s="119" t="s">
        <v>45</v>
      </c>
      <c r="C15" s="120" t="s">
        <v>66</v>
      </c>
      <c r="D15" s="121">
        <v>41014.839999999997</v>
      </c>
      <c r="E15" s="134">
        <v>1.5502412120291899E-3</v>
      </c>
      <c r="F15" s="121">
        <v>10373.273039459496</v>
      </c>
    </row>
    <row r="16" spans="1:6" x14ac:dyDescent="0.25">
      <c r="A16" s="96">
        <v>8</v>
      </c>
      <c r="B16" s="119" t="s">
        <v>47</v>
      </c>
      <c r="C16" s="120" t="s">
        <v>66</v>
      </c>
      <c r="D16" s="121">
        <v>34153.949999999997</v>
      </c>
      <c r="E16" s="134">
        <v>1.2909195999200301E-3</v>
      </c>
      <c r="F16" s="121">
        <v>8638.0502453757563</v>
      </c>
    </row>
    <row r="17" spans="1:6" x14ac:dyDescent="0.25">
      <c r="A17" s="96">
        <v>9</v>
      </c>
      <c r="B17" s="119" t="s">
        <v>52</v>
      </c>
      <c r="C17" s="120" t="s">
        <v>66</v>
      </c>
      <c r="D17" s="121">
        <v>32555.57</v>
      </c>
      <c r="E17" s="134">
        <v>1.2305055022792E-3</v>
      </c>
      <c r="F17" s="121">
        <v>8233.7957813619723</v>
      </c>
    </row>
    <row r="18" spans="1:6" x14ac:dyDescent="0.25">
      <c r="A18" s="96">
        <v>10</v>
      </c>
      <c r="B18" s="119" t="s">
        <v>51</v>
      </c>
      <c r="C18" s="120" t="s">
        <v>66</v>
      </c>
      <c r="D18" s="121">
        <v>32210.83</v>
      </c>
      <c r="E18" s="135">
        <v>1.2174753367236401E-3</v>
      </c>
      <c r="F18" s="121">
        <v>8146.6058240776565</v>
      </c>
    </row>
    <row r="19" spans="1:6" x14ac:dyDescent="0.25">
      <c r="A19" s="192" t="s">
        <v>13</v>
      </c>
      <c r="B19" s="192"/>
      <c r="C19" s="192"/>
      <c r="D19" s="97">
        <f>SUM(D9:D18)</f>
        <v>501528.96</v>
      </c>
      <c r="E19" s="133">
        <f>SUM(E9:E18)</f>
        <v>1.8956330509106882E-2</v>
      </c>
      <c r="F19" s="97">
        <f t="shared" ref="F19" si="0">SUM(F9:F18)</f>
        <v>126844.25537869116</v>
      </c>
    </row>
    <row r="20" spans="1:6" x14ac:dyDescent="0.25">
      <c r="A20" s="194" t="s">
        <v>14</v>
      </c>
      <c r="B20" s="194"/>
      <c r="C20" s="194"/>
      <c r="D20" s="194"/>
      <c r="E20" s="194"/>
      <c r="F20" s="194"/>
    </row>
    <row r="21" spans="1:6" x14ac:dyDescent="0.25">
      <c r="A21" s="98">
        <v>1</v>
      </c>
      <c r="B21" s="113" t="s">
        <v>60</v>
      </c>
      <c r="C21" s="114">
        <v>8</v>
      </c>
      <c r="D21" s="115">
        <v>34685.79</v>
      </c>
      <c r="E21" s="144">
        <v>1.31102159925017E-3</v>
      </c>
      <c r="F21" s="116">
        <v>8772.560620969236</v>
      </c>
    </row>
    <row r="22" spans="1:6" x14ac:dyDescent="0.25">
      <c r="A22" s="98">
        <v>2</v>
      </c>
      <c r="B22" s="113" t="s">
        <v>59</v>
      </c>
      <c r="C22" s="114">
        <v>7</v>
      </c>
      <c r="D22" s="115">
        <v>25857.43</v>
      </c>
      <c r="E22" s="144">
        <v>9.7733536503275009E-4</v>
      </c>
      <c r="F22" s="116">
        <v>6539.7349224990476</v>
      </c>
    </row>
    <row r="23" spans="1:6" x14ac:dyDescent="0.25">
      <c r="A23" s="98">
        <v>3</v>
      </c>
      <c r="B23" s="113" t="s">
        <v>1066</v>
      </c>
      <c r="C23" s="114">
        <v>6</v>
      </c>
      <c r="D23" s="115">
        <v>13965.31</v>
      </c>
      <c r="E23" s="144">
        <v>5.2784794724941803E-4</v>
      </c>
      <c r="F23" s="116">
        <v>3532.0380065043282</v>
      </c>
    </row>
    <row r="24" spans="1:6" x14ac:dyDescent="0.25">
      <c r="A24" s="98">
        <v>4</v>
      </c>
      <c r="B24" s="113" t="s">
        <v>1061</v>
      </c>
      <c r="C24" s="114">
        <v>2</v>
      </c>
      <c r="D24" s="115">
        <v>9011.77</v>
      </c>
      <c r="E24" s="144">
        <v>3.4061859676468899E-4</v>
      </c>
      <c r="F24" s="116">
        <v>2279.2128599992061</v>
      </c>
    </row>
    <row r="25" spans="1:6" x14ac:dyDescent="0.25">
      <c r="A25" s="98">
        <v>5</v>
      </c>
      <c r="B25" s="113" t="s">
        <v>64</v>
      </c>
      <c r="C25" s="114">
        <v>4</v>
      </c>
      <c r="D25" s="115">
        <v>8395.4</v>
      </c>
      <c r="E25" s="144">
        <v>3.1732161021400603E-4</v>
      </c>
      <c r="F25" s="116">
        <v>2123.3235696025681</v>
      </c>
    </row>
    <row r="26" spans="1:6" x14ac:dyDescent="0.25">
      <c r="A26" s="98">
        <v>6</v>
      </c>
      <c r="B26" s="113" t="s">
        <v>1069</v>
      </c>
      <c r="C26" s="114">
        <v>1</v>
      </c>
      <c r="D26" s="115">
        <v>6279.54</v>
      </c>
      <c r="E26" s="144">
        <v>2.37348279320016E-4</v>
      </c>
      <c r="F26" s="116">
        <v>1588.1905910691701</v>
      </c>
    </row>
    <row r="27" spans="1:6" x14ac:dyDescent="0.25">
      <c r="A27" s="98">
        <v>7</v>
      </c>
      <c r="B27" s="113" t="s">
        <v>1060</v>
      </c>
      <c r="C27" s="114">
        <v>5</v>
      </c>
      <c r="D27" s="115">
        <v>5867.95</v>
      </c>
      <c r="E27" s="144">
        <v>2.21791378928375E-4</v>
      </c>
      <c r="F27" s="116">
        <v>1484.093258242536</v>
      </c>
    </row>
    <row r="28" spans="1:6" x14ac:dyDescent="0.25">
      <c r="A28" s="98">
        <v>8</v>
      </c>
      <c r="B28" s="113" t="s">
        <v>63</v>
      </c>
      <c r="C28" s="114">
        <v>8</v>
      </c>
      <c r="D28" s="115">
        <v>5391.1</v>
      </c>
      <c r="E28" s="144">
        <v>2.0376784105876201E-4</v>
      </c>
      <c r="F28" s="116">
        <v>1363.4906849089268</v>
      </c>
    </row>
    <row r="29" spans="1:6" ht="29.45" customHeight="1" x14ac:dyDescent="0.25">
      <c r="A29" s="98">
        <v>9</v>
      </c>
      <c r="B29" s="145" t="s">
        <v>1059</v>
      </c>
      <c r="C29" s="114">
        <v>4</v>
      </c>
      <c r="D29" s="115">
        <v>4447.71</v>
      </c>
      <c r="E29" s="144">
        <v>1.6811045322020799E-4</v>
      </c>
      <c r="F29" s="116">
        <v>1124.8930930934839</v>
      </c>
    </row>
    <row r="30" spans="1:6" ht="15" customHeight="1" x14ac:dyDescent="0.25">
      <c r="A30" s="98">
        <v>10</v>
      </c>
      <c r="B30" s="113" t="s">
        <v>1057</v>
      </c>
      <c r="C30" s="114">
        <v>5</v>
      </c>
      <c r="D30" s="115">
        <v>4083.58</v>
      </c>
      <c r="E30" s="144">
        <v>1.5434740227240001E-4</v>
      </c>
      <c r="F30" s="116">
        <v>1032.7991116989845</v>
      </c>
    </row>
    <row r="31" spans="1:6" x14ac:dyDescent="0.25">
      <c r="A31" s="195" t="s">
        <v>624</v>
      </c>
      <c r="B31" s="196"/>
      <c r="C31" s="197"/>
      <c r="D31" s="117">
        <f>SUM(D21:D30)</f>
        <v>117985.58</v>
      </c>
      <c r="E31" s="136">
        <f>SUM(E21:E30)</f>
        <v>4.4595104733107941E-3</v>
      </c>
      <c r="F31" s="118"/>
    </row>
    <row r="32" spans="1:6" x14ac:dyDescent="0.25">
      <c r="A32" s="180" t="s">
        <v>27</v>
      </c>
      <c r="B32" s="180"/>
      <c r="C32" s="180"/>
      <c r="D32" s="122">
        <f>SUM(D19+D31)</f>
        <v>619514.54</v>
      </c>
      <c r="E32" s="137">
        <f>SUM(E19+E31)</f>
        <v>2.3415840982417675E-2</v>
      </c>
      <c r="F32" s="123">
        <f>SUM(F19+F31)</f>
        <v>126844.25537869116</v>
      </c>
    </row>
    <row r="33" spans="1:8" x14ac:dyDescent="0.25">
      <c r="A33" s="180" t="s">
        <v>26</v>
      </c>
      <c r="B33" s="180"/>
      <c r="C33" s="180"/>
      <c r="D33" s="124">
        <f>SUM('EMS-Cumulative'!E51)</f>
        <v>855610.92000000016</v>
      </c>
      <c r="E33" s="138">
        <f>SUM('EMS-Cumulative'!F51)</f>
        <v>3.2339594879468192E-2</v>
      </c>
      <c r="F33" s="125">
        <f>SUM('EMS-Cumulative'!N51)</f>
        <v>216396.93556534976</v>
      </c>
    </row>
    <row r="34" spans="1:8" x14ac:dyDescent="0.25">
      <c r="A34" s="186"/>
      <c r="B34" s="187"/>
      <c r="C34" s="187"/>
      <c r="D34" s="187"/>
      <c r="E34" s="187"/>
      <c r="F34" s="188"/>
    </row>
    <row r="35" spans="1:8" ht="25.5" x14ac:dyDescent="0.25">
      <c r="A35" s="92"/>
      <c r="B35" s="93" t="s">
        <v>15</v>
      </c>
      <c r="C35" s="93" t="s">
        <v>8</v>
      </c>
      <c r="D35" s="94" t="s">
        <v>16</v>
      </c>
      <c r="E35" s="95" t="s">
        <v>10</v>
      </c>
      <c r="F35" s="94" t="s">
        <v>17</v>
      </c>
    </row>
    <row r="36" spans="1:8" ht="28.9" customHeight="1" x14ac:dyDescent="0.25">
      <c r="A36" s="108">
        <v>1</v>
      </c>
      <c r="B36" s="152" t="s">
        <v>1052</v>
      </c>
      <c r="C36" s="110">
        <v>8</v>
      </c>
      <c r="D36" s="111">
        <v>15330872.640000001</v>
      </c>
      <c r="E36" s="153">
        <v>0.57946222837633099</v>
      </c>
      <c r="F36" s="169">
        <v>3877409.4407755565</v>
      </c>
    </row>
    <row r="37" spans="1:8" x14ac:dyDescent="0.25">
      <c r="A37" s="112">
        <v>2</v>
      </c>
      <c r="B37" s="109" t="s">
        <v>1050</v>
      </c>
      <c r="C37" s="110">
        <v>7</v>
      </c>
      <c r="D37" s="111">
        <v>4169035.19</v>
      </c>
      <c r="E37" s="153">
        <v>0.157577358973921</v>
      </c>
      <c r="F37" s="169">
        <v>1054412.021038844</v>
      </c>
    </row>
    <row r="38" spans="1:8" x14ac:dyDescent="0.25">
      <c r="A38" s="112">
        <v>3</v>
      </c>
      <c r="B38" s="109" t="s">
        <v>1046</v>
      </c>
      <c r="C38" s="110">
        <v>7</v>
      </c>
      <c r="D38" s="111">
        <v>3029070.08</v>
      </c>
      <c r="E38" s="153">
        <v>0.11449000586472</v>
      </c>
      <c r="F38" s="169">
        <v>766097.6123641443</v>
      </c>
    </row>
    <row r="39" spans="1:8" x14ac:dyDescent="0.25">
      <c r="A39" s="108">
        <v>4</v>
      </c>
      <c r="B39" s="109" t="s">
        <v>83</v>
      </c>
      <c r="C39" s="110">
        <v>8</v>
      </c>
      <c r="D39" s="111">
        <v>667261.44999999995</v>
      </c>
      <c r="E39" s="153">
        <v>2.5220534786637001E-2</v>
      </c>
      <c r="F39" s="169">
        <v>168760.5074055061</v>
      </c>
    </row>
    <row r="40" spans="1:8" x14ac:dyDescent="0.25">
      <c r="A40" s="112">
        <v>5</v>
      </c>
      <c r="B40" s="109" t="s">
        <v>81</v>
      </c>
      <c r="C40" s="110">
        <v>7</v>
      </c>
      <c r="D40" s="111">
        <v>383886.63</v>
      </c>
      <c r="E40" s="153">
        <v>1.45097938837016E-2</v>
      </c>
      <c r="F40" s="169">
        <v>97090.731773864318</v>
      </c>
    </row>
    <row r="41" spans="1:8" x14ac:dyDescent="0.25">
      <c r="A41" s="112">
        <v>6</v>
      </c>
      <c r="B41" s="109" t="s">
        <v>1047</v>
      </c>
      <c r="C41" s="110">
        <v>8</v>
      </c>
      <c r="D41" s="111">
        <v>329011.32</v>
      </c>
      <c r="E41" s="153">
        <v>1.2435667370349899E-2</v>
      </c>
      <c r="F41" s="169">
        <v>83211.936348721196</v>
      </c>
    </row>
    <row r="42" spans="1:8" x14ac:dyDescent="0.25">
      <c r="A42" s="108">
        <v>7</v>
      </c>
      <c r="B42" s="109" t="s">
        <v>98</v>
      </c>
      <c r="C42" s="110">
        <v>8</v>
      </c>
      <c r="D42" s="111">
        <v>226249.84</v>
      </c>
      <c r="E42" s="153">
        <v>8.5515834313387405E-3</v>
      </c>
      <c r="F42" s="169">
        <v>57222.004656217759</v>
      </c>
    </row>
    <row r="43" spans="1:8" x14ac:dyDescent="0.25">
      <c r="A43" s="112">
        <v>8</v>
      </c>
      <c r="B43" s="109" t="s">
        <v>74</v>
      </c>
      <c r="C43" s="110">
        <v>3</v>
      </c>
      <c r="D43" s="111">
        <v>170293.06</v>
      </c>
      <c r="E43" s="153">
        <v>6.4365805092634499E-3</v>
      </c>
      <c r="F43" s="169">
        <v>43069.689119963863</v>
      </c>
    </row>
    <row r="44" spans="1:8" x14ac:dyDescent="0.25">
      <c r="A44" s="112">
        <v>9</v>
      </c>
      <c r="B44" s="109" t="s">
        <v>88</v>
      </c>
      <c r="C44" s="110">
        <v>8</v>
      </c>
      <c r="D44" s="111">
        <v>115951.99</v>
      </c>
      <c r="E44" s="153">
        <v>4.38264670823526E-3</v>
      </c>
      <c r="F44" s="169">
        <v>29326.011066693827</v>
      </c>
    </row>
    <row r="45" spans="1:8" x14ac:dyDescent="0.25">
      <c r="A45" s="108">
        <v>10</v>
      </c>
      <c r="B45" s="109" t="s">
        <v>102</v>
      </c>
      <c r="C45" s="110">
        <v>6</v>
      </c>
      <c r="D45" s="111">
        <v>98961.5</v>
      </c>
      <c r="E45" s="153">
        <v>3.74045578878831E-3</v>
      </c>
      <c r="F45" s="169">
        <v>25028.859307861996</v>
      </c>
    </row>
    <row r="46" spans="1:8" s="11" customFormat="1" x14ac:dyDescent="0.25">
      <c r="A46" s="193" t="s">
        <v>626</v>
      </c>
      <c r="B46" s="193"/>
      <c r="C46" s="193"/>
      <c r="D46" s="170">
        <f>SUM(D36:D45)</f>
        <v>24520593.699999999</v>
      </c>
      <c r="E46" s="139">
        <f>SUM(E36:E45)</f>
        <v>0.92680685569328625</v>
      </c>
      <c r="F46" s="171">
        <f>SUM(F36:F45)</f>
        <v>6201628.8138573747</v>
      </c>
    </row>
    <row r="47" spans="1:8" x14ac:dyDescent="0.25">
      <c r="A47" s="189" t="s">
        <v>627</v>
      </c>
      <c r="B47" s="189"/>
      <c r="C47" s="189"/>
      <c r="D47" s="173">
        <f>SUM('HOSP-Cumulative'!E76)</f>
        <v>25601458.91</v>
      </c>
      <c r="E47" s="140">
        <f>SUM('HOSP-Cumulative'!F76)</f>
        <v>0.96766040512053209</v>
      </c>
      <c r="F47" s="172">
        <f>SUM('HOSP-Cumulative'!N76)</f>
        <v>6474995.964434647</v>
      </c>
      <c r="H47" s="15"/>
    </row>
    <row r="48" spans="1:8" x14ac:dyDescent="0.25">
      <c r="A48" s="190"/>
      <c r="B48" s="190"/>
      <c r="C48" s="190"/>
      <c r="D48" s="190"/>
      <c r="E48" s="190"/>
      <c r="F48" s="190"/>
    </row>
    <row r="49" spans="1:6" ht="15" customHeight="1" x14ac:dyDescent="0.25">
      <c r="A49" s="181"/>
      <c r="B49" s="182" t="s">
        <v>18</v>
      </c>
      <c r="C49" s="182" t="s">
        <v>19</v>
      </c>
      <c r="D49" s="182"/>
      <c r="E49" s="184" t="s">
        <v>10</v>
      </c>
      <c r="F49" s="183" t="s">
        <v>20</v>
      </c>
    </row>
    <row r="50" spans="1:6" x14ac:dyDescent="0.25">
      <c r="A50" s="181"/>
      <c r="B50" s="182"/>
      <c r="C50" s="99" t="s">
        <v>0</v>
      </c>
      <c r="D50" s="100" t="s">
        <v>1</v>
      </c>
      <c r="E50" s="184"/>
      <c r="F50" s="183"/>
    </row>
    <row r="51" spans="1:6" x14ac:dyDescent="0.25">
      <c r="A51" s="101">
        <v>1</v>
      </c>
      <c r="B51" s="166" t="s">
        <v>117</v>
      </c>
      <c r="C51" s="102" t="s">
        <v>123</v>
      </c>
      <c r="D51" s="103" t="s">
        <v>421</v>
      </c>
      <c r="E51" s="141">
        <v>4.1429814422968822E-2</v>
      </c>
      <c r="F51" s="104">
        <v>83084.27</v>
      </c>
    </row>
    <row r="52" spans="1:6" x14ac:dyDescent="0.25">
      <c r="A52" s="101">
        <v>2</v>
      </c>
      <c r="B52" s="166" t="s">
        <v>117</v>
      </c>
      <c r="C52" s="102" t="s">
        <v>301</v>
      </c>
      <c r="D52" s="103" t="s">
        <v>536</v>
      </c>
      <c r="E52" s="141">
        <v>3.8707519849398693E-2</v>
      </c>
      <c r="F52" s="104">
        <v>77624.92</v>
      </c>
    </row>
    <row r="53" spans="1:6" x14ac:dyDescent="0.25">
      <c r="A53" s="101">
        <v>3</v>
      </c>
      <c r="B53" s="166" t="s">
        <v>117</v>
      </c>
      <c r="C53" s="102" t="s">
        <v>221</v>
      </c>
      <c r="D53" s="103" t="s">
        <v>467</v>
      </c>
      <c r="E53" s="141">
        <v>3.5594579357929819E-2</v>
      </c>
      <c r="F53" s="104">
        <v>71382.16</v>
      </c>
    </row>
    <row r="54" spans="1:6" x14ac:dyDescent="0.25">
      <c r="A54" s="101">
        <v>4</v>
      </c>
      <c r="B54" s="166" t="s">
        <v>117</v>
      </c>
      <c r="C54" s="102" t="s">
        <v>283</v>
      </c>
      <c r="D54" s="103" t="s">
        <v>355</v>
      </c>
      <c r="E54" s="141">
        <v>3.4685518916238646E-2</v>
      </c>
      <c r="F54" s="104">
        <v>69559.110000000102</v>
      </c>
    </row>
    <row r="55" spans="1:6" x14ac:dyDescent="0.25">
      <c r="A55" s="101">
        <v>5</v>
      </c>
      <c r="B55" s="166" t="s">
        <v>117</v>
      </c>
      <c r="C55" s="102" t="s">
        <v>205</v>
      </c>
      <c r="D55" s="103" t="s">
        <v>456</v>
      </c>
      <c r="E55" s="141">
        <v>3.3131656600133196E-2</v>
      </c>
      <c r="F55" s="104">
        <v>66442.960000000196</v>
      </c>
    </row>
    <row r="56" spans="1:6" x14ac:dyDescent="0.25">
      <c r="A56" s="101">
        <v>6</v>
      </c>
      <c r="B56" s="166" t="s">
        <v>117</v>
      </c>
      <c r="C56" s="102" t="s">
        <v>282</v>
      </c>
      <c r="D56" s="103" t="s">
        <v>519</v>
      </c>
      <c r="E56" s="141">
        <v>2.9885587035559959E-2</v>
      </c>
      <c r="F56" s="104">
        <v>59933.22</v>
      </c>
    </row>
    <row r="57" spans="1:6" x14ac:dyDescent="0.25">
      <c r="A57" s="101">
        <v>7</v>
      </c>
      <c r="B57" s="166" t="s">
        <v>117</v>
      </c>
      <c r="C57" s="102" t="s">
        <v>266</v>
      </c>
      <c r="D57" s="103" t="s">
        <v>505</v>
      </c>
      <c r="E57" s="141">
        <v>2.9221951221932461E-2</v>
      </c>
      <c r="F57" s="104">
        <v>58602.35</v>
      </c>
    </row>
    <row r="58" spans="1:6" x14ac:dyDescent="0.25">
      <c r="A58" s="105">
        <v>8</v>
      </c>
      <c r="B58" s="167" t="s">
        <v>117</v>
      </c>
      <c r="C58" s="102" t="s">
        <v>192</v>
      </c>
      <c r="D58" s="106" t="s">
        <v>442</v>
      </c>
      <c r="E58" s="142">
        <v>2.440396329309627E-2</v>
      </c>
      <c r="F58" s="107">
        <v>48940.25</v>
      </c>
    </row>
    <row r="59" spans="1:6" x14ac:dyDescent="0.25">
      <c r="A59" s="101">
        <v>9</v>
      </c>
      <c r="B59" s="166" t="s">
        <v>117</v>
      </c>
      <c r="C59" s="102" t="s">
        <v>169</v>
      </c>
      <c r="D59" s="103" t="s">
        <v>412</v>
      </c>
      <c r="E59" s="141">
        <v>2.3576885587599083E-2</v>
      </c>
      <c r="F59" s="104">
        <v>47281.610000000102</v>
      </c>
    </row>
    <row r="60" spans="1:6" ht="25.5" x14ac:dyDescent="0.25">
      <c r="A60" s="101">
        <v>10</v>
      </c>
      <c r="B60" s="168" t="s">
        <v>402</v>
      </c>
      <c r="C60" s="102" t="s">
        <v>158</v>
      </c>
      <c r="D60" s="103" t="s">
        <v>598</v>
      </c>
      <c r="E60" s="141">
        <v>1.8537679604136877E-2</v>
      </c>
      <c r="F60" s="104">
        <v>37175.874400000102</v>
      </c>
    </row>
    <row r="61" spans="1:6" x14ac:dyDescent="0.25">
      <c r="A61" s="179" t="s">
        <v>625</v>
      </c>
      <c r="B61" s="179"/>
      <c r="C61" s="179"/>
      <c r="D61" s="179"/>
      <c r="E61" s="143">
        <f>SUM(E51:E60)</f>
        <v>0.3091751558889938</v>
      </c>
      <c r="F61" s="126">
        <f>SUM(F51:F60)</f>
        <v>620026.72440000041</v>
      </c>
    </row>
    <row r="62" spans="1:6" x14ac:dyDescent="0.25">
      <c r="A62" s="179" t="s">
        <v>628</v>
      </c>
      <c r="B62" s="179"/>
      <c r="C62" s="179"/>
      <c r="D62" s="179"/>
      <c r="E62" s="143">
        <v>1</v>
      </c>
      <c r="F62" s="127">
        <f>SUM('PHYS-Alpha'!F549)</f>
        <v>2005422.206400001</v>
      </c>
    </row>
  </sheetData>
  <sheetProtection selectLockedCells="1" sort="0" selectUnlockedCells="1"/>
  <mergeCells count="22">
    <mergeCell ref="A62:D62"/>
    <mergeCell ref="A1:F1"/>
    <mergeCell ref="A2:F2"/>
    <mergeCell ref="A3:F3"/>
    <mergeCell ref="A34:F34"/>
    <mergeCell ref="A47:C47"/>
    <mergeCell ref="A48:F48"/>
    <mergeCell ref="C49:D49"/>
    <mergeCell ref="A8:F8"/>
    <mergeCell ref="A19:C19"/>
    <mergeCell ref="A46:C46"/>
    <mergeCell ref="A20:F20"/>
    <mergeCell ref="A31:C31"/>
    <mergeCell ref="A5:F5"/>
    <mergeCell ref="A4:C4"/>
    <mergeCell ref="A61:D61"/>
    <mergeCell ref="A32:C32"/>
    <mergeCell ref="A49:A50"/>
    <mergeCell ref="B49:B50"/>
    <mergeCell ref="F49:F50"/>
    <mergeCell ref="E49:E50"/>
    <mergeCell ref="A33:C33"/>
  </mergeCells>
  <printOptions horizontalCentered="1"/>
  <pageMargins left="0.25" right="0.25" top="0.25" bottom="0.2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2"/>
  <sheetViews>
    <sheetView topLeftCell="A7" zoomScale="80" zoomScaleNormal="80" zoomScaleSheetLayoutView="100" workbookViewId="0">
      <selection activeCell="C50" sqref="A8:F50"/>
    </sheetView>
  </sheetViews>
  <sheetFormatPr defaultColWidth="9.140625" defaultRowHeight="15" x14ac:dyDescent="0.25"/>
  <cols>
    <col min="1" max="1" width="4.140625" style="4" bestFit="1" customWidth="1"/>
    <col min="2" max="2" width="49.7109375" style="3" customWidth="1"/>
    <col min="3" max="4" width="6.7109375" style="5" customWidth="1"/>
    <col min="5" max="5" width="20.28515625" style="5" bestFit="1" customWidth="1"/>
    <col min="6" max="6" width="8.7109375" style="151" customWidth="1"/>
    <col min="7" max="13" width="12.7109375" style="5" customWidth="1"/>
    <col min="14" max="14" width="12.7109375" style="7" customWidth="1"/>
    <col min="15" max="16384" width="9.140625" style="12"/>
  </cols>
  <sheetData>
    <row r="1" spans="1:29" ht="15.75" customHeight="1" x14ac:dyDescent="0.25">
      <c r="A1" s="206" t="s">
        <v>630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29" ht="15.75" customHeight="1" x14ac:dyDescent="0.25">
      <c r="A2" s="206" t="s">
        <v>23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29" ht="15.75" customHeight="1" x14ac:dyDescent="0.25">
      <c r="A3" s="207" t="s">
        <v>1072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25">
      <c r="A4" s="210" t="s">
        <v>1076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29" x14ac:dyDescent="0.2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:29" s="6" customFormat="1" ht="20.100000000000001" customHeight="1" x14ac:dyDescent="0.2">
      <c r="A6" s="216" t="s">
        <v>31</v>
      </c>
      <c r="B6" s="216"/>
      <c r="C6" s="216"/>
      <c r="D6" s="216"/>
      <c r="E6" s="216"/>
      <c r="F6" s="217"/>
      <c r="G6" s="74">
        <v>1</v>
      </c>
      <c r="H6" s="32">
        <v>2</v>
      </c>
      <c r="I6" s="32">
        <v>3</v>
      </c>
      <c r="J6" s="32">
        <v>4</v>
      </c>
      <c r="K6" s="198" t="s">
        <v>1071</v>
      </c>
      <c r="L6" s="32">
        <v>5</v>
      </c>
      <c r="M6" s="81">
        <v>6</v>
      </c>
      <c r="N6" s="215" t="s">
        <v>29</v>
      </c>
    </row>
    <row r="7" spans="1:29" s="6" customFormat="1" ht="20.100000000000001" customHeight="1" x14ac:dyDescent="0.2">
      <c r="A7" s="216" t="s">
        <v>32</v>
      </c>
      <c r="B7" s="216"/>
      <c r="C7" s="216"/>
      <c r="D7" s="216"/>
      <c r="E7" s="216"/>
      <c r="F7" s="217"/>
      <c r="G7" s="75" t="s">
        <v>631</v>
      </c>
      <c r="H7" s="33" t="s">
        <v>632</v>
      </c>
      <c r="I7" s="33" t="s">
        <v>633</v>
      </c>
      <c r="J7" s="33" t="s">
        <v>634</v>
      </c>
      <c r="K7" s="199"/>
      <c r="L7" s="33" t="s">
        <v>635</v>
      </c>
      <c r="M7" s="82" t="s">
        <v>636</v>
      </c>
      <c r="N7" s="215"/>
    </row>
    <row r="8" spans="1:29" s="6" customFormat="1" ht="20.100000000000001" customHeight="1" x14ac:dyDescent="0.2">
      <c r="A8" s="216" t="s">
        <v>38</v>
      </c>
      <c r="B8" s="216"/>
      <c r="C8" s="216"/>
      <c r="D8" s="216"/>
      <c r="E8" s="216"/>
      <c r="F8" s="217"/>
      <c r="G8" s="212">
        <v>26457069.829999998</v>
      </c>
      <c r="H8" s="213"/>
      <c r="I8" s="213"/>
      <c r="J8" s="213"/>
      <c r="K8" s="213"/>
      <c r="L8" s="213"/>
      <c r="M8" s="214"/>
      <c r="N8" s="215"/>
    </row>
    <row r="9" spans="1:29" s="6" customFormat="1" ht="20.100000000000001" customHeight="1" x14ac:dyDescent="0.2">
      <c r="A9" s="216" t="s">
        <v>39</v>
      </c>
      <c r="B9" s="216"/>
      <c r="C9" s="216"/>
      <c r="D9" s="216"/>
      <c r="E9" s="216"/>
      <c r="F9" s="217"/>
      <c r="G9" s="76">
        <v>1912258.12</v>
      </c>
      <c r="H9" s="60">
        <v>1221580.44</v>
      </c>
      <c r="I9" s="60">
        <v>944870.66</v>
      </c>
      <c r="J9" s="60">
        <v>839525.43</v>
      </c>
      <c r="K9" s="156">
        <f>SUM(H9:J9)</f>
        <v>3005976.5300000003</v>
      </c>
      <c r="L9" s="60">
        <v>1197502.95</v>
      </c>
      <c r="M9" s="83"/>
      <c r="N9" s="88">
        <f>SUM(G9+H9+I9+J9+L9+M9)</f>
        <v>6115737.6000000006</v>
      </c>
    </row>
    <row r="10" spans="1:29" s="6" customFormat="1" ht="20.100000000000001" customHeight="1" x14ac:dyDescent="0.2">
      <c r="A10" s="216" t="s">
        <v>30</v>
      </c>
      <c r="B10" s="216"/>
      <c r="C10" s="216"/>
      <c r="D10" s="216"/>
      <c r="E10" s="216"/>
      <c r="F10" s="217"/>
      <c r="G10" s="77">
        <f t="shared" ref="G10:M10" si="0">SUM(G9/$G$8)</f>
        <v>7.2277774231508704E-2</v>
      </c>
      <c r="H10" s="34">
        <f t="shared" si="0"/>
        <v>4.6172174312925418E-2</v>
      </c>
      <c r="I10" s="34">
        <f t="shared" si="0"/>
        <v>3.5713352463869585E-2</v>
      </c>
      <c r="J10" s="34">
        <f t="shared" si="0"/>
        <v>3.1731610317936712E-2</v>
      </c>
      <c r="K10" s="157">
        <f>SUM(H10:J10)</f>
        <v>0.11361713709473172</v>
      </c>
      <c r="L10" s="34">
        <f t="shared" si="0"/>
        <v>4.5262115483481719E-2</v>
      </c>
      <c r="M10" s="84">
        <f t="shared" si="0"/>
        <v>0</v>
      </c>
      <c r="N10" s="89">
        <f>SUM(G10+H10+I10+J10+L10+M10)</f>
        <v>0.23115702680972214</v>
      </c>
    </row>
    <row r="11" spans="1:29" s="6" customFormat="1" ht="32.1" customHeight="1" x14ac:dyDescent="0.2">
      <c r="A11" s="209" t="s">
        <v>3</v>
      </c>
      <c r="B11" s="209"/>
      <c r="C11" s="35" t="s">
        <v>8</v>
      </c>
      <c r="D11" s="35" t="s">
        <v>24</v>
      </c>
      <c r="E11" s="36" t="s">
        <v>22</v>
      </c>
      <c r="F11" s="146" t="s">
        <v>41</v>
      </c>
      <c r="G11" s="208" t="s">
        <v>21</v>
      </c>
      <c r="H11" s="208"/>
      <c r="I11" s="208"/>
      <c r="J11" s="208"/>
      <c r="K11" s="208"/>
      <c r="L11" s="208"/>
      <c r="M11" s="208"/>
      <c r="N11" s="159" t="s">
        <v>40</v>
      </c>
    </row>
    <row r="12" spans="1:29" s="1" customFormat="1" ht="15" customHeight="1" x14ac:dyDescent="0.25">
      <c r="A12" s="37">
        <v>1</v>
      </c>
      <c r="B12" s="38" t="s">
        <v>45</v>
      </c>
      <c r="C12" s="39" t="s">
        <v>66</v>
      </c>
      <c r="D12" s="39" t="s">
        <v>66</v>
      </c>
      <c r="E12" s="40">
        <v>41014.839999999997</v>
      </c>
      <c r="F12" s="147">
        <v>1.5502412120291899E-3</v>
      </c>
      <c r="G12" s="78">
        <v>2964.4613456614502</v>
      </c>
      <c r="H12" s="40">
        <v>1893.74434189675</v>
      </c>
      <c r="I12" s="40">
        <v>1464.7774371692201</v>
      </c>
      <c r="J12" s="40">
        <v>1301.46692013252</v>
      </c>
      <c r="K12" s="158">
        <f>SUM(H12:J12)</f>
        <v>4659.9886991984895</v>
      </c>
      <c r="L12" s="40">
        <v>1856.41842461653</v>
      </c>
      <c r="M12" s="85">
        <v>892.404569983025</v>
      </c>
      <c r="N12" s="90">
        <f>SUM(G12+H12+I12+J12+L12+M12)</f>
        <v>10373.273039459496</v>
      </c>
    </row>
    <row r="13" spans="1:29" s="1" customFormat="1" ht="15" customHeight="1" x14ac:dyDescent="0.25">
      <c r="A13" s="37">
        <v>2</v>
      </c>
      <c r="B13" s="38" t="s">
        <v>46</v>
      </c>
      <c r="C13" s="39" t="s">
        <v>66</v>
      </c>
      <c r="D13" s="39" t="s">
        <v>66</v>
      </c>
      <c r="E13" s="40">
        <v>9431.4</v>
      </c>
      <c r="F13" s="147">
        <v>3.5647938568411002E-4</v>
      </c>
      <c r="G13" s="78">
        <v>681.68059988705102</v>
      </c>
      <c r="H13" s="40">
        <v>435.46824481492501</v>
      </c>
      <c r="I13" s="40">
        <v>336.82691242774001</v>
      </c>
      <c r="J13" s="40">
        <v>299.273509552588</v>
      </c>
      <c r="K13" s="158">
        <f t="shared" ref="K13:K50" si="1">SUM(H13:J13)</f>
        <v>1071.568666795253</v>
      </c>
      <c r="L13" s="40">
        <v>426.885115970909</v>
      </c>
      <c r="M13" s="85">
        <v>205.20924770980201</v>
      </c>
      <c r="N13" s="90">
        <f t="shared" ref="N13:N50" si="2">SUM(G13+H13+I13+J13+L13+M13)</f>
        <v>2385.3436303630151</v>
      </c>
    </row>
    <row r="14" spans="1:29" s="1" customFormat="1" ht="15" customHeight="1" x14ac:dyDescent="0.25">
      <c r="A14" s="37">
        <v>3</v>
      </c>
      <c r="B14" s="38" t="s">
        <v>47</v>
      </c>
      <c r="C14" s="39" t="s">
        <v>66</v>
      </c>
      <c r="D14" s="39" t="s">
        <v>66</v>
      </c>
      <c r="E14" s="40">
        <v>34153.949999999997</v>
      </c>
      <c r="F14" s="147">
        <v>1.2909195999200301E-3</v>
      </c>
      <c r="G14" s="78">
        <v>2468.5714872142398</v>
      </c>
      <c r="H14" s="40">
        <v>1576.9621328749399</v>
      </c>
      <c r="I14" s="40">
        <v>1219.75205438338</v>
      </c>
      <c r="J14" s="40">
        <v>1083.7598322182901</v>
      </c>
      <c r="K14" s="158">
        <f t="shared" si="1"/>
        <v>3880.47401947661</v>
      </c>
      <c r="L14" s="40">
        <v>1545.8800291170601</v>
      </c>
      <c r="M14" s="85">
        <v>743.12470956784705</v>
      </c>
      <c r="N14" s="90">
        <f t="shared" si="2"/>
        <v>8638.0502453757563</v>
      </c>
    </row>
    <row r="15" spans="1:29" s="1" customFormat="1" ht="15" customHeight="1" x14ac:dyDescent="0.25">
      <c r="A15" s="37">
        <v>4</v>
      </c>
      <c r="B15" s="38" t="s">
        <v>48</v>
      </c>
      <c r="C15" s="39" t="s">
        <v>66</v>
      </c>
      <c r="D15" s="39" t="s">
        <v>66</v>
      </c>
      <c r="E15" s="40">
        <v>23350.32</v>
      </c>
      <c r="F15" s="147">
        <v>8.8257392636590401E-4</v>
      </c>
      <c r="G15" s="78">
        <v>1687.70915719348</v>
      </c>
      <c r="H15" s="40">
        <v>1078.13504530259</v>
      </c>
      <c r="I15" s="40">
        <v>833.91820830414304</v>
      </c>
      <c r="J15" s="40">
        <v>740.94325503912398</v>
      </c>
      <c r="K15" s="158">
        <f t="shared" si="1"/>
        <v>2652.9965086458569</v>
      </c>
      <c r="L15" s="40">
        <v>1056.8848804162501</v>
      </c>
      <c r="M15" s="85">
        <v>508.05835835434198</v>
      </c>
      <c r="N15" s="90">
        <f t="shared" si="2"/>
        <v>5905.6489046099286</v>
      </c>
    </row>
    <row r="16" spans="1:29" s="1" customFormat="1" ht="15" customHeight="1" x14ac:dyDescent="0.25">
      <c r="A16" s="37">
        <v>5</v>
      </c>
      <c r="B16" s="38" t="s">
        <v>49</v>
      </c>
      <c r="C16" s="39" t="s">
        <v>66</v>
      </c>
      <c r="D16" s="39" t="s">
        <v>66</v>
      </c>
      <c r="E16" s="40">
        <v>28974.39</v>
      </c>
      <c r="F16" s="147">
        <v>1.0951473532849699E-3</v>
      </c>
      <c r="G16" s="78">
        <v>2094.20441891568</v>
      </c>
      <c r="H16" s="40">
        <v>1337.81058569068</v>
      </c>
      <c r="I16" s="40">
        <v>1034.77260249562</v>
      </c>
      <c r="J16" s="40">
        <v>919.40405267992196</v>
      </c>
      <c r="K16" s="158">
        <f t="shared" si="1"/>
        <v>3291.9872408662222</v>
      </c>
      <c r="L16" s="40">
        <v>1311.4421862434399</v>
      </c>
      <c r="M16" s="85">
        <v>630.42737819946296</v>
      </c>
      <c r="N16" s="90">
        <f t="shared" si="2"/>
        <v>7328.0612242248044</v>
      </c>
    </row>
    <row r="17" spans="1:14" s="1" customFormat="1" ht="15" customHeight="1" x14ac:dyDescent="0.25">
      <c r="A17" s="37">
        <v>6</v>
      </c>
      <c r="B17" s="38" t="s">
        <v>50</v>
      </c>
      <c r="C17" s="39" t="s">
        <v>66</v>
      </c>
      <c r="D17" s="39" t="s">
        <v>66</v>
      </c>
      <c r="E17" s="40">
        <v>9207.2099999999991</v>
      </c>
      <c r="F17" s="147">
        <v>3.4800565819121201E-4</v>
      </c>
      <c r="G17" s="78">
        <v>665.47664568208904</v>
      </c>
      <c r="H17" s="40">
        <v>425.11690505570999</v>
      </c>
      <c r="I17" s="40">
        <v>328.82033593886501</v>
      </c>
      <c r="J17" s="40">
        <v>292.15959983541001</v>
      </c>
      <c r="K17" s="158">
        <f t="shared" si="1"/>
        <v>1046.096840829985</v>
      </c>
      <c r="L17" s="40">
        <v>416.73780230066802</v>
      </c>
      <c r="M17" s="85">
        <v>200.331301567759</v>
      </c>
      <c r="N17" s="90">
        <f t="shared" si="2"/>
        <v>2328.6425903805011</v>
      </c>
    </row>
    <row r="18" spans="1:14" s="1" customFormat="1" ht="15" customHeight="1" x14ac:dyDescent="0.25">
      <c r="A18" s="37">
        <v>7</v>
      </c>
      <c r="B18" s="38" t="s">
        <v>51</v>
      </c>
      <c r="C18" s="39" t="s">
        <v>66</v>
      </c>
      <c r="D18" s="39" t="s">
        <v>66</v>
      </c>
      <c r="E18" s="40">
        <v>32210.83</v>
      </c>
      <c r="F18" s="147">
        <v>1.2174753367236401E-3</v>
      </c>
      <c r="G18" s="78">
        <v>2328.1270985495098</v>
      </c>
      <c r="H18" s="40">
        <v>1487.24405752401</v>
      </c>
      <c r="I18" s="40">
        <v>1150.3567249437799</v>
      </c>
      <c r="J18" s="40">
        <v>1022.10150557731</v>
      </c>
      <c r="K18" s="158">
        <f t="shared" si="1"/>
        <v>3659.7022880451</v>
      </c>
      <c r="L18" s="40">
        <v>1457.9303072788</v>
      </c>
      <c r="M18" s="85">
        <v>700.84613020424604</v>
      </c>
      <c r="N18" s="90">
        <f t="shared" si="2"/>
        <v>8146.6058240776565</v>
      </c>
    </row>
    <row r="19" spans="1:14" s="1" customFormat="1" ht="15" customHeight="1" x14ac:dyDescent="0.25">
      <c r="A19" s="37">
        <v>8</v>
      </c>
      <c r="B19" s="38" t="s">
        <v>52</v>
      </c>
      <c r="C19" s="39" t="s">
        <v>66</v>
      </c>
      <c r="D19" s="39" t="s">
        <v>66</v>
      </c>
      <c r="E19" s="40">
        <v>32555.57</v>
      </c>
      <c r="F19" s="147">
        <v>1.2305055022792E-3</v>
      </c>
      <c r="G19" s="78">
        <v>2353.0441384380802</v>
      </c>
      <c r="H19" s="40">
        <v>1503.16145289665</v>
      </c>
      <c r="I19" s="40">
        <v>1162.6685460721801</v>
      </c>
      <c r="J19" s="40">
        <v>1033.0406609183101</v>
      </c>
      <c r="K19" s="158">
        <f t="shared" si="1"/>
        <v>3698.8706598871404</v>
      </c>
      <c r="L19" s="40">
        <v>1473.53396897057</v>
      </c>
      <c r="M19" s="85">
        <v>708.34701406618296</v>
      </c>
      <c r="N19" s="90">
        <f t="shared" si="2"/>
        <v>8233.7957813619723</v>
      </c>
    </row>
    <row r="20" spans="1:14" s="1" customFormat="1" ht="15" customHeight="1" x14ac:dyDescent="0.25">
      <c r="A20" s="37">
        <v>9</v>
      </c>
      <c r="B20" s="38" t="s">
        <v>53</v>
      </c>
      <c r="C20" s="39" t="s">
        <v>66</v>
      </c>
      <c r="D20" s="39" t="s">
        <v>66</v>
      </c>
      <c r="E20" s="40">
        <v>7801.62</v>
      </c>
      <c r="F20" s="147">
        <v>2.9487845971339001E-4</v>
      </c>
      <c r="G20" s="78">
        <v>563.88372900002298</v>
      </c>
      <c r="H20" s="40">
        <v>360.217758563205</v>
      </c>
      <c r="I20" s="40">
        <v>278.622004849174</v>
      </c>
      <c r="J20" s="40">
        <v>247.55796568862101</v>
      </c>
      <c r="K20" s="158">
        <f t="shared" si="1"/>
        <v>886.39772910099998</v>
      </c>
      <c r="L20" s="40">
        <v>353.117825398241</v>
      </c>
      <c r="M20" s="85">
        <v>169.748348189849</v>
      </c>
      <c r="N20" s="90">
        <f t="shared" si="2"/>
        <v>1973.1476316891126</v>
      </c>
    </row>
    <row r="21" spans="1:14" s="1" customFormat="1" ht="15" customHeight="1" x14ac:dyDescent="0.25">
      <c r="A21" s="37">
        <v>10</v>
      </c>
      <c r="B21" s="38" t="s">
        <v>54</v>
      </c>
      <c r="C21" s="39" t="s">
        <v>66</v>
      </c>
      <c r="D21" s="39" t="s">
        <v>66</v>
      </c>
      <c r="E21" s="40">
        <v>32174.59</v>
      </c>
      <c r="F21" s="147">
        <v>1.21610557052379E-3</v>
      </c>
      <c r="G21" s="78">
        <v>2325.50775201136</v>
      </c>
      <c r="H21" s="40">
        <v>1485.5707779269101</v>
      </c>
      <c r="I21" s="40">
        <v>1149.0624730504901</v>
      </c>
      <c r="J21" s="40">
        <v>1020.95155201938</v>
      </c>
      <c r="K21" s="158">
        <f t="shared" si="1"/>
        <v>3655.5848029967801</v>
      </c>
      <c r="L21" s="40">
        <v>1456.29000821368</v>
      </c>
      <c r="M21" s="85">
        <v>700.05761703154599</v>
      </c>
      <c r="N21" s="90">
        <f t="shared" si="2"/>
        <v>8137.4401802533666</v>
      </c>
    </row>
    <row r="22" spans="1:14" s="1" customFormat="1" ht="15" customHeight="1" x14ac:dyDescent="0.25">
      <c r="A22" s="37">
        <v>11</v>
      </c>
      <c r="B22" s="38" t="s">
        <v>1053</v>
      </c>
      <c r="C22" s="39" t="s">
        <v>66</v>
      </c>
      <c r="D22" s="39" t="s">
        <v>66</v>
      </c>
      <c r="E22" s="40">
        <v>47723.88</v>
      </c>
      <c r="F22" s="147">
        <v>1.80382333745384E-3</v>
      </c>
      <c r="G22" s="78">
        <v>3449.37582409161</v>
      </c>
      <c r="H22" s="40">
        <v>2203.5153062491299</v>
      </c>
      <c r="I22" s="40">
        <v>1704.37974738342</v>
      </c>
      <c r="J22" s="40">
        <v>1514.3555630199701</v>
      </c>
      <c r="K22" s="158">
        <f t="shared" si="1"/>
        <v>5422.25061665252</v>
      </c>
      <c r="L22" s="40">
        <v>2160.0837678798198</v>
      </c>
      <c r="M22" s="85">
        <v>1038.3804644689901</v>
      </c>
      <c r="N22" s="90">
        <f t="shared" si="2"/>
        <v>12070.09067309294</v>
      </c>
    </row>
    <row r="23" spans="1:14" s="1" customFormat="1" ht="15" customHeight="1" x14ac:dyDescent="0.25">
      <c r="A23" s="37">
        <v>12</v>
      </c>
      <c r="B23" s="38" t="s">
        <v>1054</v>
      </c>
      <c r="C23" s="39" t="s">
        <v>66</v>
      </c>
      <c r="D23" s="39" t="s">
        <v>66</v>
      </c>
      <c r="E23" s="40">
        <v>68043.34</v>
      </c>
      <c r="F23" s="147">
        <v>2.5718396042045798E-3</v>
      </c>
      <c r="G23" s="78">
        <v>4918.0211664777898</v>
      </c>
      <c r="H23" s="40">
        <v>3141.7089553136502</v>
      </c>
      <c r="I23" s="40">
        <v>2430.0557842389198</v>
      </c>
      <c r="J23" s="40">
        <v>2159.1247496108799</v>
      </c>
      <c r="K23" s="158">
        <f t="shared" si="1"/>
        <v>7730.88948916345</v>
      </c>
      <c r="L23" s="40">
        <v>3079.7855129618101</v>
      </c>
      <c r="M23" s="85">
        <v>1480.49309891027</v>
      </c>
      <c r="N23" s="90">
        <f t="shared" si="2"/>
        <v>17209.18926751332</v>
      </c>
    </row>
    <row r="24" spans="1:14" s="1" customFormat="1" ht="14.25" customHeight="1" x14ac:dyDescent="0.25">
      <c r="A24" s="37">
        <v>13</v>
      </c>
      <c r="B24" s="38" t="s">
        <v>55</v>
      </c>
      <c r="C24" s="39" t="s">
        <v>66</v>
      </c>
      <c r="D24" s="39" t="s">
        <v>66</v>
      </c>
      <c r="E24" s="40">
        <v>29877.29</v>
      </c>
      <c r="F24" s="147">
        <v>1.1292743373312599E-3</v>
      </c>
      <c r="G24" s="78">
        <v>2159.4640212693098</v>
      </c>
      <c r="H24" s="40">
        <v>1379.4994418778199</v>
      </c>
      <c r="I24" s="40">
        <v>1067.0181884352501</v>
      </c>
      <c r="J24" s="40">
        <v>948.05452363598704</v>
      </c>
      <c r="K24" s="158">
        <f t="shared" si="1"/>
        <v>3394.5721539490573</v>
      </c>
      <c r="L24" s="40">
        <v>1352.3093503134701</v>
      </c>
      <c r="M24" s="85">
        <v>650.07275743872503</v>
      </c>
      <c r="N24" s="90">
        <f t="shared" si="2"/>
        <v>7556.4182829705614</v>
      </c>
    </row>
    <row r="25" spans="1:14" s="1" customFormat="1" ht="15" customHeight="1" x14ac:dyDescent="0.25">
      <c r="A25" s="37">
        <v>14</v>
      </c>
      <c r="B25" s="38" t="s">
        <v>56</v>
      </c>
      <c r="C25" s="39" t="s">
        <v>66</v>
      </c>
      <c r="D25" s="39" t="s">
        <v>66</v>
      </c>
      <c r="E25" s="40">
        <v>14930.07</v>
      </c>
      <c r="F25" s="147">
        <v>5.6431305869974297E-4</v>
      </c>
      <c r="G25" s="78">
        <v>1079.1122287206199</v>
      </c>
      <c r="H25" s="40">
        <v>689.35379454417796</v>
      </c>
      <c r="I25" s="40">
        <v>533.20285222024495</v>
      </c>
      <c r="J25" s="40">
        <v>473.75516325951702</v>
      </c>
      <c r="K25" s="158">
        <f t="shared" si="1"/>
        <v>1696.3118100239401</v>
      </c>
      <c r="L25" s="40">
        <v>675.76655251646605</v>
      </c>
      <c r="M25" s="85">
        <v>324.84980309971797</v>
      </c>
      <c r="N25" s="90">
        <f t="shared" si="2"/>
        <v>3776.0403943607439</v>
      </c>
    </row>
    <row r="26" spans="1:14" s="1" customFormat="1" ht="15" customHeight="1" x14ac:dyDescent="0.25">
      <c r="A26" s="37">
        <v>15</v>
      </c>
      <c r="B26" s="38" t="s">
        <v>1055</v>
      </c>
      <c r="C26" s="39" t="s">
        <v>66</v>
      </c>
      <c r="D26" s="39" t="s">
        <v>66</v>
      </c>
      <c r="E26" s="40">
        <v>44223.33</v>
      </c>
      <c r="F26" s="147">
        <v>1.6715127670659401E-3</v>
      </c>
      <c r="G26" s="78">
        <v>3196.3638615055102</v>
      </c>
      <c r="H26" s="40">
        <v>2041.8873014580199</v>
      </c>
      <c r="I26" s="40">
        <v>1579.3633714160201</v>
      </c>
      <c r="J26" s="40">
        <v>1403.2774745215199</v>
      </c>
      <c r="K26" s="158">
        <f t="shared" si="1"/>
        <v>5024.5281473955602</v>
      </c>
      <c r="L26" s="40">
        <v>2001.6414695241201</v>
      </c>
      <c r="M26" s="85">
        <v>962.215183379172</v>
      </c>
      <c r="N26" s="90">
        <f t="shared" si="2"/>
        <v>11184.748661804362</v>
      </c>
    </row>
    <row r="27" spans="1:14" s="1" customFormat="1" ht="15" customHeight="1" x14ac:dyDescent="0.25">
      <c r="A27" s="37">
        <v>16</v>
      </c>
      <c r="B27" s="38" t="s">
        <v>1056</v>
      </c>
      <c r="C27" s="39" t="s">
        <v>66</v>
      </c>
      <c r="D27" s="39" t="s">
        <v>66</v>
      </c>
      <c r="E27" s="40">
        <v>18979.68</v>
      </c>
      <c r="F27" s="147">
        <v>7.1737649414519496E-4</v>
      </c>
      <c r="G27" s="78">
        <v>1371.80902602628</v>
      </c>
      <c r="H27" s="40">
        <v>876.33309336354398</v>
      </c>
      <c r="I27" s="40">
        <v>677.82800149145601</v>
      </c>
      <c r="J27" s="40">
        <v>602.25580971913701</v>
      </c>
      <c r="K27" s="158">
        <f t="shared" si="1"/>
        <v>2156.4169045741373</v>
      </c>
      <c r="L27" s="40">
        <v>859.06046799952799</v>
      </c>
      <c r="M27" s="85">
        <v>412.96158095009997</v>
      </c>
      <c r="N27" s="90">
        <f t="shared" si="2"/>
        <v>4800.2479795500449</v>
      </c>
    </row>
    <row r="28" spans="1:14" s="1" customFormat="1" ht="15" customHeight="1" x14ac:dyDescent="0.25">
      <c r="A28" s="37">
        <v>17</v>
      </c>
      <c r="B28" s="41" t="s">
        <v>57</v>
      </c>
      <c r="C28" s="39" t="s">
        <v>66</v>
      </c>
      <c r="D28" s="39" t="s">
        <v>66</v>
      </c>
      <c r="E28" s="40">
        <v>24706.85</v>
      </c>
      <c r="F28" s="147">
        <v>9.3384680007098104E-4</v>
      </c>
      <c r="G28" s="78">
        <v>1785.75612627175</v>
      </c>
      <c r="H28" s="40">
        <v>1140.7689849233</v>
      </c>
      <c r="I28" s="40">
        <v>882.36444232195595</v>
      </c>
      <c r="J28" s="40">
        <v>783.98813638371496</v>
      </c>
      <c r="K28" s="158">
        <f t="shared" si="1"/>
        <v>2807.1215636289708</v>
      </c>
      <c r="L28" s="40">
        <v>1118.2842979330601</v>
      </c>
      <c r="M28" s="85">
        <v>537.57385984890095</v>
      </c>
      <c r="N28" s="90">
        <f t="shared" si="2"/>
        <v>6248.7358476826812</v>
      </c>
    </row>
    <row r="29" spans="1:14" s="1" customFormat="1" ht="15" customHeight="1" x14ac:dyDescent="0.25">
      <c r="A29" s="37">
        <v>18</v>
      </c>
      <c r="B29" s="38" t="s">
        <v>58</v>
      </c>
      <c r="C29" s="39" t="s">
        <v>66</v>
      </c>
      <c r="D29" s="39" t="s">
        <v>66</v>
      </c>
      <c r="E29" s="40">
        <v>1968.3</v>
      </c>
      <c r="F29" s="147">
        <v>7.43959936851405E-5</v>
      </c>
      <c r="G29" s="78">
        <v>142.26434301987899</v>
      </c>
      <c r="H29" s="40">
        <v>90.880690700131098</v>
      </c>
      <c r="I29" s="40">
        <v>70.294591654634502</v>
      </c>
      <c r="J29" s="40">
        <v>62.457328588794802</v>
      </c>
      <c r="K29" s="158">
        <f t="shared" si="1"/>
        <v>223.63261094356042</v>
      </c>
      <c r="L29" s="40">
        <v>89.089421906137105</v>
      </c>
      <c r="M29" s="85">
        <v>42.826448063617597</v>
      </c>
      <c r="N29" s="90">
        <f t="shared" si="2"/>
        <v>497.81282393319407</v>
      </c>
    </row>
    <row r="30" spans="1:14" s="1" customFormat="1" ht="15" customHeight="1" x14ac:dyDescent="0.25">
      <c r="A30" s="37">
        <v>19</v>
      </c>
      <c r="B30" s="38" t="s">
        <v>1057</v>
      </c>
      <c r="C30" s="39">
        <v>5</v>
      </c>
      <c r="D30" s="39" t="s">
        <v>67</v>
      </c>
      <c r="E30" s="40">
        <v>4083.58</v>
      </c>
      <c r="F30" s="147">
        <v>1.5434740227240001E-4</v>
      </c>
      <c r="G30" s="78">
        <v>295.15207329630402</v>
      </c>
      <c r="H30" s="40">
        <v>188.547767580776</v>
      </c>
      <c r="I30" s="40">
        <v>145.83833185440901</v>
      </c>
      <c r="J30" s="40">
        <v>129.57856926212</v>
      </c>
      <c r="K30" s="158">
        <f t="shared" si="1"/>
        <v>463.964668697305</v>
      </c>
      <c r="L30" s="40">
        <v>184.831469546036</v>
      </c>
      <c r="M30" s="85">
        <v>88.850900159339403</v>
      </c>
      <c r="N30" s="90">
        <f t="shared" si="2"/>
        <v>1032.7991116989845</v>
      </c>
    </row>
    <row r="31" spans="1:14" s="1" customFormat="1" ht="15" customHeight="1" x14ac:dyDescent="0.25">
      <c r="A31" s="37">
        <v>20</v>
      </c>
      <c r="B31" s="38" t="s">
        <v>1058</v>
      </c>
      <c r="C31" s="39">
        <v>5</v>
      </c>
      <c r="D31" s="39" t="s">
        <v>67</v>
      </c>
      <c r="E31" s="40">
        <v>959.21</v>
      </c>
      <c r="F31" s="147">
        <v>3.6255337653164398E-5</v>
      </c>
      <c r="G31" s="78">
        <v>69.3295638206055</v>
      </c>
      <c r="H31" s="40">
        <v>44.2888113227012</v>
      </c>
      <c r="I31" s="40">
        <v>34.256604816868297</v>
      </c>
      <c r="J31" s="40">
        <v>30.437277933068099</v>
      </c>
      <c r="K31" s="158">
        <f t="shared" si="1"/>
        <v>108.9826940726376</v>
      </c>
      <c r="L31" s="40">
        <v>43.415873792910503</v>
      </c>
      <c r="M31" s="85">
        <v>20.870577273333701</v>
      </c>
      <c r="N31" s="90">
        <f t="shared" si="2"/>
        <v>242.59870895948731</v>
      </c>
    </row>
    <row r="32" spans="1:14" s="1" customFormat="1" ht="15" customHeight="1" x14ac:dyDescent="0.25">
      <c r="A32" s="37">
        <v>21</v>
      </c>
      <c r="B32" s="38" t="s">
        <v>1059</v>
      </c>
      <c r="C32" s="39">
        <v>4</v>
      </c>
      <c r="D32" s="39" t="s">
        <v>67</v>
      </c>
      <c r="E32" s="40">
        <v>4447.71</v>
      </c>
      <c r="F32" s="147">
        <v>1.6811045322020799E-4</v>
      </c>
      <c r="G32" s="78">
        <v>321.47057922722399</v>
      </c>
      <c r="H32" s="40">
        <v>205.36044141334199</v>
      </c>
      <c r="I32" s="40">
        <v>158.842634887077</v>
      </c>
      <c r="J32" s="40">
        <v>141.13300052719001</v>
      </c>
      <c r="K32" s="158">
        <f t="shared" si="1"/>
        <v>505.33607682760896</v>
      </c>
      <c r="L32" s="40">
        <v>201.31276365703599</v>
      </c>
      <c r="M32" s="85">
        <v>96.773673381614998</v>
      </c>
      <c r="N32" s="90">
        <f t="shared" si="2"/>
        <v>1124.8930930934839</v>
      </c>
    </row>
    <row r="33" spans="1:14" s="1" customFormat="1" ht="15" customHeight="1" x14ac:dyDescent="0.25">
      <c r="A33" s="37">
        <v>22</v>
      </c>
      <c r="B33" s="38" t="s">
        <v>1060</v>
      </c>
      <c r="C33" s="39">
        <v>5</v>
      </c>
      <c r="D33" s="39" t="s">
        <v>67</v>
      </c>
      <c r="E33" s="40">
        <v>5867.95</v>
      </c>
      <c r="F33" s="147">
        <v>2.21791378928375E-4</v>
      </c>
      <c r="G33" s="78">
        <v>424.12236530178097</v>
      </c>
      <c r="H33" s="40">
        <v>270.93601025953097</v>
      </c>
      <c r="I33" s="40">
        <v>209.56416659036299</v>
      </c>
      <c r="J33" s="40">
        <v>186.199502765137</v>
      </c>
      <c r="K33" s="158">
        <f t="shared" si="1"/>
        <v>666.69967961503096</v>
      </c>
      <c r="L33" s="40">
        <v>265.59583055129701</v>
      </c>
      <c r="M33" s="85">
        <v>127.67538277442701</v>
      </c>
      <c r="N33" s="90">
        <f t="shared" si="2"/>
        <v>1484.093258242536</v>
      </c>
    </row>
    <row r="34" spans="1:14" s="1" customFormat="1" ht="15" customHeight="1" x14ac:dyDescent="0.25">
      <c r="A34" s="37">
        <v>23</v>
      </c>
      <c r="B34" s="38" t="s">
        <v>59</v>
      </c>
      <c r="C34" s="39">
        <v>7</v>
      </c>
      <c r="D34" s="39" t="s">
        <v>67</v>
      </c>
      <c r="E34" s="40">
        <v>25857.43</v>
      </c>
      <c r="F34" s="147">
        <v>9.7733536503275009E-4</v>
      </c>
      <c r="G34" s="78">
        <v>1868.91748774704</v>
      </c>
      <c r="H34" s="40">
        <v>1193.8937652442701</v>
      </c>
      <c r="I34" s="40">
        <v>923.45551139983502</v>
      </c>
      <c r="J34" s="40">
        <v>820.49789258332601</v>
      </c>
      <c r="K34" s="158">
        <f t="shared" si="1"/>
        <v>2937.8471692274311</v>
      </c>
      <c r="L34" s="40">
        <v>1170.36198276604</v>
      </c>
      <c r="M34" s="85">
        <v>562.60828275853703</v>
      </c>
      <c r="N34" s="90">
        <f t="shared" si="2"/>
        <v>6539.7349224990476</v>
      </c>
    </row>
    <row r="35" spans="1:14" s="1" customFormat="1" ht="15" customHeight="1" x14ac:dyDescent="0.25">
      <c r="A35" s="37">
        <v>24</v>
      </c>
      <c r="B35" s="38" t="s">
        <v>60</v>
      </c>
      <c r="C35" s="39">
        <v>8</v>
      </c>
      <c r="D35" s="39" t="s">
        <v>67</v>
      </c>
      <c r="E35" s="40">
        <v>34685.79</v>
      </c>
      <c r="F35" s="147">
        <v>1.31102159925017E-3</v>
      </c>
      <c r="G35" s="78">
        <v>2507.0116986615199</v>
      </c>
      <c r="H35" s="40">
        <v>1601.5183420615299</v>
      </c>
      <c r="I35" s="40">
        <v>1238.74584375776</v>
      </c>
      <c r="J35" s="40">
        <v>1100.6359718497899</v>
      </c>
      <c r="K35" s="158">
        <f t="shared" si="1"/>
        <v>3940.9001576690798</v>
      </c>
      <c r="L35" s="40">
        <v>1569.9522326158001</v>
      </c>
      <c r="M35" s="85">
        <v>754.69653202283598</v>
      </c>
      <c r="N35" s="90">
        <f t="shared" si="2"/>
        <v>8772.560620969236</v>
      </c>
    </row>
    <row r="36" spans="1:14" s="1" customFormat="1" ht="15" customHeight="1" x14ac:dyDescent="0.25">
      <c r="A36" s="37">
        <v>25</v>
      </c>
      <c r="B36" s="38" t="s">
        <v>61</v>
      </c>
      <c r="C36" s="39">
        <v>6</v>
      </c>
      <c r="D36" s="39" t="s">
        <v>67</v>
      </c>
      <c r="E36" s="40">
        <v>4019.79</v>
      </c>
      <c r="F36" s="147">
        <v>1.5193632650286601E-4</v>
      </c>
      <c r="G36" s="78">
        <v>290.54147407807602</v>
      </c>
      <c r="H36" s="40">
        <v>185.60244458135401</v>
      </c>
      <c r="I36" s="40">
        <v>143.560177100738</v>
      </c>
      <c r="J36" s="40">
        <v>127.554409839939</v>
      </c>
      <c r="K36" s="158">
        <f t="shared" si="1"/>
        <v>456.71703152203099</v>
      </c>
      <c r="L36" s="40">
        <v>181.94419919934501</v>
      </c>
      <c r="M36" s="85">
        <v>87.462951613905204</v>
      </c>
      <c r="N36" s="90">
        <f t="shared" si="2"/>
        <v>1016.6656564133573</v>
      </c>
    </row>
    <row r="37" spans="1:14" s="1" customFormat="1" ht="15" customHeight="1" x14ac:dyDescent="0.25">
      <c r="A37" s="37">
        <v>26</v>
      </c>
      <c r="B37" s="38" t="s">
        <v>1061</v>
      </c>
      <c r="C37" s="39">
        <v>2</v>
      </c>
      <c r="D37" s="39" t="s">
        <v>67</v>
      </c>
      <c r="E37" s="40">
        <v>9011.77</v>
      </c>
      <c r="F37" s="147">
        <v>3.4061859676468899E-4</v>
      </c>
      <c r="G37" s="78">
        <v>651.35067748628296</v>
      </c>
      <c r="H37" s="40">
        <v>416.093015307992</v>
      </c>
      <c r="I37" s="40">
        <v>321.84051833332597</v>
      </c>
      <c r="J37" s="40">
        <v>285.95797391487298</v>
      </c>
      <c r="K37" s="158">
        <f t="shared" si="1"/>
        <v>1023.8915075561911</v>
      </c>
      <c r="L37" s="40">
        <v>407.89177445057601</v>
      </c>
      <c r="M37" s="85">
        <v>196.078900506156</v>
      </c>
      <c r="N37" s="90">
        <f t="shared" si="2"/>
        <v>2279.2128599992061</v>
      </c>
    </row>
    <row r="38" spans="1:14" s="1" customFormat="1" ht="15" customHeight="1" x14ac:dyDescent="0.25">
      <c r="A38" s="37">
        <v>27</v>
      </c>
      <c r="B38" s="38" t="s">
        <v>1062</v>
      </c>
      <c r="C38" s="39">
        <v>5</v>
      </c>
      <c r="D38" s="39" t="s">
        <v>67</v>
      </c>
      <c r="E38" s="40">
        <v>2032.26</v>
      </c>
      <c r="F38" s="147">
        <v>7.6813494958372002E-5</v>
      </c>
      <c r="G38" s="78">
        <v>146.887229459726</v>
      </c>
      <c r="H38" s="40">
        <v>93.833862969185802</v>
      </c>
      <c r="I38" s="40">
        <v>72.578817678223601</v>
      </c>
      <c r="J38" s="40">
        <v>64.486882384730094</v>
      </c>
      <c r="K38" s="158">
        <f t="shared" si="1"/>
        <v>230.8995630321395</v>
      </c>
      <c r="L38" s="40">
        <v>91.984386812460599</v>
      </c>
      <c r="M38" s="85">
        <v>44.218095484310098</v>
      </c>
      <c r="N38" s="90">
        <f t="shared" si="2"/>
        <v>513.98927478863618</v>
      </c>
    </row>
    <row r="39" spans="1:14" s="1" customFormat="1" ht="15" customHeight="1" x14ac:dyDescent="0.25">
      <c r="A39" s="37">
        <v>28</v>
      </c>
      <c r="B39" s="38" t="s">
        <v>62</v>
      </c>
      <c r="C39" s="39">
        <v>6</v>
      </c>
      <c r="D39" s="39" t="s">
        <v>67</v>
      </c>
      <c r="E39" s="40">
        <v>2447.04</v>
      </c>
      <c r="F39" s="147">
        <v>9.2490968037030002E-5</v>
      </c>
      <c r="G39" s="78">
        <v>176.86660465547101</v>
      </c>
      <c r="H39" s="40">
        <v>112.98515743070099</v>
      </c>
      <c r="I39" s="40">
        <v>87.392002013187394</v>
      </c>
      <c r="J39" s="40">
        <v>77.648519712403896</v>
      </c>
      <c r="K39" s="158">
        <f t="shared" si="1"/>
        <v>278.02567915629231</v>
      </c>
      <c r="L39" s="40">
        <v>110.75820707269899</v>
      </c>
      <c r="M39" s="85">
        <v>53.242915952646896</v>
      </c>
      <c r="N39" s="90">
        <f t="shared" si="2"/>
        <v>618.89340683710907</v>
      </c>
    </row>
    <row r="40" spans="1:14" s="1" customFormat="1" ht="15" customHeight="1" x14ac:dyDescent="0.25">
      <c r="A40" s="37">
        <v>29</v>
      </c>
      <c r="B40" s="38" t="s">
        <v>1063</v>
      </c>
      <c r="C40" s="39" t="s">
        <v>66</v>
      </c>
      <c r="D40" s="39" t="s">
        <v>66</v>
      </c>
      <c r="E40" s="40">
        <v>18293.91</v>
      </c>
      <c r="F40" s="147">
        <v>6.9145639020298105E-4</v>
      </c>
      <c r="G40" s="78">
        <v>1322.24309679154</v>
      </c>
      <c r="H40" s="40">
        <v>844.66960138496904</v>
      </c>
      <c r="I40" s="40">
        <v>653.33685577230801</v>
      </c>
      <c r="J40" s="40">
        <v>580.49522331140599</v>
      </c>
      <c r="K40" s="158">
        <f t="shared" si="1"/>
        <v>2078.5016804686829</v>
      </c>
      <c r="L40" s="40">
        <v>828.021067064421</v>
      </c>
      <c r="M40" s="85">
        <v>398.04053573921402</v>
      </c>
      <c r="N40" s="90">
        <f t="shared" si="2"/>
        <v>4626.8063800638574</v>
      </c>
    </row>
    <row r="41" spans="1:14" s="1" customFormat="1" ht="15" customHeight="1" x14ac:dyDescent="0.25">
      <c r="A41" s="37">
        <v>30</v>
      </c>
      <c r="B41" s="38" t="s">
        <v>1064</v>
      </c>
      <c r="C41" s="39" t="s">
        <v>66</v>
      </c>
      <c r="D41" s="39" t="s">
        <v>66</v>
      </c>
      <c r="E41" s="40">
        <v>63949.96</v>
      </c>
      <c r="F41" s="147">
        <v>2.4171217905425901E-3</v>
      </c>
      <c r="G41" s="78">
        <v>4622.1607709940099</v>
      </c>
      <c r="H41" s="40">
        <v>2952.70870042461</v>
      </c>
      <c r="I41" s="40">
        <v>2283.8674615303598</v>
      </c>
      <c r="J41" s="40">
        <v>2029.23521056764</v>
      </c>
      <c r="K41" s="158">
        <f t="shared" si="1"/>
        <v>7265.8113725226103</v>
      </c>
      <c r="L41" s="40">
        <v>2894.5104746840402</v>
      </c>
      <c r="M41" s="85">
        <v>1391.42896947133</v>
      </c>
      <c r="N41" s="90">
        <f t="shared" si="2"/>
        <v>16173.911587671992</v>
      </c>
    </row>
    <row r="42" spans="1:14" s="1" customFormat="1" ht="15" customHeight="1" x14ac:dyDescent="0.25">
      <c r="A42" s="37">
        <v>31</v>
      </c>
      <c r="B42" s="38" t="s">
        <v>63</v>
      </c>
      <c r="C42" s="39"/>
      <c r="D42" s="39" t="s">
        <v>67</v>
      </c>
      <c r="E42" s="40">
        <v>5391.1</v>
      </c>
      <c r="F42" s="147">
        <v>2.0376784105876201E-4</v>
      </c>
      <c r="G42" s="78">
        <v>389.65670865948698</v>
      </c>
      <c r="H42" s="40">
        <v>248.91880893841201</v>
      </c>
      <c r="I42" s="40">
        <v>192.534254467967</v>
      </c>
      <c r="J42" s="40">
        <v>171.06828438502899</v>
      </c>
      <c r="K42" s="158">
        <f t="shared" si="1"/>
        <v>612.52134779140795</v>
      </c>
      <c r="L42" s="40">
        <v>244.01259078299799</v>
      </c>
      <c r="M42" s="85">
        <v>117.30003767503401</v>
      </c>
      <c r="N42" s="90">
        <f t="shared" si="2"/>
        <v>1363.4906849089268</v>
      </c>
    </row>
    <row r="43" spans="1:14" s="1" customFormat="1" ht="15" customHeight="1" x14ac:dyDescent="0.25">
      <c r="A43" s="37">
        <v>32</v>
      </c>
      <c r="B43" s="38" t="s">
        <v>64</v>
      </c>
      <c r="C43" s="39">
        <v>4</v>
      </c>
      <c r="D43" s="39" t="s">
        <v>67</v>
      </c>
      <c r="E43" s="40">
        <v>8395.4</v>
      </c>
      <c r="F43" s="147">
        <v>3.1732161021400603E-4</v>
      </c>
      <c r="G43" s="78">
        <v>606.80082578320798</v>
      </c>
      <c r="H43" s="40">
        <v>387.63387222673401</v>
      </c>
      <c r="I43" s="40">
        <v>299.82787927517097</v>
      </c>
      <c r="J43" s="40">
        <v>266.39956126320601</v>
      </c>
      <c r="K43" s="158">
        <f t="shared" si="1"/>
        <v>953.86131276511094</v>
      </c>
      <c r="L43" s="40">
        <v>379.99356433002202</v>
      </c>
      <c r="M43" s="85">
        <v>182.667866724227</v>
      </c>
      <c r="N43" s="90">
        <f t="shared" si="2"/>
        <v>2123.3235696025681</v>
      </c>
    </row>
    <row r="44" spans="1:14" s="1" customFormat="1" ht="15" customHeight="1" x14ac:dyDescent="0.25">
      <c r="A44" s="37">
        <v>33</v>
      </c>
      <c r="B44" s="41" t="s">
        <v>1065</v>
      </c>
      <c r="C44" s="39">
        <v>2</v>
      </c>
      <c r="D44" s="39" t="s">
        <v>67</v>
      </c>
      <c r="E44" s="40">
        <v>2006.35</v>
      </c>
      <c r="F44" s="147">
        <v>7.5834172600813707E-5</v>
      </c>
      <c r="G44" s="78">
        <v>145.014512329387</v>
      </c>
      <c r="H44" s="40">
        <v>92.637541932737903</v>
      </c>
      <c r="I44" s="40">
        <v>71.653484715884701</v>
      </c>
      <c r="J44" s="40">
        <v>63.664716361392301</v>
      </c>
      <c r="K44" s="158">
        <f t="shared" si="1"/>
        <v>227.95574301001491</v>
      </c>
      <c r="L44" s="40">
        <v>90.811645400283496</v>
      </c>
      <c r="M44" s="85">
        <v>43.654343378773198</v>
      </c>
      <c r="N44" s="90">
        <f t="shared" si="2"/>
        <v>507.43624411845866</v>
      </c>
    </row>
    <row r="45" spans="1:14" s="1" customFormat="1" ht="15" customHeight="1" x14ac:dyDescent="0.25">
      <c r="A45" s="37">
        <v>34</v>
      </c>
      <c r="B45" s="38" t="s">
        <v>1066</v>
      </c>
      <c r="C45" s="39">
        <v>6</v>
      </c>
      <c r="D45" s="39" t="s">
        <v>67</v>
      </c>
      <c r="E45" s="40">
        <v>13965.31</v>
      </c>
      <c r="F45" s="147">
        <v>5.2784794724941803E-4</v>
      </c>
      <c r="G45" s="78">
        <v>1009.38152325303</v>
      </c>
      <c r="H45" s="40">
        <v>644.80872765404001</v>
      </c>
      <c r="I45" s="40">
        <v>498.74803829720298</v>
      </c>
      <c r="J45" s="40">
        <v>443.141774889185</v>
      </c>
      <c r="K45" s="158">
        <f t="shared" si="1"/>
        <v>1586.698540840428</v>
      </c>
      <c r="L45" s="40">
        <v>632.09947398262204</v>
      </c>
      <c r="M45" s="85">
        <v>303.85846842824799</v>
      </c>
      <c r="N45" s="90">
        <f t="shared" si="2"/>
        <v>3532.0380065043282</v>
      </c>
    </row>
    <row r="46" spans="1:14" s="1" customFormat="1" ht="15" customHeight="1" x14ac:dyDescent="0.25">
      <c r="A46" s="37">
        <v>35</v>
      </c>
      <c r="B46" s="38" t="s">
        <v>1067</v>
      </c>
      <c r="C46" s="39" t="s">
        <v>66</v>
      </c>
      <c r="D46" s="39" t="s">
        <v>66</v>
      </c>
      <c r="E46" s="40">
        <v>76544.67</v>
      </c>
      <c r="F46" s="147">
        <v>2.8931650591633201E-3</v>
      </c>
      <c r="G46" s="78">
        <v>5532.4783768853404</v>
      </c>
      <c r="H46" s="40">
        <v>3534.2338459653502</v>
      </c>
      <c r="I46" s="40">
        <v>2733.6667789405801</v>
      </c>
      <c r="J46" s="40">
        <v>2428.8856403550599</v>
      </c>
      <c r="K46" s="158">
        <f t="shared" si="1"/>
        <v>8696.7862652609911</v>
      </c>
      <c r="L46" s="40">
        <v>3464.5736931850001</v>
      </c>
      <c r="M46" s="85">
        <v>1665.4658000821801</v>
      </c>
      <c r="N46" s="90">
        <f t="shared" si="2"/>
        <v>19359.304135413509</v>
      </c>
    </row>
    <row r="47" spans="1:14" s="1" customFormat="1" ht="15" customHeight="1" x14ac:dyDescent="0.25">
      <c r="A47" s="37">
        <v>36</v>
      </c>
      <c r="B47" s="38" t="s">
        <v>1068</v>
      </c>
      <c r="C47" s="39" t="s">
        <v>66</v>
      </c>
      <c r="D47" s="39" t="s">
        <v>66</v>
      </c>
      <c r="E47" s="40">
        <v>61108.59</v>
      </c>
      <c r="F47" s="147">
        <v>2.3097262997245501E-3</v>
      </c>
      <c r="G47" s="78">
        <v>4416.7928716258302</v>
      </c>
      <c r="H47" s="40">
        <v>2821.5164694970899</v>
      </c>
      <c r="I47" s="40">
        <v>2182.3926132401002</v>
      </c>
      <c r="J47" s="40">
        <v>1939.0739649585601</v>
      </c>
      <c r="K47" s="158">
        <f t="shared" si="1"/>
        <v>6942.9830476957504</v>
      </c>
      <c r="L47" s="40">
        <v>2765.90405761274</v>
      </c>
      <c r="M47" s="85">
        <v>1329.6061859858301</v>
      </c>
      <c r="N47" s="90">
        <f t="shared" si="2"/>
        <v>15455.286162920151</v>
      </c>
    </row>
    <row r="48" spans="1:14" s="1" customFormat="1" ht="15" customHeight="1" x14ac:dyDescent="0.25">
      <c r="A48" s="37">
        <v>37</v>
      </c>
      <c r="B48" s="38" t="s">
        <v>1069</v>
      </c>
      <c r="C48" s="39">
        <v>1</v>
      </c>
      <c r="D48" s="39" t="s">
        <v>67</v>
      </c>
      <c r="E48" s="40">
        <v>6279.54</v>
      </c>
      <c r="F48" s="147">
        <v>2.37348279320016E-4</v>
      </c>
      <c r="G48" s="78">
        <v>453.871174397728</v>
      </c>
      <c r="H48" s="40">
        <v>289.94001548498801</v>
      </c>
      <c r="I48" s="40">
        <v>224.263425330968</v>
      </c>
      <c r="J48" s="40">
        <v>199.259916255896</v>
      </c>
      <c r="K48" s="158">
        <f t="shared" si="1"/>
        <v>713.46335707185199</v>
      </c>
      <c r="L48" s="40">
        <v>284.22526466314298</v>
      </c>
      <c r="M48" s="85">
        <v>136.63079493644699</v>
      </c>
      <c r="N48" s="90">
        <f t="shared" si="2"/>
        <v>1588.1905910691701</v>
      </c>
    </row>
    <row r="49" spans="1:14" s="1" customFormat="1" ht="15" customHeight="1" x14ac:dyDescent="0.25">
      <c r="A49" s="37">
        <v>38</v>
      </c>
      <c r="B49" s="38" t="s">
        <v>1070</v>
      </c>
      <c r="C49" s="39">
        <v>1</v>
      </c>
      <c r="D49" s="39" t="s">
        <v>67</v>
      </c>
      <c r="E49" s="40">
        <v>2160.59</v>
      </c>
      <c r="F49" s="147">
        <v>8.1663994307868497E-5</v>
      </c>
      <c r="G49" s="78">
        <v>156.162636226855</v>
      </c>
      <c r="H49" s="40">
        <v>99.759138098763501</v>
      </c>
      <c r="I49" s="40">
        <v>77.161912199911995</v>
      </c>
      <c r="J49" s="40">
        <v>68.558999936830901</v>
      </c>
      <c r="K49" s="158">
        <f t="shared" si="1"/>
        <v>245.48005023550638</v>
      </c>
      <c r="L49" s="40">
        <v>97.792874092455804</v>
      </c>
      <c r="M49" s="85">
        <v>47.010311142494402</v>
      </c>
      <c r="N49" s="90">
        <f t="shared" si="2"/>
        <v>546.44587169731165</v>
      </c>
    </row>
    <row r="50" spans="1:14" s="1" customFormat="1" ht="15" customHeight="1" x14ac:dyDescent="0.25">
      <c r="A50" s="37">
        <v>39</v>
      </c>
      <c r="B50" s="38" t="s">
        <v>65</v>
      </c>
      <c r="C50" s="39">
        <v>3</v>
      </c>
      <c r="D50" s="39" t="s">
        <v>67</v>
      </c>
      <c r="E50" s="40">
        <v>2775.51</v>
      </c>
      <c r="F50" s="147">
        <v>1.04906175091726E-4</v>
      </c>
      <c r="G50" s="78">
        <v>200.60768515729501</v>
      </c>
      <c r="H50" s="40">
        <v>128.15133152726801</v>
      </c>
      <c r="I50" s="40">
        <v>99.122766896994705</v>
      </c>
      <c r="J50" s="40">
        <v>88.071401753536506</v>
      </c>
      <c r="K50" s="158">
        <f t="shared" si="1"/>
        <v>315.34550017779924</v>
      </c>
      <c r="L50" s="40">
        <v>125.625454145558</v>
      </c>
      <c r="M50" s="85">
        <v>60.389795694279996</v>
      </c>
      <c r="N50" s="90">
        <f t="shared" si="2"/>
        <v>701.96843517493221</v>
      </c>
    </row>
    <row r="51" spans="1:14" s="1" customFormat="1" ht="15" customHeight="1" x14ac:dyDescent="0.25">
      <c r="A51" s="37"/>
      <c r="B51" s="200" t="s">
        <v>111</v>
      </c>
      <c r="C51" s="201"/>
      <c r="D51" s="202"/>
      <c r="E51" s="43">
        <f t="shared" ref="E51:N51" si="3">SUM(E12:E50)</f>
        <v>855610.92000000016</v>
      </c>
      <c r="F51" s="148">
        <f t="shared" si="3"/>
        <v>3.2339594879468192E-2</v>
      </c>
      <c r="G51" s="79">
        <f t="shared" si="3"/>
        <v>61841.652905773451</v>
      </c>
      <c r="H51" s="43">
        <f t="shared" si="3"/>
        <v>39505.416542282481</v>
      </c>
      <c r="I51" s="43">
        <f t="shared" si="3"/>
        <v>30556.734357895733</v>
      </c>
      <c r="J51" s="43">
        <f t="shared" si="3"/>
        <v>27149.912297211318</v>
      </c>
      <c r="K51" s="43"/>
      <c r="L51" s="43">
        <f t="shared" si="3"/>
        <v>38726.760269968043</v>
      </c>
      <c r="M51" s="86">
        <f t="shared" si="3"/>
        <v>18616.459192218714</v>
      </c>
      <c r="N51" s="91">
        <f t="shared" si="3"/>
        <v>216396.93556534976</v>
      </c>
    </row>
    <row r="52" spans="1:14" x14ac:dyDescent="0.25">
      <c r="A52" s="37"/>
      <c r="B52" s="203" t="s">
        <v>623</v>
      </c>
      <c r="C52" s="204"/>
      <c r="D52" s="205"/>
      <c r="E52" s="43">
        <f>SUM('HOSP-Cumulative'!E76)</f>
        <v>25601458.91</v>
      </c>
      <c r="F52" s="148">
        <f>SUM('HOSP-Cumulative'!F76)</f>
        <v>0.96766040512053209</v>
      </c>
      <c r="G52" s="80">
        <f>SUM('HOSP-Cumulative'!G76)</f>
        <v>1850416.4670942232</v>
      </c>
      <c r="H52" s="45">
        <f>SUM('HOSP-Cumulative'!H76)</f>
        <v>1182075.0234577176</v>
      </c>
      <c r="I52" s="45">
        <f>SUM('HOSP-Cumulative'!I76)</f>
        <v>914313.92564210459</v>
      </c>
      <c r="J52" s="45">
        <f>SUM('HOSP-Cumulative'!J76)</f>
        <v>812375.51770278905</v>
      </c>
      <c r="K52" s="45"/>
      <c r="L52" s="45">
        <f>SUM('HOSP-Cumulative'!L76)</f>
        <v>1158776.1897300314</v>
      </c>
      <c r="M52" s="87">
        <f>SUM('HOSP-Cumulative'!M76)</f>
        <v>557038.84080778097</v>
      </c>
      <c r="N52" s="91">
        <f>SUM(G52:M52)</f>
        <v>6474995.964434647</v>
      </c>
    </row>
    <row r="53" spans="1:14" x14ac:dyDescent="0.25">
      <c r="A53" s="37"/>
      <c r="B53" s="42"/>
      <c r="C53" s="42"/>
      <c r="D53" s="42" t="s">
        <v>112</v>
      </c>
      <c r="E53" s="43">
        <f t="shared" ref="E53:M53" si="4">SUM(E51:E52)</f>
        <v>26457069.830000002</v>
      </c>
      <c r="F53" s="148">
        <f t="shared" si="4"/>
        <v>1.0000000000000002</v>
      </c>
      <c r="G53" s="80">
        <f t="shared" si="4"/>
        <v>1912258.1199999966</v>
      </c>
      <c r="H53" s="45">
        <f t="shared" si="4"/>
        <v>1221580.4400000002</v>
      </c>
      <c r="I53" s="45">
        <f t="shared" si="4"/>
        <v>944870.66000000027</v>
      </c>
      <c r="J53" s="45">
        <f t="shared" si="4"/>
        <v>839525.4300000004</v>
      </c>
      <c r="K53" s="45"/>
      <c r="L53" s="45">
        <f t="shared" si="4"/>
        <v>1197502.9499999995</v>
      </c>
      <c r="M53" s="87">
        <f t="shared" si="4"/>
        <v>575655.2999999997</v>
      </c>
      <c r="N53" s="91">
        <f>SUM(G53:M53)</f>
        <v>6691392.8999999966</v>
      </c>
    </row>
    <row r="54" spans="1:14" x14ac:dyDescent="0.25">
      <c r="A54" s="22"/>
      <c r="B54" s="25"/>
      <c r="C54" s="16"/>
      <c r="D54" s="16"/>
      <c r="E54" s="23"/>
      <c r="F54" s="149"/>
      <c r="G54" s="23"/>
      <c r="H54" s="13"/>
      <c r="I54" s="13"/>
      <c r="J54" s="13"/>
      <c r="K54" s="13"/>
      <c r="L54" s="13"/>
      <c r="M54" s="13"/>
      <c r="N54" s="24"/>
    </row>
    <row r="55" spans="1:14" x14ac:dyDescent="0.25">
      <c r="A55" s="22"/>
      <c r="B55" s="30" t="s">
        <v>42</v>
      </c>
      <c r="C55" s="16"/>
      <c r="D55" s="16"/>
      <c r="E55" s="23"/>
      <c r="F55" s="149"/>
      <c r="G55" s="31"/>
      <c r="H55" s="31"/>
      <c r="I55" s="31"/>
      <c r="J55" s="31"/>
      <c r="K55" s="31"/>
      <c r="L55" s="13"/>
      <c r="M55" s="13"/>
      <c r="N55" s="24"/>
    </row>
    <row r="56" spans="1:14" x14ac:dyDescent="0.25">
      <c r="A56" s="22"/>
      <c r="B56" s="25"/>
      <c r="C56" s="23"/>
      <c r="D56" s="23"/>
      <c r="E56" s="23"/>
      <c r="F56" s="149"/>
      <c r="G56" s="31"/>
      <c r="H56" s="31"/>
      <c r="I56" s="31"/>
      <c r="J56" s="31"/>
      <c r="K56" s="31"/>
      <c r="L56" s="13"/>
      <c r="M56" s="13"/>
      <c r="N56" s="24"/>
    </row>
    <row r="57" spans="1:14" x14ac:dyDescent="0.25">
      <c r="A57" s="12"/>
      <c r="B57" s="12"/>
      <c r="C57" s="12"/>
      <c r="D57" s="12"/>
      <c r="E57" s="12"/>
      <c r="F57" s="150"/>
      <c r="G57" s="12"/>
      <c r="H57" s="12"/>
      <c r="I57" s="12"/>
      <c r="J57" s="12"/>
      <c r="K57" s="12"/>
      <c r="L57" s="12"/>
      <c r="M57" s="12"/>
      <c r="N57" s="13"/>
    </row>
    <row r="58" spans="1:14" x14ac:dyDescent="0.25">
      <c r="A58" s="12"/>
      <c r="B58" s="12"/>
      <c r="C58" s="12"/>
      <c r="D58" s="12"/>
      <c r="E58" s="12"/>
      <c r="F58" s="150"/>
      <c r="G58" s="18"/>
      <c r="H58" s="12"/>
      <c r="I58" s="12"/>
      <c r="J58" s="12"/>
      <c r="K58" s="12"/>
      <c r="L58" s="12"/>
      <c r="M58" s="12"/>
      <c r="N58" s="13"/>
    </row>
    <row r="59" spans="1:14" x14ac:dyDescent="0.25">
      <c r="A59" s="12"/>
      <c r="B59" s="12"/>
      <c r="C59" s="12"/>
      <c r="D59" s="12"/>
      <c r="E59" s="12"/>
      <c r="F59" s="150"/>
      <c r="G59" s="18"/>
      <c r="H59" s="12"/>
      <c r="I59" s="12"/>
      <c r="J59" s="12"/>
      <c r="K59" s="12"/>
      <c r="L59" s="12"/>
      <c r="M59" s="12"/>
      <c r="N59" s="13"/>
    </row>
    <row r="60" spans="1:14" x14ac:dyDescent="0.25">
      <c r="A60" s="12"/>
      <c r="B60" s="12"/>
      <c r="C60" s="12"/>
      <c r="D60" s="12"/>
      <c r="E60" s="12"/>
      <c r="F60" s="150"/>
      <c r="G60" s="12"/>
      <c r="H60" s="12"/>
      <c r="I60" s="12"/>
      <c r="J60" s="12"/>
      <c r="K60" s="12"/>
      <c r="L60" s="12"/>
      <c r="M60" s="12"/>
      <c r="N60" s="13"/>
    </row>
    <row r="61" spans="1:14" x14ac:dyDescent="0.25">
      <c r="A61" s="12"/>
      <c r="B61" s="12"/>
      <c r="C61" s="12"/>
      <c r="D61" s="12"/>
      <c r="E61" s="12"/>
      <c r="F61" s="150"/>
      <c r="G61" s="12"/>
      <c r="H61" s="12"/>
      <c r="I61" s="12"/>
      <c r="J61" s="12"/>
      <c r="K61" s="12"/>
      <c r="L61" s="12"/>
      <c r="M61" s="12"/>
      <c r="N61" s="13"/>
    </row>
    <row r="62" spans="1:14" x14ac:dyDescent="0.25">
      <c r="A62" s="12"/>
      <c r="B62" s="12"/>
      <c r="C62" s="12"/>
      <c r="D62" s="12"/>
      <c r="E62" s="12"/>
      <c r="F62" s="150"/>
      <c r="L62" s="12"/>
      <c r="M62" s="12"/>
      <c r="N62" s="13"/>
    </row>
    <row r="63" spans="1:14" x14ac:dyDescent="0.25">
      <c r="A63" s="12"/>
      <c r="B63" s="12"/>
      <c r="C63" s="12"/>
      <c r="D63" s="12"/>
      <c r="E63" s="12"/>
      <c r="F63" s="150"/>
      <c r="G63" s="19"/>
      <c r="L63" s="12"/>
      <c r="M63" s="12"/>
      <c r="N63" s="13"/>
    </row>
    <row r="64" spans="1:14" x14ac:dyDescent="0.25">
      <c r="A64" s="12"/>
      <c r="L64" s="12"/>
      <c r="M64" s="12"/>
      <c r="N64" s="12"/>
    </row>
    <row r="65" spans="1:14" x14ac:dyDescent="0.25">
      <c r="A65" s="12"/>
      <c r="L65" s="12"/>
      <c r="M65" s="12"/>
      <c r="N65" s="12"/>
    </row>
    <row r="66" spans="1:14" x14ac:dyDescent="0.25">
      <c r="A66" s="12"/>
      <c r="G66" s="19"/>
      <c r="L66" s="12"/>
      <c r="M66" s="12"/>
      <c r="N66" s="12"/>
    </row>
    <row r="67" spans="1:14" x14ac:dyDescent="0.25">
      <c r="A67" s="12"/>
      <c r="G67" s="19"/>
      <c r="L67" s="12"/>
      <c r="M67" s="12"/>
      <c r="N67" s="12"/>
    </row>
    <row r="68" spans="1:14" x14ac:dyDescent="0.25">
      <c r="A68" s="12"/>
      <c r="L68" s="12"/>
      <c r="M68" s="12"/>
      <c r="N68" s="12"/>
    </row>
    <row r="69" spans="1:14" x14ac:dyDescent="0.25">
      <c r="A69" s="12"/>
      <c r="G69" s="19"/>
      <c r="L69" s="12"/>
      <c r="M69" s="12"/>
      <c r="N69" s="12"/>
    </row>
    <row r="70" spans="1:14" x14ac:dyDescent="0.25">
      <c r="A70" s="12"/>
      <c r="L70" s="12"/>
      <c r="M70" s="12"/>
      <c r="N70" s="12"/>
    </row>
    <row r="71" spans="1:14" x14ac:dyDescent="0.25">
      <c r="A71" s="12"/>
      <c r="L71" s="12"/>
      <c r="M71" s="12"/>
      <c r="N71" s="12"/>
    </row>
    <row r="72" spans="1:14" x14ac:dyDescent="0.25">
      <c r="A72" s="12"/>
      <c r="L72" s="12"/>
      <c r="M72" s="12"/>
      <c r="N72" s="12"/>
    </row>
    <row r="73" spans="1:14" x14ac:dyDescent="0.25">
      <c r="A73" s="12"/>
      <c r="L73" s="12"/>
      <c r="M73" s="12"/>
      <c r="N73" s="12"/>
    </row>
    <row r="74" spans="1:14" x14ac:dyDescent="0.25">
      <c r="A74" s="12"/>
      <c r="G74" s="19"/>
      <c r="L74" s="12"/>
      <c r="M74" s="12"/>
      <c r="N74" s="12"/>
    </row>
    <row r="75" spans="1:14" x14ac:dyDescent="0.25">
      <c r="A75" s="12"/>
      <c r="G75" s="19"/>
      <c r="L75" s="12"/>
      <c r="M75" s="12"/>
      <c r="N75" s="12"/>
    </row>
    <row r="76" spans="1:14" x14ac:dyDescent="0.25">
      <c r="A76" s="12"/>
      <c r="G76" s="19"/>
      <c r="L76" s="12"/>
      <c r="M76" s="12"/>
      <c r="N76" s="12"/>
    </row>
    <row r="77" spans="1:14" x14ac:dyDescent="0.25">
      <c r="A77" s="12"/>
      <c r="G77" s="19"/>
      <c r="L77" s="12"/>
      <c r="M77" s="12"/>
      <c r="N77" s="12"/>
    </row>
    <row r="78" spans="1:14" x14ac:dyDescent="0.25">
      <c r="A78" s="12"/>
      <c r="L78" s="12"/>
      <c r="M78" s="12"/>
      <c r="N78" s="12"/>
    </row>
    <row r="79" spans="1:14" x14ac:dyDescent="0.25">
      <c r="A79" s="12"/>
      <c r="G79" s="19"/>
      <c r="L79" s="12"/>
      <c r="M79" s="12"/>
      <c r="N79" s="12"/>
    </row>
    <row r="80" spans="1:14" x14ac:dyDescent="0.25">
      <c r="A80" s="12"/>
      <c r="G80" s="19"/>
      <c r="L80" s="12"/>
      <c r="M80" s="12"/>
      <c r="N80" s="12"/>
    </row>
    <row r="81" spans="1:14" x14ac:dyDescent="0.25">
      <c r="A81" s="12"/>
      <c r="L81" s="12"/>
      <c r="M81" s="12"/>
      <c r="N81" s="12"/>
    </row>
    <row r="82" spans="1:14" x14ac:dyDescent="0.25">
      <c r="A82" s="12"/>
      <c r="L82" s="12"/>
      <c r="M82" s="12"/>
      <c r="N82" s="12"/>
    </row>
    <row r="83" spans="1:14" x14ac:dyDescent="0.25">
      <c r="L83" s="12"/>
      <c r="M83" s="12"/>
      <c r="N83" s="12"/>
    </row>
    <row r="84" spans="1:14" x14ac:dyDescent="0.25">
      <c r="G84" s="19"/>
    </row>
    <row r="88" spans="1:14" x14ac:dyDescent="0.25">
      <c r="G88" s="19"/>
    </row>
    <row r="92" spans="1:14" x14ac:dyDescent="0.25">
      <c r="G92" s="19"/>
    </row>
    <row r="93" spans="1:14" x14ac:dyDescent="0.25">
      <c r="G93" s="19"/>
    </row>
    <row r="96" spans="1:14" x14ac:dyDescent="0.25">
      <c r="G96" s="19"/>
    </row>
    <row r="98" spans="7:7" x14ac:dyDescent="0.25">
      <c r="G98" s="19"/>
    </row>
    <row r="99" spans="7:7" x14ac:dyDescent="0.25">
      <c r="G99" s="19"/>
    </row>
    <row r="100" spans="7:7" x14ac:dyDescent="0.25">
      <c r="G100" s="19"/>
    </row>
    <row r="103" spans="7:7" x14ac:dyDescent="0.25">
      <c r="G103" s="19"/>
    </row>
    <row r="104" spans="7:7" x14ac:dyDescent="0.25">
      <c r="G104" s="19"/>
    </row>
    <row r="106" spans="7:7" x14ac:dyDescent="0.25">
      <c r="G106" s="19"/>
    </row>
    <row r="109" spans="7:7" x14ac:dyDescent="0.25">
      <c r="G109" s="19"/>
    </row>
    <row r="112" spans="7:7" x14ac:dyDescent="0.25">
      <c r="G112" s="19"/>
    </row>
  </sheetData>
  <sheetProtection selectLockedCells="1" sort="0" pivotTables="0" selectUnlockedCells="1"/>
  <autoFilter ref="A11:AC53" xr:uid="{00000000-0009-0000-0000-000001000000}">
    <filterColumn colId="0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7">
    <mergeCell ref="A5:N5"/>
    <mergeCell ref="K6:K7"/>
    <mergeCell ref="B51:D51"/>
    <mergeCell ref="B52:D52"/>
    <mergeCell ref="A1:N1"/>
    <mergeCell ref="A2:N2"/>
    <mergeCell ref="A3:N3"/>
    <mergeCell ref="G11:M11"/>
    <mergeCell ref="A11:B11"/>
    <mergeCell ref="A4:N4"/>
    <mergeCell ref="G8:M8"/>
    <mergeCell ref="N6:N8"/>
    <mergeCell ref="A6:F6"/>
    <mergeCell ref="A7:F7"/>
    <mergeCell ref="A8:F8"/>
    <mergeCell ref="A9:F9"/>
    <mergeCell ref="A10:F10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  <ignoredErrors>
    <ignoredError sqref="K9 K12:K50" formulaRange="1"/>
    <ignoredError sqref="N51" formula="1"/>
    <ignoredError sqref="K1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46"/>
  <sheetViews>
    <sheetView tabSelected="1" zoomScale="80" zoomScaleNormal="80" workbookViewId="0">
      <selection activeCell="N9" sqref="N9"/>
    </sheetView>
  </sheetViews>
  <sheetFormatPr defaultColWidth="9.140625" defaultRowHeight="15" x14ac:dyDescent="0.25"/>
  <cols>
    <col min="1" max="1" width="4.85546875" style="4" bestFit="1" customWidth="1"/>
    <col min="2" max="2" width="45.140625" style="3" bestFit="1" customWidth="1"/>
    <col min="3" max="4" width="7.28515625" style="5" bestFit="1" customWidth="1"/>
    <col min="5" max="5" width="14.5703125" style="5" bestFit="1" customWidth="1"/>
    <col min="6" max="6" width="10.5703125" style="5" bestFit="1" customWidth="1"/>
    <col min="7" max="8" width="12.42578125" style="5" bestFit="1" customWidth="1"/>
    <col min="9" max="10" width="10.85546875" style="5" bestFit="1" customWidth="1"/>
    <col min="11" max="11" width="16.7109375" style="5" bestFit="1" customWidth="1"/>
    <col min="12" max="12" width="12.42578125" style="5" bestFit="1" customWidth="1"/>
    <col min="13" max="13" width="10.85546875" style="5" bestFit="1" customWidth="1"/>
    <col min="14" max="14" width="13.7109375" style="7" bestFit="1" customWidth="1"/>
    <col min="15" max="16384" width="9.140625" style="12"/>
  </cols>
  <sheetData>
    <row r="1" spans="1:29" ht="15.75" customHeight="1" x14ac:dyDescent="0.25">
      <c r="A1" s="206" t="s">
        <v>630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29" ht="15.75" customHeight="1" x14ac:dyDescent="0.25">
      <c r="A2" s="206" t="s">
        <v>637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29" ht="15.75" customHeight="1" x14ac:dyDescent="0.25">
      <c r="A3" s="207" t="s">
        <v>1072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8"/>
    </row>
    <row r="4" spans="1:29" ht="15.75" customHeight="1" x14ac:dyDescent="0.25">
      <c r="A4" s="210" t="s">
        <v>1077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8"/>
    </row>
    <row r="5" spans="1:29" x14ac:dyDescent="0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29" ht="20.100000000000001" customHeight="1" x14ac:dyDescent="0.25">
      <c r="A6" s="226" t="s">
        <v>31</v>
      </c>
      <c r="B6" s="226"/>
      <c r="C6" s="226"/>
      <c r="D6" s="226"/>
      <c r="E6" s="226"/>
      <c r="F6" s="226"/>
      <c r="G6" s="46">
        <v>1</v>
      </c>
      <c r="H6" s="46">
        <v>2</v>
      </c>
      <c r="I6" s="46">
        <v>3</v>
      </c>
      <c r="J6" s="46">
        <v>4</v>
      </c>
      <c r="K6" s="230" t="s">
        <v>1071</v>
      </c>
      <c r="L6" s="46">
        <v>5</v>
      </c>
      <c r="M6" s="46">
        <v>6</v>
      </c>
      <c r="N6" s="227" t="s">
        <v>29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6" customFormat="1" ht="20.100000000000001" customHeight="1" x14ac:dyDescent="0.2">
      <c r="A7" s="226" t="s">
        <v>32</v>
      </c>
      <c r="B7" s="226"/>
      <c r="C7" s="226"/>
      <c r="D7" s="226"/>
      <c r="E7" s="226"/>
      <c r="F7" s="226"/>
      <c r="G7" s="47" t="s">
        <v>631</v>
      </c>
      <c r="H7" s="47" t="s">
        <v>632</v>
      </c>
      <c r="I7" s="47" t="s">
        <v>633</v>
      </c>
      <c r="J7" s="47" t="s">
        <v>634</v>
      </c>
      <c r="K7" s="231"/>
      <c r="L7" s="47" t="s">
        <v>635</v>
      </c>
      <c r="M7" s="47" t="s">
        <v>636</v>
      </c>
      <c r="N7" s="227"/>
    </row>
    <row r="8" spans="1:29" s="6" customFormat="1" ht="20.100000000000001" customHeight="1" x14ac:dyDescent="0.2">
      <c r="A8" s="228" t="s">
        <v>38</v>
      </c>
      <c r="B8" s="228"/>
      <c r="C8" s="228"/>
      <c r="D8" s="228"/>
      <c r="E8" s="228"/>
      <c r="F8" s="228"/>
      <c r="G8" s="229">
        <f>SUM('EMS-Cumulative'!G8:M8)</f>
        <v>26457069.829999998</v>
      </c>
      <c r="H8" s="229"/>
      <c r="I8" s="229"/>
      <c r="J8" s="229"/>
      <c r="K8" s="229"/>
      <c r="L8" s="229"/>
      <c r="M8" s="229"/>
      <c r="N8" s="227"/>
    </row>
    <row r="9" spans="1:29" s="6" customFormat="1" ht="20.100000000000001" customHeight="1" x14ac:dyDescent="0.2">
      <c r="A9" s="226" t="s">
        <v>33</v>
      </c>
      <c r="B9" s="226"/>
      <c r="C9" s="226"/>
      <c r="D9" s="226"/>
      <c r="E9" s="226"/>
      <c r="F9" s="226"/>
      <c r="G9" s="48">
        <f>SUM('EMS-Cumulative'!G9)</f>
        <v>1912258.12</v>
      </c>
      <c r="H9" s="48">
        <f>SUM('EMS-Cumulative'!H9)</f>
        <v>1221580.44</v>
      </c>
      <c r="I9" s="48">
        <f>SUM('EMS-Cumulative'!I9)</f>
        <v>944870.66</v>
      </c>
      <c r="J9" s="48">
        <f>SUM('EMS-Cumulative'!J9)</f>
        <v>839525.43</v>
      </c>
      <c r="K9" s="160">
        <f>SUM(H9:J9)</f>
        <v>3005976.5300000003</v>
      </c>
      <c r="L9" s="48">
        <f>SUM('EMS-Cumulative'!L9)</f>
        <v>1197502.95</v>
      </c>
      <c r="M9" s="48">
        <f>SUM('EMS-Cumulative'!M9)</f>
        <v>0</v>
      </c>
      <c r="N9" s="48">
        <f>SUM(G9+H9+I9+J9+L9+M9)</f>
        <v>6115737.6000000006</v>
      </c>
    </row>
    <row r="10" spans="1:29" s="6" customFormat="1" ht="20.100000000000001" customHeight="1" x14ac:dyDescent="0.2">
      <c r="A10" s="226" t="s">
        <v>30</v>
      </c>
      <c r="B10" s="226"/>
      <c r="C10" s="226"/>
      <c r="D10" s="226"/>
      <c r="E10" s="226"/>
      <c r="F10" s="226"/>
      <c r="G10" s="49">
        <f>SUM(G9/$G$8)</f>
        <v>7.2277774231508704E-2</v>
      </c>
      <c r="H10" s="49">
        <f t="shared" ref="H10:M10" si="0">SUM(H9/$G$8)</f>
        <v>4.6172174312925418E-2</v>
      </c>
      <c r="I10" s="49">
        <f t="shared" si="0"/>
        <v>3.5713352463869585E-2</v>
      </c>
      <c r="J10" s="49">
        <f t="shared" si="0"/>
        <v>3.1731610317936712E-2</v>
      </c>
      <c r="K10" s="161">
        <f>SUM(H10:J10)</f>
        <v>0.11361713709473172</v>
      </c>
      <c r="L10" s="49">
        <f t="shared" si="0"/>
        <v>4.5262115483481719E-2</v>
      </c>
      <c r="M10" s="49">
        <f t="shared" si="0"/>
        <v>0</v>
      </c>
      <c r="N10" s="49">
        <f>SUM(G10+H10+I10+J10+L10+M10)</f>
        <v>0.23115702680972214</v>
      </c>
    </row>
    <row r="11" spans="1:29" s="6" customFormat="1" ht="32.1" customHeight="1" x14ac:dyDescent="0.2">
      <c r="A11" s="225" t="s">
        <v>3</v>
      </c>
      <c r="B11" s="225"/>
      <c r="C11" s="50" t="s">
        <v>8</v>
      </c>
      <c r="D11" s="50" t="s">
        <v>34</v>
      </c>
      <c r="E11" s="51" t="s">
        <v>22</v>
      </c>
      <c r="F11" s="51" t="s">
        <v>41</v>
      </c>
      <c r="G11" s="224" t="s">
        <v>21</v>
      </c>
      <c r="H11" s="224"/>
      <c r="I11" s="224"/>
      <c r="J11" s="224"/>
      <c r="K11" s="224"/>
      <c r="L11" s="224"/>
      <c r="M11" s="224"/>
      <c r="N11" s="51" t="s">
        <v>40</v>
      </c>
    </row>
    <row r="12" spans="1:29" s="1" customFormat="1" ht="15" customHeight="1" x14ac:dyDescent="0.25">
      <c r="A12" s="37">
        <v>1</v>
      </c>
      <c r="B12" s="52" t="s">
        <v>1032</v>
      </c>
      <c r="C12" s="39">
        <v>1</v>
      </c>
      <c r="D12" s="53" t="s">
        <v>114</v>
      </c>
      <c r="E12" s="54">
        <v>21887.8</v>
      </c>
      <c r="F12" s="154">
        <v>8.2729494009125496E-4</v>
      </c>
      <c r="G12" s="54">
        <v>1582.00146682442</v>
      </c>
      <c r="H12" s="40">
        <v>1010.60731692645</v>
      </c>
      <c r="I12" s="40">
        <v>781.68671605868496</v>
      </c>
      <c r="J12" s="40">
        <v>694.53514031693499</v>
      </c>
      <c r="K12" s="158">
        <f>SUM(H12:J12)</f>
        <v>2486.8291733020696</v>
      </c>
      <c r="L12" s="40">
        <v>990.68813127935096</v>
      </c>
      <c r="M12" s="40">
        <v>476.23671692671297</v>
      </c>
      <c r="N12" s="44">
        <f>SUM(G12+H12+I12+J12+L12+M12)</f>
        <v>5535.7554883325538</v>
      </c>
      <c r="P12" s="14"/>
    </row>
    <row r="13" spans="1:29" s="1" customFormat="1" ht="15" customHeight="1" x14ac:dyDescent="0.25">
      <c r="A13" s="37">
        <v>2</v>
      </c>
      <c r="B13" s="52" t="s">
        <v>1033</v>
      </c>
      <c r="C13" s="39">
        <v>5</v>
      </c>
      <c r="D13" s="53" t="s">
        <v>113</v>
      </c>
      <c r="E13" s="54">
        <v>28365.98</v>
      </c>
      <c r="F13" s="154">
        <v>1.0721512314956199E-3</v>
      </c>
      <c r="G13" s="54">
        <v>2050.2298982954899</v>
      </c>
      <c r="H13" s="40">
        <v>1309.7189731169599</v>
      </c>
      <c r="I13" s="40">
        <v>1013.0442417230799</v>
      </c>
      <c r="J13" s="40">
        <v>900.09822364638603</v>
      </c>
      <c r="K13" s="158">
        <f t="shared" ref="K13:K75" si="1">SUM(H13:J13)</f>
        <v>3222.8614384864259</v>
      </c>
      <c r="L13" s="40">
        <v>1283.90426256213</v>
      </c>
      <c r="M13" s="40">
        <v>617.18953881197797</v>
      </c>
      <c r="N13" s="44">
        <f t="shared" ref="N13:N75" si="2">SUM(G13+H13+I13+J13+L13+M13)</f>
        <v>7174.1851381560236</v>
      </c>
    </row>
    <row r="14" spans="1:29" s="1" customFormat="1" ht="15" customHeight="1" x14ac:dyDescent="0.25">
      <c r="A14" s="37">
        <v>3</v>
      </c>
      <c r="B14" s="52" t="s">
        <v>68</v>
      </c>
      <c r="C14" s="39">
        <v>8</v>
      </c>
      <c r="D14" s="53" t="s">
        <v>113</v>
      </c>
      <c r="E14" s="54">
        <v>88936.73</v>
      </c>
      <c r="F14" s="154">
        <v>3.3615487494066199E-3</v>
      </c>
      <c r="G14" s="54">
        <v>6428.1488918286504</v>
      </c>
      <c r="H14" s="40">
        <v>4106.4022003815799</v>
      </c>
      <c r="I14" s="40">
        <v>3176.2287854739998</v>
      </c>
      <c r="J14" s="40">
        <v>2822.10565931155</v>
      </c>
      <c r="K14" s="158">
        <f t="shared" si="1"/>
        <v>10104.73664516713</v>
      </c>
      <c r="L14" s="40">
        <v>4025.4645439832302</v>
      </c>
      <c r="M14" s="40">
        <v>1935.09335380429</v>
      </c>
      <c r="N14" s="44">
        <f t="shared" si="2"/>
        <v>22493.443434783301</v>
      </c>
    </row>
    <row r="15" spans="1:29" s="1" customFormat="1" ht="15" customHeight="1" x14ac:dyDescent="0.25">
      <c r="A15" s="37">
        <v>4</v>
      </c>
      <c r="B15" s="52" t="s">
        <v>69</v>
      </c>
      <c r="C15" s="39">
        <v>2</v>
      </c>
      <c r="D15" s="53" t="s">
        <v>114</v>
      </c>
      <c r="E15" s="54">
        <v>7059.4</v>
      </c>
      <c r="F15" s="154">
        <v>2.6682471057302298E-4</v>
      </c>
      <c r="G15" s="54">
        <v>510.23771940991202</v>
      </c>
      <c r="H15" s="40">
        <v>325.947847344666</v>
      </c>
      <c r="I15" s="40">
        <v>252.11484038344099</v>
      </c>
      <c r="J15" s="40">
        <v>224.00612987844201</v>
      </c>
      <c r="K15" s="158">
        <f t="shared" si="1"/>
        <v>802.06881760654903</v>
      </c>
      <c r="L15" s="40">
        <v>319.52337804409098</v>
      </c>
      <c r="M15" s="40">
        <v>153.599058812327</v>
      </c>
      <c r="N15" s="44">
        <f t="shared" si="2"/>
        <v>1785.4289738728792</v>
      </c>
    </row>
    <row r="16" spans="1:29" s="1" customFormat="1" ht="15" customHeight="1" x14ac:dyDescent="0.25">
      <c r="A16" s="37">
        <v>5</v>
      </c>
      <c r="B16" s="52" t="s">
        <v>1034</v>
      </c>
      <c r="C16" s="39">
        <v>5</v>
      </c>
      <c r="D16" s="53" t="s">
        <v>114</v>
      </c>
      <c r="E16" s="54">
        <v>12082.74</v>
      </c>
      <c r="F16" s="154">
        <v>4.56692297281509E-4</v>
      </c>
      <c r="G16" s="54">
        <v>873.31355381801905</v>
      </c>
      <c r="H16" s="40">
        <v>557.886377457756</v>
      </c>
      <c r="I16" s="40">
        <v>431.51515234929599</v>
      </c>
      <c r="J16" s="40">
        <v>383.40479725294699</v>
      </c>
      <c r="K16" s="158">
        <f t="shared" si="1"/>
        <v>1372.8063270599989</v>
      </c>
      <c r="L16" s="40">
        <v>546.89037323688399</v>
      </c>
      <c r="M16" s="40">
        <v>262.897341399276</v>
      </c>
      <c r="N16" s="44">
        <f t="shared" si="2"/>
        <v>3055.907595514178</v>
      </c>
    </row>
    <row r="17" spans="1:14" s="1" customFormat="1" ht="15" customHeight="1" x14ac:dyDescent="0.25">
      <c r="A17" s="37">
        <v>6</v>
      </c>
      <c r="B17" s="52" t="s">
        <v>70</v>
      </c>
      <c r="C17" s="39">
        <v>1</v>
      </c>
      <c r="D17" s="53" t="s">
        <v>114</v>
      </c>
      <c r="E17" s="54">
        <v>19582.009999999998</v>
      </c>
      <c r="F17" s="154">
        <v>7.4014280968468101E-4</v>
      </c>
      <c r="G17" s="54">
        <v>1415.3440977791499</v>
      </c>
      <c r="H17" s="40">
        <v>904.14397911744902</v>
      </c>
      <c r="I17" s="40">
        <v>699.33922508101898</v>
      </c>
      <c r="J17" s="40">
        <v>621.36871056194002</v>
      </c>
      <c r="K17" s="158">
        <f t="shared" si="1"/>
        <v>2224.8519147604079</v>
      </c>
      <c r="L17" s="40">
        <v>886.32319801869403</v>
      </c>
      <c r="M17" s="40">
        <v>426.06713115187802</v>
      </c>
      <c r="N17" s="44">
        <f t="shared" si="2"/>
        <v>4952.58634171013</v>
      </c>
    </row>
    <row r="18" spans="1:14" s="1" customFormat="1" ht="15" customHeight="1" x14ac:dyDescent="0.25">
      <c r="A18" s="37">
        <v>7</v>
      </c>
      <c r="B18" s="52" t="s">
        <v>71</v>
      </c>
      <c r="C18" s="39">
        <v>3</v>
      </c>
      <c r="D18" s="53" t="s">
        <v>114</v>
      </c>
      <c r="E18" s="54">
        <v>19847.810000000001</v>
      </c>
      <c r="F18" s="154">
        <v>7.5018927370008003E-4</v>
      </c>
      <c r="G18" s="54">
        <v>1434.5555301698801</v>
      </c>
      <c r="H18" s="40">
        <v>916.41654304982399</v>
      </c>
      <c r="I18" s="40">
        <v>708.83183416591498</v>
      </c>
      <c r="J18" s="40">
        <v>629.80297258444796</v>
      </c>
      <c r="K18" s="158">
        <f t="shared" si="1"/>
        <v>2255.0513498001869</v>
      </c>
      <c r="L18" s="40">
        <v>898.35386831420305</v>
      </c>
      <c r="M18" s="40">
        <v>431.85043140860199</v>
      </c>
      <c r="N18" s="44">
        <f t="shared" si="2"/>
        <v>5019.8111796928724</v>
      </c>
    </row>
    <row r="19" spans="1:14" s="1" customFormat="1" ht="15" customHeight="1" x14ac:dyDescent="0.25">
      <c r="A19" s="37">
        <v>8</v>
      </c>
      <c r="B19" s="52" t="s">
        <v>1035</v>
      </c>
      <c r="C19" s="39">
        <v>2</v>
      </c>
      <c r="D19" s="53" t="s">
        <v>113</v>
      </c>
      <c r="E19" s="54">
        <v>47046.879999999997</v>
      </c>
      <c r="F19" s="154">
        <v>1.7782347139082299E-3</v>
      </c>
      <c r="G19" s="54">
        <v>3400.4437709368799</v>
      </c>
      <c r="H19" s="40">
        <v>2172.2567442392801</v>
      </c>
      <c r="I19" s="40">
        <v>1680.20180776538</v>
      </c>
      <c r="J19" s="40">
        <v>1492.87326283473</v>
      </c>
      <c r="K19" s="158">
        <f t="shared" si="1"/>
        <v>5345.3318148393901</v>
      </c>
      <c r="L19" s="40">
        <v>2129.4413156975102</v>
      </c>
      <c r="M19" s="40">
        <v>1023.65023770525</v>
      </c>
      <c r="N19" s="44">
        <f t="shared" si="2"/>
        <v>11898.86713917903</v>
      </c>
    </row>
    <row r="20" spans="1:14" s="1" customFormat="1" ht="15" customHeight="1" x14ac:dyDescent="0.25">
      <c r="A20" s="37">
        <v>9</v>
      </c>
      <c r="B20" s="52" t="s">
        <v>1036</v>
      </c>
      <c r="C20" s="39">
        <v>4</v>
      </c>
      <c r="D20" s="53" t="s">
        <v>114</v>
      </c>
      <c r="E20" s="54">
        <v>5847.5</v>
      </c>
      <c r="F20" s="154">
        <v>2.2101842863072601E-4</v>
      </c>
      <c r="G20" s="54">
        <v>422.644284818747</v>
      </c>
      <c r="H20" s="40">
        <v>269.99178929483099</v>
      </c>
      <c r="I20" s="40">
        <v>208.83382853247701</v>
      </c>
      <c r="J20" s="40">
        <v>185.55059133413499</v>
      </c>
      <c r="K20" s="158">
        <f t="shared" si="1"/>
        <v>664.37620916144306</v>
      </c>
      <c r="L20" s="40">
        <v>264.67022028965903</v>
      </c>
      <c r="M20" s="40">
        <v>127.23042983894899</v>
      </c>
      <c r="N20" s="44">
        <f t="shared" si="2"/>
        <v>1478.921144108798</v>
      </c>
    </row>
    <row r="21" spans="1:14" s="1" customFormat="1" ht="15" customHeight="1" x14ac:dyDescent="0.25">
      <c r="A21" s="37">
        <v>10</v>
      </c>
      <c r="B21" s="52" t="s">
        <v>72</v>
      </c>
      <c r="C21" s="39">
        <v>5</v>
      </c>
      <c r="D21" s="53" t="s">
        <v>114</v>
      </c>
      <c r="E21" s="54">
        <v>13843.73</v>
      </c>
      <c r="F21" s="154">
        <v>5.2325257819376596E-4</v>
      </c>
      <c r="G21" s="54">
        <v>1000.5939914619599</v>
      </c>
      <c r="H21" s="40">
        <v>639.195114701075</v>
      </c>
      <c r="I21" s="40">
        <v>494.40600890464498</v>
      </c>
      <c r="J21" s="40">
        <v>439.28384570673001</v>
      </c>
      <c r="K21" s="158">
        <f t="shared" si="1"/>
        <v>1572.88496931245</v>
      </c>
      <c r="L21" s="40">
        <v>626.59650598214</v>
      </c>
      <c r="M21" s="40">
        <v>301.21311987590599</v>
      </c>
      <c r="N21" s="44">
        <f t="shared" si="2"/>
        <v>3501.2885866324559</v>
      </c>
    </row>
    <row r="22" spans="1:14" s="1" customFormat="1" ht="15" customHeight="1" x14ac:dyDescent="0.25">
      <c r="A22" s="37">
        <v>11</v>
      </c>
      <c r="B22" s="52" t="s">
        <v>73</v>
      </c>
      <c r="C22" s="39">
        <v>4</v>
      </c>
      <c r="D22" s="53" t="s">
        <v>114</v>
      </c>
      <c r="E22" s="54">
        <v>6276.74</v>
      </c>
      <c r="F22" s="154">
        <v>2.37242447494421E-4</v>
      </c>
      <c r="G22" s="54">
        <v>453.66879662987998</v>
      </c>
      <c r="H22" s="40">
        <v>289.81073339691102</v>
      </c>
      <c r="I22" s="40">
        <v>224.16342794406901</v>
      </c>
      <c r="J22" s="40">
        <v>199.17106774700599</v>
      </c>
      <c r="K22" s="158">
        <f t="shared" si="1"/>
        <v>713.14522908798597</v>
      </c>
      <c r="L22" s="40">
        <v>284.098530739789</v>
      </c>
      <c r="M22" s="40">
        <v>136.56987228513501</v>
      </c>
      <c r="N22" s="44">
        <f t="shared" si="2"/>
        <v>1587.4824287427903</v>
      </c>
    </row>
    <row r="23" spans="1:14" s="1" customFormat="1" ht="15" customHeight="1" x14ac:dyDescent="0.25">
      <c r="A23" s="37">
        <v>12</v>
      </c>
      <c r="B23" s="52" t="s">
        <v>74</v>
      </c>
      <c r="C23" s="39">
        <v>3</v>
      </c>
      <c r="D23" s="53" t="s">
        <v>113</v>
      </c>
      <c r="E23" s="54">
        <v>170293.06</v>
      </c>
      <c r="F23" s="154">
        <v>6.4365805092634499E-3</v>
      </c>
      <c r="G23" s="54">
        <v>12308.4033438728</v>
      </c>
      <c r="H23" s="40">
        <v>7862.8008506014703</v>
      </c>
      <c r="I23" s="40">
        <v>6081.7360739308897</v>
      </c>
      <c r="J23" s="40">
        <v>5403.6730197690204</v>
      </c>
      <c r="K23" s="158">
        <f t="shared" si="1"/>
        <v>19348.209944301379</v>
      </c>
      <c r="L23" s="40">
        <v>7707.8241477554802</v>
      </c>
      <c r="M23" s="40">
        <v>3705.2516840342</v>
      </c>
      <c r="N23" s="44">
        <f t="shared" si="2"/>
        <v>43069.689119963863</v>
      </c>
    </row>
    <row r="24" spans="1:14" s="1" customFormat="1" ht="15" customHeight="1" x14ac:dyDescent="0.25">
      <c r="A24" s="37">
        <v>13</v>
      </c>
      <c r="B24" s="52" t="s">
        <v>1037</v>
      </c>
      <c r="C24" s="55">
        <v>1</v>
      </c>
      <c r="D24" s="53" t="s">
        <v>114</v>
      </c>
      <c r="E24" s="54">
        <v>2854.42</v>
      </c>
      <c r="F24" s="154">
        <v>1.0788874271947299E-4</v>
      </c>
      <c r="G24" s="54">
        <v>206.31112432190301</v>
      </c>
      <c r="H24" s="40">
        <v>131.79477780230101</v>
      </c>
      <c r="I24" s="40">
        <v>101.940907539919</v>
      </c>
      <c r="J24" s="40">
        <v>90.575343123724906</v>
      </c>
      <c r="K24" s="158">
        <f t="shared" si="1"/>
        <v>324.3110284659449</v>
      </c>
      <c r="L24" s="40">
        <v>129.19708767835999</v>
      </c>
      <c r="M24" s="40">
        <v>62.106726556801</v>
      </c>
      <c r="N24" s="44">
        <f t="shared" si="2"/>
        <v>721.92596702300898</v>
      </c>
    </row>
    <row r="25" spans="1:14" s="1" customFormat="1" ht="15" customHeight="1" x14ac:dyDescent="0.25">
      <c r="A25" s="37">
        <v>14</v>
      </c>
      <c r="B25" s="52" t="s">
        <v>75</v>
      </c>
      <c r="C25" s="39">
        <v>3</v>
      </c>
      <c r="D25" s="53" t="s">
        <v>113</v>
      </c>
      <c r="E25" s="54">
        <v>68527.48</v>
      </c>
      <c r="F25" s="154">
        <v>2.59013868279154E-3</v>
      </c>
      <c r="G25" s="54">
        <v>4953.0137280942299</v>
      </c>
      <c r="H25" s="40">
        <v>3164.06275178551</v>
      </c>
      <c r="I25" s="40">
        <v>2447.3460467007699</v>
      </c>
      <c r="J25" s="40">
        <v>2174.4872914302</v>
      </c>
      <c r="K25" s="158">
        <f t="shared" si="1"/>
        <v>7785.8960899164795</v>
      </c>
      <c r="L25" s="40">
        <v>3101.6987135519798</v>
      </c>
      <c r="M25" s="40">
        <v>1491.02706048397</v>
      </c>
      <c r="N25" s="44">
        <f t="shared" si="2"/>
        <v>17331.635592046659</v>
      </c>
    </row>
    <row r="26" spans="1:14" s="1" customFormat="1" ht="15" customHeight="1" x14ac:dyDescent="0.25">
      <c r="A26" s="37">
        <v>15</v>
      </c>
      <c r="B26" s="52" t="s">
        <v>76</v>
      </c>
      <c r="C26" s="39">
        <v>3</v>
      </c>
      <c r="D26" s="53" t="s">
        <v>114</v>
      </c>
      <c r="E26" s="54">
        <v>3234.72</v>
      </c>
      <c r="F26" s="154">
        <v>1.2226297246009101E-4</v>
      </c>
      <c r="G26" s="54">
        <v>233.79836186214601</v>
      </c>
      <c r="H26" s="40">
        <v>149.35405569350601</v>
      </c>
      <c r="I26" s="40">
        <v>115.522695481928</v>
      </c>
      <c r="J26" s="40">
        <v>102.642874527636</v>
      </c>
      <c r="K26" s="158">
        <f t="shared" si="1"/>
        <v>367.51962570307001</v>
      </c>
      <c r="L26" s="40">
        <v>146.41027019672799</v>
      </c>
      <c r="M26" s="40">
        <v>70.381328090405503</v>
      </c>
      <c r="N26" s="44">
        <f t="shared" si="2"/>
        <v>818.1095858523496</v>
      </c>
    </row>
    <row r="27" spans="1:14" s="1" customFormat="1" ht="15" customHeight="1" x14ac:dyDescent="0.25">
      <c r="A27" s="37">
        <v>16</v>
      </c>
      <c r="B27" s="52" t="s">
        <v>1038</v>
      </c>
      <c r="C27" s="39">
        <v>3</v>
      </c>
      <c r="D27" s="53" t="s">
        <v>113</v>
      </c>
      <c r="E27" s="54">
        <v>18190.78</v>
      </c>
      <c r="F27" s="154">
        <v>6.8755837728383905E-4</v>
      </c>
      <c r="G27" s="54">
        <v>1314.78908993504</v>
      </c>
      <c r="H27" s="40">
        <v>839.90786504807704</v>
      </c>
      <c r="I27" s="40">
        <v>649.65373773270903</v>
      </c>
      <c r="J27" s="40">
        <v>577.22274233931705</v>
      </c>
      <c r="K27" s="158">
        <f t="shared" si="1"/>
        <v>2066.7843451201029</v>
      </c>
      <c r="L27" s="40">
        <v>823.35318509461001</v>
      </c>
      <c r="M27" s="40">
        <v>395.79662394284099</v>
      </c>
      <c r="N27" s="44">
        <f t="shared" si="2"/>
        <v>4600.7232440925936</v>
      </c>
    </row>
    <row r="28" spans="1:14" s="1" customFormat="1" ht="15" customHeight="1" x14ac:dyDescent="0.25">
      <c r="A28" s="37">
        <v>17</v>
      </c>
      <c r="B28" s="52" t="s">
        <v>77</v>
      </c>
      <c r="C28" s="39">
        <v>1</v>
      </c>
      <c r="D28" s="53" t="s">
        <v>114</v>
      </c>
      <c r="E28" s="54">
        <v>50552.07</v>
      </c>
      <c r="F28" s="154">
        <v>1.91072066274998E-3</v>
      </c>
      <c r="G28" s="54">
        <v>3653.7911023954198</v>
      </c>
      <c r="H28" s="40">
        <v>2334.0989879192098</v>
      </c>
      <c r="I28" s="40">
        <v>1805.38389368821</v>
      </c>
      <c r="J28" s="40">
        <v>1604.09858600506</v>
      </c>
      <c r="K28" s="158">
        <f t="shared" si="1"/>
        <v>5743.5814676124792</v>
      </c>
      <c r="L28" s="40">
        <v>2288.0936302690502</v>
      </c>
      <c r="M28" s="40">
        <v>1099.91647633154</v>
      </c>
      <c r="N28" s="44">
        <f t="shared" si="2"/>
        <v>12785.382676608489</v>
      </c>
    </row>
    <row r="29" spans="1:14" s="1" customFormat="1" ht="15" customHeight="1" x14ac:dyDescent="0.25">
      <c r="A29" s="37">
        <v>18</v>
      </c>
      <c r="B29" s="52" t="s">
        <v>1039</v>
      </c>
      <c r="C29" s="39">
        <v>3</v>
      </c>
      <c r="D29" s="53" t="s">
        <v>114</v>
      </c>
      <c r="E29" s="54">
        <v>4228.43</v>
      </c>
      <c r="F29" s="154">
        <v>1.5982230939290699E-4</v>
      </c>
      <c r="G29" s="54">
        <v>305.621508893738</v>
      </c>
      <c r="H29" s="40">
        <v>195.235807030003</v>
      </c>
      <c r="I29" s="40">
        <v>151.01141095880001</v>
      </c>
      <c r="J29" s="40">
        <v>134.174893016673</v>
      </c>
      <c r="K29" s="158">
        <f t="shared" si="1"/>
        <v>480.42211100547604</v>
      </c>
      <c r="L29" s="40">
        <v>191.387686973819</v>
      </c>
      <c r="M29" s="40">
        <v>92.002559460266596</v>
      </c>
      <c r="N29" s="44">
        <f t="shared" si="2"/>
        <v>1069.4338663332996</v>
      </c>
    </row>
    <row r="30" spans="1:14" s="1" customFormat="1" ht="15" customHeight="1" x14ac:dyDescent="0.25">
      <c r="A30" s="37">
        <v>19</v>
      </c>
      <c r="B30" s="52" t="s">
        <v>1040</v>
      </c>
      <c r="C30" s="39">
        <v>2</v>
      </c>
      <c r="D30" s="53" t="s">
        <v>114</v>
      </c>
      <c r="E30" s="54">
        <v>7642.28</v>
      </c>
      <c r="F30" s="154">
        <v>2.8885587289543001E-4</v>
      </c>
      <c r="G30" s="54">
        <v>552.36698845397405</v>
      </c>
      <c r="H30" s="40">
        <v>352.86068430818398</v>
      </c>
      <c r="I30" s="40">
        <v>272.93143926758103</v>
      </c>
      <c r="J30" s="40">
        <v>242.50185090056101</v>
      </c>
      <c r="K30" s="158">
        <f t="shared" si="1"/>
        <v>868.29397447632596</v>
      </c>
      <c r="L30" s="40">
        <v>345.90575991710301</v>
      </c>
      <c r="M30" s="40">
        <v>166.28141416838099</v>
      </c>
      <c r="N30" s="44">
        <f t="shared" si="2"/>
        <v>1932.848137015784</v>
      </c>
    </row>
    <row r="31" spans="1:14" s="1" customFormat="1" ht="15" customHeight="1" x14ac:dyDescent="0.25">
      <c r="A31" s="37">
        <v>20</v>
      </c>
      <c r="B31" s="52" t="s">
        <v>78</v>
      </c>
      <c r="C31" s="39">
        <v>4</v>
      </c>
      <c r="D31" s="53" t="s">
        <v>114</v>
      </c>
      <c r="E31" s="54">
        <v>11167.35</v>
      </c>
      <c r="F31" s="154">
        <v>4.2209322769890402E-4</v>
      </c>
      <c r="G31" s="54">
        <v>807.15120206423899</v>
      </c>
      <c r="H31" s="40">
        <v>515.62083081344804</v>
      </c>
      <c r="I31" s="40">
        <v>398.82350663739402</v>
      </c>
      <c r="J31" s="40">
        <v>354.35799848401098</v>
      </c>
      <c r="K31" s="158">
        <f t="shared" si="1"/>
        <v>1268.8023359348531</v>
      </c>
      <c r="L31" s="40">
        <v>505.45788534446001</v>
      </c>
      <c r="M31" s="40">
        <v>242.98020361898099</v>
      </c>
      <c r="N31" s="44">
        <f t="shared" si="2"/>
        <v>2824.3916269625329</v>
      </c>
    </row>
    <row r="32" spans="1:14" s="1" customFormat="1" ht="15" customHeight="1" x14ac:dyDescent="0.25">
      <c r="A32" s="37">
        <v>21</v>
      </c>
      <c r="B32" s="52" t="s">
        <v>79</v>
      </c>
      <c r="C32" s="39">
        <v>2</v>
      </c>
      <c r="D32" s="53" t="s">
        <v>114</v>
      </c>
      <c r="E32" s="54">
        <v>7830.82</v>
      </c>
      <c r="F32" s="154">
        <v>2.95982134466022E-4</v>
      </c>
      <c r="G32" s="54">
        <v>565.99424000758302</v>
      </c>
      <c r="H32" s="40">
        <v>361.56598605314298</v>
      </c>
      <c r="I32" s="40">
        <v>279.66483474111902</v>
      </c>
      <c r="J32" s="40">
        <v>248.48452870990499</v>
      </c>
      <c r="K32" s="158">
        <f t="shared" si="1"/>
        <v>889.71534950416697</v>
      </c>
      <c r="L32" s="40">
        <v>354.43947917035803</v>
      </c>
      <c r="M32" s="40">
        <v>170.383684410678</v>
      </c>
      <c r="N32" s="44">
        <f t="shared" si="2"/>
        <v>1980.5327530927859</v>
      </c>
    </row>
    <row r="33" spans="1:14" s="1" customFormat="1" ht="15" customHeight="1" x14ac:dyDescent="0.25">
      <c r="A33" s="37">
        <v>22</v>
      </c>
      <c r="B33" s="52" t="s">
        <v>80</v>
      </c>
      <c r="C33" s="39">
        <v>7</v>
      </c>
      <c r="D33" s="53" t="s">
        <v>113</v>
      </c>
      <c r="E33" s="54">
        <v>17655.099999999999</v>
      </c>
      <c r="F33" s="154">
        <v>6.6731123716431604E-4</v>
      </c>
      <c r="G33" s="54">
        <v>1276.07133183471</v>
      </c>
      <c r="H33" s="40">
        <v>815.174354712129</v>
      </c>
      <c r="I33" s="40">
        <v>630.52280908486398</v>
      </c>
      <c r="J33" s="40">
        <v>560.22475332420402</v>
      </c>
      <c r="K33" s="158">
        <f t="shared" si="1"/>
        <v>2005.9219171211971</v>
      </c>
      <c r="L33" s="40">
        <v>799.10717507241804</v>
      </c>
      <c r="M33" s="40">
        <v>384.14125042319603</v>
      </c>
      <c r="N33" s="44">
        <f t="shared" si="2"/>
        <v>4465.2416744515212</v>
      </c>
    </row>
    <row r="34" spans="1:14" s="1" customFormat="1" ht="15" customHeight="1" x14ac:dyDescent="0.25">
      <c r="A34" s="37">
        <v>23</v>
      </c>
      <c r="B34" s="52" t="s">
        <v>81</v>
      </c>
      <c r="C34" s="39">
        <v>7</v>
      </c>
      <c r="D34" s="53" t="s">
        <v>113</v>
      </c>
      <c r="E34" s="54">
        <v>383886.63</v>
      </c>
      <c r="F34" s="154">
        <v>1.45097938837016E-2</v>
      </c>
      <c r="G34" s="54">
        <v>27746.471173634702</v>
      </c>
      <c r="H34" s="40">
        <v>17724.880396761499</v>
      </c>
      <c r="I34" s="40">
        <v>13709.8785233571</v>
      </c>
      <c r="J34" s="40">
        <v>12181.340949425999</v>
      </c>
      <c r="K34" s="158">
        <f t="shared" si="1"/>
        <v>43616.099869544596</v>
      </c>
      <c r="L34" s="40">
        <v>17375.520979624602</v>
      </c>
      <c r="M34" s="40">
        <v>8352.6397510604093</v>
      </c>
      <c r="N34" s="44">
        <f t="shared" si="2"/>
        <v>97090.731773864318</v>
      </c>
    </row>
    <row r="35" spans="1:14" s="1" customFormat="1" ht="15" customHeight="1" x14ac:dyDescent="0.25">
      <c r="A35" s="37">
        <v>24</v>
      </c>
      <c r="B35" s="52" t="s">
        <v>82</v>
      </c>
      <c r="C35" s="39">
        <v>5</v>
      </c>
      <c r="D35" s="53" t="s">
        <v>114</v>
      </c>
      <c r="E35" s="54">
        <v>3252.32</v>
      </c>
      <c r="F35" s="154">
        <v>1.22928201078116E-4</v>
      </c>
      <c r="G35" s="54">
        <v>235.07045068862001</v>
      </c>
      <c r="H35" s="40">
        <v>150.166685961414</v>
      </c>
      <c r="I35" s="40">
        <v>116.151250485292</v>
      </c>
      <c r="J35" s="40">
        <v>103.201350869232</v>
      </c>
      <c r="K35" s="158">
        <f t="shared" si="1"/>
        <v>369.51928731593796</v>
      </c>
      <c r="L35" s="40">
        <v>147.206883429237</v>
      </c>
      <c r="M35" s="40">
        <v>70.764270470083304</v>
      </c>
      <c r="N35" s="44">
        <f t="shared" si="2"/>
        <v>822.56089190387831</v>
      </c>
    </row>
    <row r="36" spans="1:14" s="1" customFormat="1" ht="15" customHeight="1" x14ac:dyDescent="0.25">
      <c r="A36" s="37">
        <v>25</v>
      </c>
      <c r="B36" s="52" t="s">
        <v>83</v>
      </c>
      <c r="C36" s="39">
        <v>8</v>
      </c>
      <c r="D36" s="53" t="s">
        <v>113</v>
      </c>
      <c r="E36" s="54">
        <v>667261.44999999995</v>
      </c>
      <c r="F36" s="154">
        <v>2.5220534786637001E-2</v>
      </c>
      <c r="G36" s="54">
        <v>48228.172436489098</v>
      </c>
      <c r="H36" s="40">
        <v>30808.911981695401</v>
      </c>
      <c r="I36" s="40">
        <v>23830.143349402701</v>
      </c>
      <c r="J36" s="40">
        <v>21173.280311581399</v>
      </c>
      <c r="K36" s="158">
        <f t="shared" si="1"/>
        <v>75812.335642679507</v>
      </c>
      <c r="L36" s="40">
        <v>30201.6648075755</v>
      </c>
      <c r="M36" s="40">
        <v>14518.334518762</v>
      </c>
      <c r="N36" s="44">
        <f t="shared" si="2"/>
        <v>168760.5074055061</v>
      </c>
    </row>
    <row r="37" spans="1:14" s="1" customFormat="1" ht="15" customHeight="1" x14ac:dyDescent="0.25">
      <c r="A37" s="37">
        <v>26</v>
      </c>
      <c r="B37" s="52" t="s">
        <v>84</v>
      </c>
      <c r="C37" s="39">
        <v>1</v>
      </c>
      <c r="D37" s="53" t="s">
        <v>113</v>
      </c>
      <c r="E37" s="54">
        <v>29431</v>
      </c>
      <c r="F37" s="154">
        <v>1.1124058782438499E-3</v>
      </c>
      <c r="G37" s="54">
        <v>2127.2071734075298</v>
      </c>
      <c r="H37" s="40">
        <v>1358.89326220371</v>
      </c>
      <c r="I37" s="40">
        <v>1051.0796763641499</v>
      </c>
      <c r="J37" s="40">
        <v>933.89302326719496</v>
      </c>
      <c r="K37" s="158">
        <f t="shared" si="1"/>
        <v>3343.8659618350553</v>
      </c>
      <c r="L37" s="40">
        <v>1332.10932079435</v>
      </c>
      <c r="M37" s="40">
        <v>640.36233956222702</v>
      </c>
      <c r="N37" s="44">
        <f t="shared" si="2"/>
        <v>7443.5447955991622</v>
      </c>
    </row>
    <row r="38" spans="1:14" s="1" customFormat="1" ht="15" customHeight="1" x14ac:dyDescent="0.25">
      <c r="A38" s="37">
        <v>27</v>
      </c>
      <c r="B38" s="52" t="s">
        <v>85</v>
      </c>
      <c r="C38" s="39">
        <v>6</v>
      </c>
      <c r="D38" s="53" t="s">
        <v>113</v>
      </c>
      <c r="E38" s="54">
        <v>11997.51</v>
      </c>
      <c r="F38" s="154">
        <v>4.5347085210456202E-4</v>
      </c>
      <c r="G38" s="54">
        <v>867.15331912026795</v>
      </c>
      <c r="H38" s="40">
        <v>553.95112304106601</v>
      </c>
      <c r="I38" s="40">
        <v>428.47130331879998</v>
      </c>
      <c r="J38" s="40">
        <v>380.70031210554902</v>
      </c>
      <c r="K38" s="158">
        <f t="shared" si="1"/>
        <v>1363.1227384654151</v>
      </c>
      <c r="L38" s="40">
        <v>543.032683134227</v>
      </c>
      <c r="M38" s="40">
        <v>261.04289940950702</v>
      </c>
      <c r="N38" s="44">
        <f t="shared" si="2"/>
        <v>3034.3516401294169</v>
      </c>
    </row>
    <row r="39" spans="1:14" s="1" customFormat="1" ht="15" customHeight="1" x14ac:dyDescent="0.25">
      <c r="A39" s="37">
        <v>28</v>
      </c>
      <c r="B39" s="52" t="s">
        <v>86</v>
      </c>
      <c r="C39" s="39">
        <v>8</v>
      </c>
      <c r="D39" s="53" t="s">
        <v>113</v>
      </c>
      <c r="E39" s="54">
        <v>4055.45</v>
      </c>
      <c r="F39" s="154">
        <v>1.5328417039597801E-4</v>
      </c>
      <c r="G39" s="54">
        <v>293.11889950717199</v>
      </c>
      <c r="H39" s="40">
        <v>187.24894431735299</v>
      </c>
      <c r="I39" s="40">
        <v>144.8337152496</v>
      </c>
      <c r="J39" s="40">
        <v>128.685959063876</v>
      </c>
      <c r="K39" s="158">
        <f t="shared" si="1"/>
        <v>460.768618630829</v>
      </c>
      <c r="L39" s="40">
        <v>183.558246237486</v>
      </c>
      <c r="M39" s="40">
        <v>88.238845094547699</v>
      </c>
      <c r="N39" s="44">
        <f t="shared" si="2"/>
        <v>1025.6846094700347</v>
      </c>
    </row>
    <row r="40" spans="1:14" s="1" customFormat="1" ht="15" customHeight="1" x14ac:dyDescent="0.25">
      <c r="A40" s="37">
        <v>29</v>
      </c>
      <c r="B40" s="52" t="s">
        <v>87</v>
      </c>
      <c r="C40" s="39">
        <v>2</v>
      </c>
      <c r="D40" s="53" t="s">
        <v>114</v>
      </c>
      <c r="E40" s="54">
        <v>5698.94</v>
      </c>
      <c r="F40" s="154">
        <v>2.1540329434130699E-4</v>
      </c>
      <c r="G40" s="54">
        <v>411.90669867891398</v>
      </c>
      <c r="H40" s="40">
        <v>263.13245107890299</v>
      </c>
      <c r="I40" s="40">
        <v>203.528252890445</v>
      </c>
      <c r="J40" s="40">
        <v>180.836543305302</v>
      </c>
      <c r="K40" s="158">
        <f t="shared" si="1"/>
        <v>647.49724727465002</v>
      </c>
      <c r="L40" s="40">
        <v>257.94608041343298</v>
      </c>
      <c r="M40" s="40">
        <v>123.998048025033</v>
      </c>
      <c r="N40" s="44">
        <f t="shared" si="2"/>
        <v>1441.3480743920302</v>
      </c>
    </row>
    <row r="41" spans="1:14" s="1" customFormat="1" ht="15" customHeight="1" x14ac:dyDescent="0.25">
      <c r="A41" s="37">
        <v>30</v>
      </c>
      <c r="B41" s="52" t="s">
        <v>88</v>
      </c>
      <c r="C41" s="39">
        <v>8</v>
      </c>
      <c r="D41" s="53" t="s">
        <v>113</v>
      </c>
      <c r="E41" s="54">
        <v>115951.99</v>
      </c>
      <c r="F41" s="154">
        <v>4.38264670823526E-3</v>
      </c>
      <c r="G41" s="54">
        <v>8380.7517549141594</v>
      </c>
      <c r="H41" s="40">
        <v>5353.7554942105899</v>
      </c>
      <c r="I41" s="40">
        <v>4141.0342877570802</v>
      </c>
      <c r="J41" s="40">
        <v>3679.3433622693001</v>
      </c>
      <c r="K41" s="158">
        <f t="shared" si="1"/>
        <v>13174.13314423697</v>
      </c>
      <c r="L41" s="40">
        <v>5248.2323619195204</v>
      </c>
      <c r="M41" s="40">
        <v>2522.89380562318</v>
      </c>
      <c r="N41" s="44">
        <f t="shared" si="2"/>
        <v>29326.011066693827</v>
      </c>
    </row>
    <row r="42" spans="1:14" s="1" customFormat="1" ht="15" customHeight="1" x14ac:dyDescent="0.25">
      <c r="A42" s="37">
        <v>31</v>
      </c>
      <c r="B42" s="52" t="s">
        <v>89</v>
      </c>
      <c r="C42" s="39">
        <v>3</v>
      </c>
      <c r="D42" s="53" t="s">
        <v>114</v>
      </c>
      <c r="E42" s="54">
        <v>22211.83</v>
      </c>
      <c r="F42" s="154">
        <v>8.3954232810822199E-4</v>
      </c>
      <c r="G42" s="54">
        <v>1605.42163400865</v>
      </c>
      <c r="H42" s="40">
        <v>1025.56848656907</v>
      </c>
      <c r="I42" s="40">
        <v>793.25891365755194</v>
      </c>
      <c r="J42" s="40">
        <v>704.81713400825595</v>
      </c>
      <c r="K42" s="158">
        <f t="shared" si="1"/>
        <v>2523.6445342348779</v>
      </c>
      <c r="L42" s="40">
        <v>1005.35441455946</v>
      </c>
      <c r="M42" s="40">
        <v>483.286990749837</v>
      </c>
      <c r="N42" s="44">
        <f t="shared" si="2"/>
        <v>5617.7075735528251</v>
      </c>
    </row>
    <row r="43" spans="1:14" s="1" customFormat="1" ht="15" customHeight="1" x14ac:dyDescent="0.25">
      <c r="A43" s="37">
        <v>32</v>
      </c>
      <c r="B43" s="52" t="s">
        <v>90</v>
      </c>
      <c r="C43" s="39">
        <v>3</v>
      </c>
      <c r="D43" s="53" t="s">
        <v>114</v>
      </c>
      <c r="E43" s="54">
        <v>11016.21</v>
      </c>
      <c r="F43" s="154">
        <v>4.1638057694161497E-4</v>
      </c>
      <c r="G43" s="54">
        <v>796.227139266888</v>
      </c>
      <c r="H43" s="40">
        <v>508.64236838779198</v>
      </c>
      <c r="I43" s="40">
        <v>393.42579054600498</v>
      </c>
      <c r="J43" s="40">
        <v>349.56208290055798</v>
      </c>
      <c r="K43" s="158">
        <f t="shared" si="1"/>
        <v>1251.6302418343548</v>
      </c>
      <c r="L43" s="40">
        <v>498.61696921028602</v>
      </c>
      <c r="M43" s="40">
        <v>239.691685933499</v>
      </c>
      <c r="N43" s="44">
        <f t="shared" si="2"/>
        <v>2786.1660362450275</v>
      </c>
    </row>
    <row r="44" spans="1:14" s="1" customFormat="1" ht="15" customHeight="1" x14ac:dyDescent="0.25">
      <c r="A44" s="37">
        <v>33</v>
      </c>
      <c r="B44" s="52" t="s">
        <v>1041</v>
      </c>
      <c r="C44" s="39">
        <v>6</v>
      </c>
      <c r="D44" s="53" t="s">
        <v>114</v>
      </c>
      <c r="E44" s="54">
        <v>2618.94</v>
      </c>
      <c r="F44" s="154">
        <v>9.8988286186943902E-5</v>
      </c>
      <c r="G44" s="54">
        <v>189.29115404586699</v>
      </c>
      <c r="H44" s="40">
        <v>120.922154195093</v>
      </c>
      <c r="I44" s="40">
        <v>93.531127301726599</v>
      </c>
      <c r="J44" s="40">
        <v>83.103183526057194</v>
      </c>
      <c r="K44" s="158">
        <f t="shared" si="1"/>
        <v>297.55646502287681</v>
      </c>
      <c r="L44" s="40">
        <v>118.53876472431</v>
      </c>
      <c r="M44" s="40">
        <v>56.983131581431103</v>
      </c>
      <c r="N44" s="44">
        <f t="shared" si="2"/>
        <v>662.36951537448476</v>
      </c>
    </row>
    <row r="45" spans="1:14" s="1" customFormat="1" ht="15" customHeight="1" x14ac:dyDescent="0.25">
      <c r="A45" s="37">
        <v>34</v>
      </c>
      <c r="B45" s="52" t="s">
        <v>91</v>
      </c>
      <c r="C45" s="39">
        <v>5</v>
      </c>
      <c r="D45" s="53" t="s">
        <v>113</v>
      </c>
      <c r="E45" s="54">
        <v>49561.05</v>
      </c>
      <c r="F45" s="154">
        <v>1.87326299996389E-3</v>
      </c>
      <c r="G45" s="54">
        <v>3582.16238257651</v>
      </c>
      <c r="H45" s="40">
        <v>2288.3414397316101</v>
      </c>
      <c r="I45" s="40">
        <v>1769.9912471294599</v>
      </c>
      <c r="J45" s="40">
        <v>1572.6519255477799</v>
      </c>
      <c r="K45" s="158">
        <f t="shared" si="1"/>
        <v>5630.9846124088499</v>
      </c>
      <c r="L45" s="40">
        <v>2243.2379685826099</v>
      </c>
      <c r="M45" s="40">
        <v>1078.3537742231099</v>
      </c>
      <c r="N45" s="44">
        <f t="shared" si="2"/>
        <v>12534.738737791078</v>
      </c>
    </row>
    <row r="46" spans="1:14" s="1" customFormat="1" ht="15" customHeight="1" x14ac:dyDescent="0.25">
      <c r="A46" s="37">
        <v>35</v>
      </c>
      <c r="B46" s="52" t="s">
        <v>92</v>
      </c>
      <c r="C46" s="39">
        <v>5</v>
      </c>
      <c r="D46" s="53" t="s">
        <v>114</v>
      </c>
      <c r="E46" s="54">
        <v>20655.169999999998</v>
      </c>
      <c r="F46" s="154">
        <v>7.8070512466875104E-4</v>
      </c>
      <c r="G46" s="54">
        <v>1492.9097139734299</v>
      </c>
      <c r="H46" s="40">
        <v>953.69410970310798</v>
      </c>
      <c r="I46" s="40">
        <v>737.66536641114499</v>
      </c>
      <c r="J46" s="40">
        <v>655.42180549073703</v>
      </c>
      <c r="K46" s="158">
        <f t="shared" si="1"/>
        <v>2346.78128160499</v>
      </c>
      <c r="L46" s="40">
        <v>934.89668987094694</v>
      </c>
      <c r="M46" s="40">
        <v>449.41704275272701</v>
      </c>
      <c r="N46" s="44">
        <f t="shared" si="2"/>
        <v>5224.0047282020942</v>
      </c>
    </row>
    <row r="47" spans="1:14" s="1" customFormat="1" ht="15" customHeight="1" x14ac:dyDescent="0.25">
      <c r="A47" s="37">
        <v>36</v>
      </c>
      <c r="B47" s="52" t="s">
        <v>93</v>
      </c>
      <c r="C47" s="39">
        <v>4</v>
      </c>
      <c r="D47" s="53" t="s">
        <v>114</v>
      </c>
      <c r="E47" s="54">
        <v>6665.99</v>
      </c>
      <c r="F47" s="154">
        <v>2.5195496110613698E-4</v>
      </c>
      <c r="G47" s="54">
        <v>481.802920249495</v>
      </c>
      <c r="H47" s="40">
        <v>307.78325224821799</v>
      </c>
      <c r="I47" s="40">
        <v>238.06485039063</v>
      </c>
      <c r="J47" s="40">
        <v>211.52259706326299</v>
      </c>
      <c r="K47" s="158">
        <f t="shared" si="1"/>
        <v>757.37069970211098</v>
      </c>
      <c r="L47" s="40">
        <v>301.716809191734</v>
      </c>
      <c r="M47" s="40">
        <v>145.03920872204199</v>
      </c>
      <c r="N47" s="44">
        <f t="shared" si="2"/>
        <v>1685.9296378653821</v>
      </c>
    </row>
    <row r="48" spans="1:14" s="1" customFormat="1" ht="15" customHeight="1" x14ac:dyDescent="0.25">
      <c r="A48" s="37">
        <v>37</v>
      </c>
      <c r="B48" s="52" t="s">
        <v>94</v>
      </c>
      <c r="C48" s="39">
        <v>1</v>
      </c>
      <c r="D48" s="53" t="s">
        <v>114</v>
      </c>
      <c r="E48" s="54">
        <v>1154.19</v>
      </c>
      <c r="F48" s="154">
        <v>4.36250124226247E-5</v>
      </c>
      <c r="G48" s="54">
        <v>83.422284240265</v>
      </c>
      <c r="H48" s="40">
        <v>53.291461870235402</v>
      </c>
      <c r="I48" s="40">
        <v>41.219994280273603</v>
      </c>
      <c r="J48" s="40">
        <v>36.624307312859401</v>
      </c>
      <c r="K48" s="158">
        <f t="shared" si="1"/>
        <v>131.13576346336839</v>
      </c>
      <c r="L48" s="40">
        <v>52.241081069879797</v>
      </c>
      <c r="M48" s="40">
        <v>25.112969613649799</v>
      </c>
      <c r="N48" s="44">
        <f t="shared" si="2"/>
        <v>291.91209838716298</v>
      </c>
    </row>
    <row r="49" spans="1:14" s="1" customFormat="1" ht="15" customHeight="1" x14ac:dyDescent="0.25">
      <c r="A49" s="37">
        <v>38</v>
      </c>
      <c r="B49" s="52" t="s">
        <v>95</v>
      </c>
      <c r="C49" s="39">
        <v>3</v>
      </c>
      <c r="D49" s="53" t="s">
        <v>113</v>
      </c>
      <c r="E49" s="54">
        <v>71473.81</v>
      </c>
      <c r="F49" s="154">
        <v>2.7015013551861698E-3</v>
      </c>
      <c r="G49" s="54">
        <v>5165.9679026457497</v>
      </c>
      <c r="H49" s="40">
        <v>3300.1012141289102</v>
      </c>
      <c r="I49" s="40">
        <v>2552.5693684656499</v>
      </c>
      <c r="J49" s="40">
        <v>2267.97908685825</v>
      </c>
      <c r="K49" s="158">
        <f t="shared" si="1"/>
        <v>8120.6496694528105</v>
      </c>
      <c r="L49" s="40">
        <v>3235.0558422644299</v>
      </c>
      <c r="M49" s="40">
        <v>1555.1335730701001</v>
      </c>
      <c r="N49" s="44">
        <f t="shared" si="2"/>
        <v>18076.806987433087</v>
      </c>
    </row>
    <row r="50" spans="1:14" s="1" customFormat="1" ht="15" customHeight="1" x14ac:dyDescent="0.25">
      <c r="A50" s="37">
        <v>39</v>
      </c>
      <c r="B50" s="52" t="s">
        <v>96</v>
      </c>
      <c r="C50" s="39">
        <v>6</v>
      </c>
      <c r="D50" s="53" t="s">
        <v>114</v>
      </c>
      <c r="E50" s="54">
        <v>6553.99</v>
      </c>
      <c r="F50" s="154">
        <v>2.4772168808234198E-4</v>
      </c>
      <c r="G50" s="54">
        <v>473.70780953556601</v>
      </c>
      <c r="H50" s="40">
        <v>302.61196872517002</v>
      </c>
      <c r="I50" s="40">
        <v>234.064954914677</v>
      </c>
      <c r="J50" s="40">
        <v>207.96865670765399</v>
      </c>
      <c r="K50" s="158">
        <f t="shared" si="1"/>
        <v>744.64558034750098</v>
      </c>
      <c r="L50" s="40">
        <v>296.64745225758401</v>
      </c>
      <c r="M50" s="40">
        <v>142.60230266954699</v>
      </c>
      <c r="N50" s="44">
        <f t="shared" si="2"/>
        <v>1657.603144810198</v>
      </c>
    </row>
    <row r="51" spans="1:14" s="1" customFormat="1" ht="15" customHeight="1" x14ac:dyDescent="0.25">
      <c r="A51" s="37">
        <v>40</v>
      </c>
      <c r="B51" s="52" t="s">
        <v>1042</v>
      </c>
      <c r="C51" s="39">
        <v>3</v>
      </c>
      <c r="D51" s="53" t="s">
        <v>114</v>
      </c>
      <c r="E51" s="54">
        <v>40853.360000000001</v>
      </c>
      <c r="F51" s="154">
        <v>1.5441377394588101E-3</v>
      </c>
      <c r="G51" s="54">
        <v>2952.7899306785498</v>
      </c>
      <c r="H51" s="40">
        <v>1886.28845918869</v>
      </c>
      <c r="I51" s="40">
        <v>1459.0104450133499</v>
      </c>
      <c r="J51" s="40">
        <v>1296.3428996983801</v>
      </c>
      <c r="K51" s="158">
        <f t="shared" si="1"/>
        <v>4641.6418039004202</v>
      </c>
      <c r="L51" s="40">
        <v>1849.10949820825</v>
      </c>
      <c r="M51" s="40">
        <v>888.89107364948097</v>
      </c>
      <c r="N51" s="44">
        <f t="shared" si="2"/>
        <v>10332.432306436702</v>
      </c>
    </row>
    <row r="52" spans="1:14" s="1" customFormat="1" ht="15" customHeight="1" x14ac:dyDescent="0.25">
      <c r="A52" s="37">
        <v>41</v>
      </c>
      <c r="B52" s="52" t="s">
        <v>97</v>
      </c>
      <c r="C52" s="39">
        <v>6</v>
      </c>
      <c r="D52" s="53" t="s">
        <v>114</v>
      </c>
      <c r="E52" s="54">
        <v>9344.9699999999993</v>
      </c>
      <c r="F52" s="154">
        <v>3.5321258401048E-4</v>
      </c>
      <c r="G52" s="54">
        <v>675.43363186022202</v>
      </c>
      <c r="H52" s="40">
        <v>431.477583789059</v>
      </c>
      <c r="I52" s="40">
        <v>333.74020737428702</v>
      </c>
      <c r="J52" s="40">
        <v>296.53094647280898</v>
      </c>
      <c r="K52" s="158">
        <f t="shared" si="1"/>
        <v>1061.7487376361551</v>
      </c>
      <c r="L52" s="40">
        <v>422.97311132967201</v>
      </c>
      <c r="M52" s="40">
        <v>203.32869601232801</v>
      </c>
      <c r="N52" s="44">
        <f t="shared" si="2"/>
        <v>2363.4841768383767</v>
      </c>
    </row>
    <row r="53" spans="1:14" s="1" customFormat="1" ht="15" customHeight="1" x14ac:dyDescent="0.25">
      <c r="A53" s="37">
        <v>42</v>
      </c>
      <c r="B53" s="52" t="s">
        <v>98</v>
      </c>
      <c r="C53" s="39">
        <v>8</v>
      </c>
      <c r="D53" s="53" t="s">
        <v>113</v>
      </c>
      <c r="E53" s="54">
        <v>226249.84</v>
      </c>
      <c r="F53" s="154">
        <v>8.5515834313387405E-3</v>
      </c>
      <c r="G53" s="54">
        <v>16352.834855435</v>
      </c>
      <c r="H53" s="40">
        <v>10446.4470507515</v>
      </c>
      <c r="I53" s="40">
        <v>8080.1402808141002</v>
      </c>
      <c r="J53" s="40">
        <v>7179.2717573755299</v>
      </c>
      <c r="K53" s="158">
        <f t="shared" si="1"/>
        <v>25705.859088941128</v>
      </c>
      <c r="L53" s="40">
        <v>10240.546386199299</v>
      </c>
      <c r="M53" s="40">
        <v>4922.7643256423298</v>
      </c>
      <c r="N53" s="44">
        <f t="shared" si="2"/>
        <v>57222.004656217759</v>
      </c>
    </row>
    <row r="54" spans="1:14" s="1" customFormat="1" ht="15" customHeight="1" x14ac:dyDescent="0.25">
      <c r="A54" s="37">
        <v>43</v>
      </c>
      <c r="B54" s="52" t="s">
        <v>99</v>
      </c>
      <c r="C54" s="39">
        <v>5</v>
      </c>
      <c r="D54" s="53" t="s">
        <v>114</v>
      </c>
      <c r="E54" s="54">
        <v>1810.9</v>
      </c>
      <c r="F54" s="154">
        <v>6.8446733203485707E-5</v>
      </c>
      <c r="G54" s="54">
        <v>130.88782135583901</v>
      </c>
      <c r="H54" s="40">
        <v>83.613190463276595</v>
      </c>
      <c r="I54" s="40">
        <v>64.6733099768214</v>
      </c>
      <c r="J54" s="40">
        <v>57.4627731247516</v>
      </c>
      <c r="K54" s="158">
        <f t="shared" si="1"/>
        <v>205.7492735648496</v>
      </c>
      <c r="L54" s="40">
        <v>81.965164929037002</v>
      </c>
      <c r="M54" s="40">
        <v>39.401724736272499</v>
      </c>
      <c r="N54" s="44">
        <f t="shared" si="2"/>
        <v>458.00398458599807</v>
      </c>
    </row>
    <row r="55" spans="1:14" ht="15" customHeight="1" x14ac:dyDescent="0.25">
      <c r="A55" s="37">
        <v>44</v>
      </c>
      <c r="B55" s="52" t="s">
        <v>100</v>
      </c>
      <c r="C55" s="39">
        <v>1</v>
      </c>
      <c r="D55" s="53" t="s">
        <v>114</v>
      </c>
      <c r="E55" s="54">
        <v>13001.15</v>
      </c>
      <c r="F55" s="154">
        <v>4.9140551404743395E-4</v>
      </c>
      <c r="G55" s="54">
        <v>939.69418444997905</v>
      </c>
      <c r="H55" s="40">
        <v>600.29136406849</v>
      </c>
      <c r="I55" s="40">
        <v>464.314652385638</v>
      </c>
      <c r="J55" s="40">
        <v>412.54742548504299</v>
      </c>
      <c r="K55" s="158">
        <f t="shared" si="1"/>
        <v>1477.153441939171</v>
      </c>
      <c r="L55" s="40">
        <v>588.45955271806804</v>
      </c>
      <c r="M55" s="40">
        <v>282.88018861063</v>
      </c>
      <c r="N55" s="44">
        <f t="shared" si="2"/>
        <v>3288.1873677178478</v>
      </c>
    </row>
    <row r="56" spans="1:14" ht="15" customHeight="1" x14ac:dyDescent="0.25">
      <c r="A56" s="37">
        <v>45</v>
      </c>
      <c r="B56" s="52" t="s">
        <v>101</v>
      </c>
      <c r="C56" s="39">
        <v>4</v>
      </c>
      <c r="D56" s="53" t="s">
        <v>114</v>
      </c>
      <c r="E56" s="54">
        <v>3694.05</v>
      </c>
      <c r="F56" s="154">
        <v>1.39624305478125E-4</v>
      </c>
      <c r="G56" s="54">
        <v>266.99771189990503</v>
      </c>
      <c r="H56" s="40">
        <v>170.56232052066201</v>
      </c>
      <c r="I56" s="40">
        <v>131.926909669157</v>
      </c>
      <c r="J56" s="40">
        <v>117.21815509497399</v>
      </c>
      <c r="K56" s="158">
        <f t="shared" si="1"/>
        <v>419.70738528479302</v>
      </c>
      <c r="L56" s="40">
        <v>167.20051770175601</v>
      </c>
      <c r="M56" s="40">
        <v>80.3754714573016</v>
      </c>
      <c r="N56" s="44">
        <f t="shared" si="2"/>
        <v>934.28108634375565</v>
      </c>
    </row>
    <row r="57" spans="1:14" ht="15" customHeight="1" x14ac:dyDescent="0.25">
      <c r="A57" s="37">
        <v>46</v>
      </c>
      <c r="B57" s="52" t="s">
        <v>1043</v>
      </c>
      <c r="C57" s="39">
        <v>1</v>
      </c>
      <c r="D57" s="53" t="s">
        <v>114</v>
      </c>
      <c r="E57" s="54">
        <v>8963.49</v>
      </c>
      <c r="F57" s="154">
        <v>3.3879375371478898E-4</v>
      </c>
      <c r="G57" s="54">
        <v>647.86110654638605</v>
      </c>
      <c r="H57" s="40">
        <v>413.86382273216401</v>
      </c>
      <c r="I57" s="40">
        <v>320.11627767636998</v>
      </c>
      <c r="J57" s="40">
        <v>284.42597176872198</v>
      </c>
      <c r="K57" s="158">
        <f t="shared" si="1"/>
        <v>1018.406072177256</v>
      </c>
      <c r="L57" s="40">
        <v>405.70651951503402</v>
      </c>
      <c r="M57" s="40">
        <v>195.02841993281299</v>
      </c>
      <c r="N57" s="44">
        <f t="shared" si="2"/>
        <v>2267.0021181714887</v>
      </c>
    </row>
    <row r="58" spans="1:14" ht="15" customHeight="1" x14ac:dyDescent="0.25">
      <c r="A58" s="37">
        <v>47</v>
      </c>
      <c r="B58" s="52" t="s">
        <v>102</v>
      </c>
      <c r="C58" s="39">
        <v>6</v>
      </c>
      <c r="D58" s="53" t="s">
        <v>113</v>
      </c>
      <c r="E58" s="54">
        <v>98961.5</v>
      </c>
      <c r="F58" s="154">
        <v>3.74045578878831E-3</v>
      </c>
      <c r="G58" s="54">
        <v>7152.7169546114501</v>
      </c>
      <c r="H58" s="40">
        <v>4569.2676282685698</v>
      </c>
      <c r="I58" s="40">
        <v>3534.2469298532301</v>
      </c>
      <c r="J58" s="40">
        <v>3140.2077544784902</v>
      </c>
      <c r="K58" s="158">
        <f t="shared" si="1"/>
        <v>11243.72231260029</v>
      </c>
      <c r="L58" s="40">
        <v>4479.2068414185796</v>
      </c>
      <c r="M58" s="40">
        <v>2153.2131992316699</v>
      </c>
      <c r="N58" s="44">
        <f t="shared" si="2"/>
        <v>25028.859307861996</v>
      </c>
    </row>
    <row r="59" spans="1:14" ht="15" customHeight="1" x14ac:dyDescent="0.25">
      <c r="A59" s="37">
        <v>48</v>
      </c>
      <c r="B59" s="52" t="s">
        <v>103</v>
      </c>
      <c r="C59" s="39">
        <v>4</v>
      </c>
      <c r="D59" s="39" t="s">
        <v>114</v>
      </c>
      <c r="E59" s="54">
        <v>32391.18</v>
      </c>
      <c r="F59" s="154">
        <v>1.2242920402043599E-3</v>
      </c>
      <c r="G59" s="54">
        <v>2341.1623951321599</v>
      </c>
      <c r="H59" s="40">
        <v>1495.57120916134</v>
      </c>
      <c r="I59" s="40">
        <v>1156.7976280606399</v>
      </c>
      <c r="J59" s="40">
        <v>1027.8243014981499</v>
      </c>
      <c r="K59" s="158">
        <f t="shared" si="1"/>
        <v>3680.1931387201298</v>
      </c>
      <c r="L59" s="40">
        <v>1466.09332980624</v>
      </c>
      <c r="M59" s="40">
        <v>704.77020169145499</v>
      </c>
      <c r="N59" s="44">
        <f t="shared" si="2"/>
        <v>8192.2190653499856</v>
      </c>
    </row>
    <row r="60" spans="1:14" ht="15" customHeight="1" x14ac:dyDescent="0.25">
      <c r="A60" s="37">
        <v>49</v>
      </c>
      <c r="B60" s="52" t="s">
        <v>1044</v>
      </c>
      <c r="C60" s="39">
        <v>8</v>
      </c>
      <c r="D60" s="53" t="s">
        <v>114</v>
      </c>
      <c r="E60" s="54">
        <v>2332.84</v>
      </c>
      <c r="F60" s="154">
        <v>8.8174541435981905E-5</v>
      </c>
      <c r="G60" s="54">
        <v>168.61248283823301</v>
      </c>
      <c r="H60" s="40">
        <v>107.712295124165</v>
      </c>
      <c r="I60" s="40">
        <v>83.3135371618135</v>
      </c>
      <c r="J60" s="40">
        <v>74.024769814095507</v>
      </c>
      <c r="K60" s="158">
        <f t="shared" si="1"/>
        <v>265.050602100074</v>
      </c>
      <c r="L60" s="40">
        <v>105.589273484486</v>
      </c>
      <c r="M60" s="40">
        <v>50.758142102692602</v>
      </c>
      <c r="N60" s="44">
        <f t="shared" si="2"/>
        <v>590.01050052548567</v>
      </c>
    </row>
    <row r="61" spans="1:14" ht="15" customHeight="1" x14ac:dyDescent="0.25">
      <c r="A61" s="37">
        <v>50</v>
      </c>
      <c r="B61" s="52" t="s">
        <v>104</v>
      </c>
      <c r="C61" s="39">
        <v>7</v>
      </c>
      <c r="D61" s="53" t="s">
        <v>113</v>
      </c>
      <c r="E61" s="54">
        <v>17453.91</v>
      </c>
      <c r="F61" s="154">
        <v>6.5970684252451904E-4</v>
      </c>
      <c r="G61" s="54">
        <v>1261.5297664370701</v>
      </c>
      <c r="H61" s="40">
        <v>805.88497496211198</v>
      </c>
      <c r="I61" s="40">
        <v>623.33763970265795</v>
      </c>
      <c r="J61" s="40">
        <v>553.84067064433896</v>
      </c>
      <c r="K61" s="158">
        <f t="shared" si="1"/>
        <v>1983.0632853091088</v>
      </c>
      <c r="L61" s="40">
        <v>790.00089005829602</v>
      </c>
      <c r="M61" s="40">
        <v>379.76374034550503</v>
      </c>
      <c r="N61" s="44">
        <f t="shared" si="2"/>
        <v>4414.3576821499801</v>
      </c>
    </row>
    <row r="62" spans="1:14" ht="15" customHeight="1" x14ac:dyDescent="0.25">
      <c r="A62" s="37">
        <v>51</v>
      </c>
      <c r="B62" s="52" t="s">
        <v>105</v>
      </c>
      <c r="C62" s="39">
        <v>4</v>
      </c>
      <c r="D62" s="53" t="s">
        <v>114</v>
      </c>
      <c r="E62" s="54">
        <v>65750.59</v>
      </c>
      <c r="F62" s="154">
        <v>2.4851803477286302E-3</v>
      </c>
      <c r="G62" s="54">
        <v>4752.30629960849</v>
      </c>
      <c r="H62" s="40">
        <v>3035.8477026576902</v>
      </c>
      <c r="I62" s="40">
        <v>2348.1739953773799</v>
      </c>
      <c r="J62" s="40">
        <v>2086.3721000544301</v>
      </c>
      <c r="K62" s="158">
        <f t="shared" si="1"/>
        <v>7470.3937980895007</v>
      </c>
      <c r="L62" s="40">
        <v>2976.0107976870599</v>
      </c>
      <c r="M62" s="40">
        <v>1430.60723862583</v>
      </c>
      <c r="N62" s="44">
        <f t="shared" si="2"/>
        <v>16629.318134010882</v>
      </c>
    </row>
    <row r="63" spans="1:14" ht="15" customHeight="1" x14ac:dyDescent="0.25">
      <c r="A63" s="37">
        <v>52</v>
      </c>
      <c r="B63" s="52" t="s">
        <v>1045</v>
      </c>
      <c r="C63" s="39">
        <v>7</v>
      </c>
      <c r="D63" s="53" t="s">
        <v>113</v>
      </c>
      <c r="E63" s="54">
        <v>41640.339999999997</v>
      </c>
      <c r="F63" s="154">
        <v>1.57388328592547E-3</v>
      </c>
      <c r="G63" s="54">
        <v>3009.6710934432599</v>
      </c>
      <c r="H63" s="40">
        <v>1922.6250369294801</v>
      </c>
      <c r="I63" s="40">
        <v>1487.1161391353701</v>
      </c>
      <c r="J63" s="40">
        <v>1321.3150423863899</v>
      </c>
      <c r="K63" s="158">
        <f t="shared" si="1"/>
        <v>4731.0562184512401</v>
      </c>
      <c r="L63" s="40">
        <v>1884.7298778514401</v>
      </c>
      <c r="M63" s="40">
        <v>906.01425512441199</v>
      </c>
      <c r="N63" s="44">
        <f t="shared" si="2"/>
        <v>10531.471444870351</v>
      </c>
    </row>
    <row r="64" spans="1:14" ht="15" customHeight="1" x14ac:dyDescent="0.25">
      <c r="A64" s="37">
        <v>53</v>
      </c>
      <c r="B64" s="52" t="s">
        <v>106</v>
      </c>
      <c r="C64" s="39">
        <v>2</v>
      </c>
      <c r="D64" s="53" t="s">
        <v>114</v>
      </c>
      <c r="E64" s="54">
        <v>8450.41</v>
      </c>
      <c r="F64" s="154">
        <v>3.1940082761614002E-4</v>
      </c>
      <c r="G64" s="54">
        <v>610.77682614368302</v>
      </c>
      <c r="H64" s="40">
        <v>390.17380353568802</v>
      </c>
      <c r="I64" s="40">
        <v>301.79247079420799</v>
      </c>
      <c r="J64" s="40">
        <v>268.145117146796</v>
      </c>
      <c r="K64" s="158">
        <f t="shared" si="1"/>
        <v>960.11139147669201</v>
      </c>
      <c r="L64" s="40">
        <v>382.48343330276901</v>
      </c>
      <c r="M64" s="40">
        <v>183.86477924161699</v>
      </c>
      <c r="N64" s="44">
        <f t="shared" si="2"/>
        <v>2137.2364301647613</v>
      </c>
    </row>
    <row r="65" spans="1:15" ht="15" customHeight="1" x14ac:dyDescent="0.25">
      <c r="A65" s="37">
        <v>54</v>
      </c>
      <c r="B65" s="52" t="s">
        <v>1046</v>
      </c>
      <c r="C65" s="39">
        <v>7</v>
      </c>
      <c r="D65" s="53" t="s">
        <v>116</v>
      </c>
      <c r="E65" s="54">
        <v>3029070.08</v>
      </c>
      <c r="F65" s="154">
        <v>0.11449000586472</v>
      </c>
      <c r="G65" s="54">
        <v>218934.443373658</v>
      </c>
      <c r="H65" s="40">
        <v>139858.75173982701</v>
      </c>
      <c r="I65" s="40">
        <v>108178.24740480199</v>
      </c>
      <c r="J65" s="40">
        <v>96117.271404281404</v>
      </c>
      <c r="K65" s="158">
        <f t="shared" si="1"/>
        <v>344154.27054891037</v>
      </c>
      <c r="L65" s="40">
        <v>137102.11976851901</v>
      </c>
      <c r="M65" s="40">
        <v>65906.778673056993</v>
      </c>
      <c r="N65" s="44">
        <f t="shared" si="2"/>
        <v>766097.6123641443</v>
      </c>
    </row>
    <row r="66" spans="1:15" ht="15" customHeight="1" x14ac:dyDescent="0.25">
      <c r="A66" s="37">
        <v>55</v>
      </c>
      <c r="B66" s="52" t="s">
        <v>107</v>
      </c>
      <c r="C66" s="39">
        <v>1</v>
      </c>
      <c r="D66" s="53" t="s">
        <v>114</v>
      </c>
      <c r="E66" s="54">
        <v>6874.02</v>
      </c>
      <c r="F66" s="154">
        <v>2.59817887777031E-4</v>
      </c>
      <c r="G66" s="54">
        <v>496.83886562287501</v>
      </c>
      <c r="H66" s="40">
        <v>317.38844967053598</v>
      </c>
      <c r="I66" s="40">
        <v>245.494299103689</v>
      </c>
      <c r="J66" s="40">
        <v>218.12372395770299</v>
      </c>
      <c r="K66" s="158">
        <f t="shared" si="1"/>
        <v>781.00647273192794</v>
      </c>
      <c r="L66" s="40">
        <v>311.13268707576299</v>
      </c>
      <c r="M66" s="40">
        <v>149.56554413365299</v>
      </c>
      <c r="N66" s="44">
        <f t="shared" si="2"/>
        <v>1738.5435695642191</v>
      </c>
    </row>
    <row r="67" spans="1:15" ht="15" customHeight="1" x14ac:dyDescent="0.25">
      <c r="A67" s="37">
        <v>56</v>
      </c>
      <c r="B67" s="52" t="s">
        <v>1047</v>
      </c>
      <c r="C67" s="39">
        <v>8</v>
      </c>
      <c r="D67" s="53" t="s">
        <v>113</v>
      </c>
      <c r="E67" s="54">
        <v>329011.32</v>
      </c>
      <c r="F67" s="154">
        <v>1.2435667370349899E-2</v>
      </c>
      <c r="G67" s="54">
        <v>23780.2059065707</v>
      </c>
      <c r="H67" s="40">
        <v>15191.1680179657</v>
      </c>
      <c r="I67" s="40">
        <v>11750.097235763</v>
      </c>
      <c r="J67" s="40">
        <v>10440.05899643</v>
      </c>
      <c r="K67" s="158">
        <f t="shared" si="1"/>
        <v>37381.324250158701</v>
      </c>
      <c r="L67" s="40">
        <v>14891.7483612128</v>
      </c>
      <c r="M67" s="40">
        <v>7158.6578307789896</v>
      </c>
      <c r="N67" s="44">
        <f t="shared" si="2"/>
        <v>83211.936348721196</v>
      </c>
    </row>
    <row r="68" spans="1:15" ht="15" customHeight="1" x14ac:dyDescent="0.25">
      <c r="A68" s="37">
        <v>57</v>
      </c>
      <c r="B68" s="52" t="s">
        <v>1048</v>
      </c>
      <c r="C68" s="39">
        <v>6</v>
      </c>
      <c r="D68" s="53" t="s">
        <v>114</v>
      </c>
      <c r="E68" s="54">
        <v>33381.379999999997</v>
      </c>
      <c r="F68" s="154">
        <v>1.26171870938438E-3</v>
      </c>
      <c r="G68" s="54">
        <v>2412.7318471762001</v>
      </c>
      <c r="H68" s="40">
        <v>1541.290896166</v>
      </c>
      <c r="I68" s="40">
        <v>1192.1609896703701</v>
      </c>
      <c r="J68" s="40">
        <v>1059.2449420349701</v>
      </c>
      <c r="K68" s="158">
        <f t="shared" si="1"/>
        <v>3792.6968278713402</v>
      </c>
      <c r="L68" s="40">
        <v>1510.9118765579899</v>
      </c>
      <c r="M68" s="40">
        <v>726.31506216627804</v>
      </c>
      <c r="N68" s="44">
        <f t="shared" si="2"/>
        <v>8442.6556137718071</v>
      </c>
    </row>
    <row r="69" spans="1:15" ht="15" customHeight="1" x14ac:dyDescent="0.25">
      <c r="A69" s="37">
        <v>58</v>
      </c>
      <c r="B69" s="52" t="s">
        <v>1049</v>
      </c>
      <c r="C69" s="39">
        <v>7</v>
      </c>
      <c r="D69" s="39" t="s">
        <v>114</v>
      </c>
      <c r="E69" s="54">
        <v>10919.66</v>
      </c>
      <c r="F69" s="154">
        <v>4.1273126881262001E-4</v>
      </c>
      <c r="G69" s="54">
        <v>789.24872016483596</v>
      </c>
      <c r="H69" s="40">
        <v>504.18444495787901</v>
      </c>
      <c r="I69" s="40">
        <v>389.97766636561801</v>
      </c>
      <c r="J69" s="40">
        <v>346.49839592436098</v>
      </c>
      <c r="K69" s="158">
        <f t="shared" si="1"/>
        <v>1240.660507247858</v>
      </c>
      <c r="L69" s="40">
        <v>494.24691196035599</v>
      </c>
      <c r="M69" s="40">
        <v>237.59094236771</v>
      </c>
      <c r="N69" s="44">
        <f t="shared" si="2"/>
        <v>2761.7470817407598</v>
      </c>
    </row>
    <row r="70" spans="1:15" ht="15" customHeight="1" x14ac:dyDescent="0.25">
      <c r="A70" s="37">
        <v>59</v>
      </c>
      <c r="B70" s="52" t="s">
        <v>1050</v>
      </c>
      <c r="C70" s="39">
        <v>7</v>
      </c>
      <c r="D70" s="53" t="s">
        <v>116</v>
      </c>
      <c r="E70" s="54">
        <v>4169035.19</v>
      </c>
      <c r="F70" s="154">
        <v>0.157577358973921</v>
      </c>
      <c r="G70" s="54">
        <v>301328.58422603499</v>
      </c>
      <c r="H70" s="40">
        <v>192493.4195094</v>
      </c>
      <c r="I70" s="40">
        <v>148890.22317474501</v>
      </c>
      <c r="J70" s="40">
        <v>132290.20005084499</v>
      </c>
      <c r="K70" s="158">
        <f t="shared" si="1"/>
        <v>473673.84273499</v>
      </c>
      <c r="L70" s="40">
        <v>188699.35222447899</v>
      </c>
      <c r="M70" s="40">
        <v>90710.241853340107</v>
      </c>
      <c r="N70" s="44">
        <f t="shared" si="2"/>
        <v>1054412.021038844</v>
      </c>
    </row>
    <row r="71" spans="1:15" ht="15" customHeight="1" x14ac:dyDescent="0.25">
      <c r="A71" s="37">
        <v>60</v>
      </c>
      <c r="B71" s="52" t="s">
        <v>108</v>
      </c>
      <c r="C71" s="39">
        <v>7</v>
      </c>
      <c r="D71" s="53" t="s">
        <v>114</v>
      </c>
      <c r="E71" s="54">
        <v>22657.14</v>
      </c>
      <c r="F71" s="154">
        <v>8.5637374605667001E-4</v>
      </c>
      <c r="G71" s="54">
        <v>1637.60764965168</v>
      </c>
      <c r="H71" s="40">
        <v>1046.1294175123501</v>
      </c>
      <c r="I71" s="40">
        <v>809.16242664323795</v>
      </c>
      <c r="J71" s="40">
        <v>718.94753739893702</v>
      </c>
      <c r="K71" s="158">
        <f t="shared" si="1"/>
        <v>2574.2393815545252</v>
      </c>
      <c r="L71" s="40">
        <v>1025.5100872054099</v>
      </c>
      <c r="M71" s="40">
        <v>492.97608569837598</v>
      </c>
      <c r="N71" s="44">
        <f t="shared" si="2"/>
        <v>5730.3332041099911</v>
      </c>
    </row>
    <row r="72" spans="1:15" ht="15" customHeight="1" x14ac:dyDescent="0.25">
      <c r="A72" s="37">
        <v>61</v>
      </c>
      <c r="B72" s="52" t="s">
        <v>109</v>
      </c>
      <c r="C72" s="39">
        <v>1</v>
      </c>
      <c r="D72" s="53" t="s">
        <v>113</v>
      </c>
      <c r="E72" s="54">
        <v>35733.15</v>
      </c>
      <c r="F72" s="154">
        <v>1.3506087495555399E-3</v>
      </c>
      <c r="G72" s="54">
        <v>2582.71254828064</v>
      </c>
      <c r="H72" s="40">
        <v>1649.8772305499101</v>
      </c>
      <c r="I72" s="40">
        <v>1276.15058059432</v>
      </c>
      <c r="J72" s="40">
        <v>1133.8703912323799</v>
      </c>
      <c r="K72" s="158">
        <f t="shared" si="1"/>
        <v>4059.8982023766102</v>
      </c>
      <c r="L72" s="40">
        <v>1617.3579618885699</v>
      </c>
      <c r="M72" s="40">
        <v>777.48508490802101</v>
      </c>
      <c r="N72" s="44">
        <f t="shared" si="2"/>
        <v>9037.4537974538416</v>
      </c>
    </row>
    <row r="73" spans="1:15" ht="15" customHeight="1" x14ac:dyDescent="0.25">
      <c r="A73" s="37">
        <v>62</v>
      </c>
      <c r="B73" s="52" t="s">
        <v>1051</v>
      </c>
      <c r="C73" s="39">
        <v>2</v>
      </c>
      <c r="D73" s="53" t="s">
        <v>114</v>
      </c>
      <c r="E73" s="54">
        <v>1677.95</v>
      </c>
      <c r="F73" s="154">
        <v>6.34216113417576E-5</v>
      </c>
      <c r="G73" s="54">
        <v>121.27849127176</v>
      </c>
      <c r="H73" s="40">
        <v>77.474599888373206</v>
      </c>
      <c r="I73" s="40">
        <v>59.925219766749997</v>
      </c>
      <c r="J73" s="40">
        <v>53.244055532981903</v>
      </c>
      <c r="K73" s="158">
        <f t="shared" si="1"/>
        <v>190.64387518810508</v>
      </c>
      <c r="L73" s="40">
        <v>75.947566675508199</v>
      </c>
      <c r="M73" s="40">
        <v>36.508986703422899</v>
      </c>
      <c r="N73" s="44">
        <f t="shared" si="2"/>
        <v>424.37891983879626</v>
      </c>
    </row>
    <row r="74" spans="1:15" ht="30" customHeight="1" x14ac:dyDescent="0.25">
      <c r="A74" s="37">
        <v>63</v>
      </c>
      <c r="B74" s="52" t="s">
        <v>1052</v>
      </c>
      <c r="C74" s="56">
        <v>8</v>
      </c>
      <c r="D74" s="57" t="s">
        <v>115</v>
      </c>
      <c r="E74" s="163">
        <v>15330872.640000001</v>
      </c>
      <c r="F74" s="164">
        <v>0.57946222837633099</v>
      </c>
      <c r="G74" s="162">
        <v>1108081.3514459301</v>
      </c>
      <c r="H74" s="40">
        <v>707859.72390333901</v>
      </c>
      <c r="I74" s="40">
        <v>547516.85817101505</v>
      </c>
      <c r="J74" s="40">
        <v>486473.276446398</v>
      </c>
      <c r="K74" s="158">
        <f t="shared" si="1"/>
        <v>1741849.8585207518</v>
      </c>
      <c r="L74" s="40">
        <v>693907.72789423005</v>
      </c>
      <c r="M74" s="40">
        <v>333570.50291464501</v>
      </c>
      <c r="N74" s="165">
        <f t="shared" si="2"/>
        <v>3877409.4407755565</v>
      </c>
    </row>
    <row r="75" spans="1:15" ht="15" customHeight="1" x14ac:dyDescent="0.25">
      <c r="A75" s="37">
        <v>64</v>
      </c>
      <c r="B75" s="52" t="s">
        <v>110</v>
      </c>
      <c r="C75" s="39">
        <v>1</v>
      </c>
      <c r="D75" s="39" t="s">
        <v>114</v>
      </c>
      <c r="E75" s="54">
        <v>14927.55</v>
      </c>
      <c r="F75" s="154">
        <v>5.6421781005670801E-4</v>
      </c>
      <c r="G75" s="54">
        <v>1078.9300887295601</v>
      </c>
      <c r="H75" s="40">
        <v>689.23744066490997</v>
      </c>
      <c r="I75" s="40">
        <v>533.11285457203599</v>
      </c>
      <c r="J75" s="40">
        <v>473.675199601516</v>
      </c>
      <c r="K75" s="158">
        <f t="shared" si="1"/>
        <v>1696.0254948384618</v>
      </c>
      <c r="L75" s="40">
        <v>675.652491985447</v>
      </c>
      <c r="M75" s="40">
        <v>324.79497271353699</v>
      </c>
      <c r="N75" s="44">
        <f t="shared" si="2"/>
        <v>3775.4030482670055</v>
      </c>
    </row>
    <row r="76" spans="1:15" ht="15" customHeight="1" x14ac:dyDescent="0.25">
      <c r="A76" s="218" t="s">
        <v>622</v>
      </c>
      <c r="B76" s="219"/>
      <c r="C76" s="219"/>
      <c r="D76" s="220"/>
      <c r="E76" s="58">
        <f t="shared" ref="E76:M76" si="3">SUM(E12:E75)</f>
        <v>25601458.91</v>
      </c>
      <c r="F76" s="155">
        <f t="shared" si="3"/>
        <v>0.96766040512053209</v>
      </c>
      <c r="G76" s="43">
        <f t="shared" si="3"/>
        <v>1850416.4670942232</v>
      </c>
      <c r="H76" s="43">
        <f t="shared" si="3"/>
        <v>1182075.0234577176</v>
      </c>
      <c r="I76" s="43">
        <f t="shared" si="3"/>
        <v>914313.92564210459</v>
      </c>
      <c r="J76" s="43">
        <f t="shared" si="3"/>
        <v>812375.51770278905</v>
      </c>
      <c r="K76" s="43"/>
      <c r="L76" s="43">
        <f t="shared" si="3"/>
        <v>1158776.1897300314</v>
      </c>
      <c r="M76" s="43">
        <f t="shared" si="3"/>
        <v>557038.84080778097</v>
      </c>
      <c r="N76" s="59">
        <f>SUM(G76:M76)</f>
        <v>6474995.964434647</v>
      </c>
    </row>
    <row r="77" spans="1:15" ht="15" customHeight="1" x14ac:dyDescent="0.25">
      <c r="A77" s="221" t="s">
        <v>36</v>
      </c>
      <c r="B77" s="222"/>
      <c r="C77" s="222"/>
      <c r="D77" s="223"/>
      <c r="E77" s="58">
        <f>SUM('EMS-Cumulative'!E51)</f>
        <v>855610.92000000016</v>
      </c>
      <c r="F77" s="155">
        <v>3.2299999999999995E-2</v>
      </c>
      <c r="G77" s="45">
        <f>SUM('EMS-Cumulative'!G51)</f>
        <v>61841.652905773451</v>
      </c>
      <c r="H77" s="45">
        <f>SUM('EMS-Cumulative'!H51)</f>
        <v>39505.416542282481</v>
      </c>
      <c r="I77" s="45">
        <f>SUM('EMS-Cumulative'!I51)</f>
        <v>30556.734357895733</v>
      </c>
      <c r="J77" s="45">
        <f>SUM('EMS-Cumulative'!J51)</f>
        <v>27149.912297211318</v>
      </c>
      <c r="K77" s="45"/>
      <c r="L77" s="45">
        <f>SUM('EMS-Cumulative'!L51)</f>
        <v>38726.760269968043</v>
      </c>
      <c r="M77" s="45">
        <f>SUM('EMS-Cumulative'!M51)</f>
        <v>18616.459192218714</v>
      </c>
      <c r="N77" s="59">
        <f>SUM(G77:M77)</f>
        <v>216396.93556534976</v>
      </c>
      <c r="O77" s="20"/>
    </row>
    <row r="78" spans="1:15" ht="15" customHeight="1" x14ac:dyDescent="0.25">
      <c r="A78" s="221" t="s">
        <v>37</v>
      </c>
      <c r="B78" s="222"/>
      <c r="C78" s="222"/>
      <c r="D78" s="223"/>
      <c r="E78" s="58">
        <f>SUM(E76:E77)</f>
        <v>26457069.830000002</v>
      </c>
      <c r="F78" s="155">
        <f t="shared" ref="F78:M78" si="4">SUM(F76:F77)</f>
        <v>0.99996040512053208</v>
      </c>
      <c r="G78" s="45">
        <f t="shared" si="4"/>
        <v>1912258.1199999966</v>
      </c>
      <c r="H78" s="45">
        <f t="shared" si="4"/>
        <v>1221580.4400000002</v>
      </c>
      <c r="I78" s="45">
        <f t="shared" si="4"/>
        <v>944870.66000000027</v>
      </c>
      <c r="J78" s="45">
        <f t="shared" si="4"/>
        <v>839525.4300000004</v>
      </c>
      <c r="K78" s="45"/>
      <c r="L78" s="45">
        <f t="shared" si="4"/>
        <v>1197502.9499999995</v>
      </c>
      <c r="M78" s="45">
        <f t="shared" si="4"/>
        <v>575655.2999999997</v>
      </c>
      <c r="N78" s="59">
        <f t="shared" ref="N78" si="5">SUM(G78:M78)</f>
        <v>6691392.8999999966</v>
      </c>
    </row>
    <row r="79" spans="1:15" ht="15" customHeight="1" x14ac:dyDescent="0.25">
      <c r="A79" s="22"/>
      <c r="B79" s="25"/>
      <c r="C79" s="26"/>
      <c r="D79" s="26" t="s">
        <v>43</v>
      </c>
      <c r="E79" s="27"/>
      <c r="F79" s="29"/>
      <c r="G79" s="23"/>
      <c r="H79" s="23"/>
      <c r="I79" s="23"/>
      <c r="J79" s="23"/>
      <c r="K79" s="23"/>
      <c r="L79" s="23"/>
      <c r="M79" s="23"/>
      <c r="N79" s="13"/>
    </row>
    <row r="80" spans="1:15" ht="15" customHeight="1" x14ac:dyDescent="0.25">
      <c r="A80" s="22"/>
      <c r="B80" s="28" t="s">
        <v>35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13"/>
    </row>
    <row r="81" spans="1:14" ht="15" customHeight="1" x14ac:dyDescent="0.25">
      <c r="A81" s="12"/>
      <c r="N81" s="13"/>
    </row>
    <row r="82" spans="1:14" ht="15" customHeight="1" x14ac:dyDescent="0.25">
      <c r="A82" s="12"/>
      <c r="N82" s="13"/>
    </row>
    <row r="83" spans="1:14" ht="15" customHeight="1" x14ac:dyDescent="0.25">
      <c r="A83" s="12"/>
      <c r="N83" s="13"/>
    </row>
    <row r="84" spans="1:14" ht="15" customHeight="1" x14ac:dyDescent="0.25">
      <c r="A84" s="12"/>
      <c r="N84" s="13"/>
    </row>
    <row r="85" spans="1:14" ht="15" customHeight="1" x14ac:dyDescent="0.25">
      <c r="A85" s="12"/>
      <c r="N85" s="13"/>
    </row>
    <row r="86" spans="1:14" ht="15" customHeight="1" x14ac:dyDescent="0.25">
      <c r="A86" s="12"/>
      <c r="N86" s="13"/>
    </row>
    <row r="87" spans="1:14" ht="15" customHeight="1" x14ac:dyDescent="0.25">
      <c r="A87" s="12"/>
      <c r="G87" s="12"/>
      <c r="H87" s="12"/>
      <c r="I87" s="12"/>
      <c r="J87" s="12"/>
      <c r="K87" s="12"/>
      <c r="N87" s="13"/>
    </row>
    <row r="88" spans="1:14" ht="15" customHeight="1" x14ac:dyDescent="0.25">
      <c r="A88" s="12"/>
      <c r="G88" s="12"/>
      <c r="H88" s="12"/>
      <c r="I88" s="12"/>
      <c r="J88" s="12"/>
      <c r="K88" s="12"/>
      <c r="N88" s="13"/>
    </row>
    <row r="89" spans="1:14" ht="15" customHeight="1" x14ac:dyDescent="0.25">
      <c r="A89" s="12"/>
      <c r="B89" s="12"/>
      <c r="E89" s="12"/>
      <c r="F89" s="12"/>
      <c r="G89" s="12"/>
      <c r="H89" s="12"/>
      <c r="I89" s="12"/>
      <c r="J89" s="12"/>
      <c r="K89" s="12"/>
      <c r="L89" s="12"/>
      <c r="M89" s="12"/>
      <c r="N89" s="13"/>
    </row>
    <row r="90" spans="1:14" ht="1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3"/>
    </row>
    <row r="91" spans="1:14" ht="1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</row>
    <row r="92" spans="1:14" ht="1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</row>
    <row r="93" spans="1:14" ht="1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3"/>
    </row>
    <row r="94" spans="1:14" ht="1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</row>
    <row r="95" spans="1:14" ht="1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</row>
    <row r="96" spans="1:14" ht="1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3"/>
    </row>
    <row r="97" spans="1:14" ht="1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</row>
    <row r="98" spans="1:14" ht="1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</row>
    <row r="99" spans="1:14" ht="1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3"/>
    </row>
    <row r="100" spans="1:14" ht="1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</row>
    <row r="101" spans="1:14" ht="1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</row>
    <row r="102" spans="1:14" ht="1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3"/>
    </row>
    <row r="103" spans="1:14" ht="1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</row>
    <row r="104" spans="1:14" ht="1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</row>
    <row r="105" spans="1:14" ht="1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3"/>
    </row>
    <row r="106" spans="1:14" ht="1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</row>
    <row r="107" spans="1:14" ht="1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</row>
    <row r="108" spans="1:14" ht="1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3"/>
    </row>
    <row r="109" spans="1:14" ht="1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3"/>
    </row>
    <row r="110" spans="1:14" ht="1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3"/>
    </row>
    <row r="111" spans="1:14" ht="1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3"/>
    </row>
    <row r="112" spans="1:14" ht="1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3"/>
    </row>
    <row r="113" spans="1:14" ht="1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3"/>
    </row>
    <row r="114" spans="1:14" ht="1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3"/>
    </row>
    <row r="115" spans="1:14" ht="1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3"/>
    </row>
    <row r="116" spans="1:14" ht="1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3"/>
    </row>
    <row r="117" spans="1:14" ht="1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3"/>
    </row>
    <row r="118" spans="1:14" ht="1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3"/>
    </row>
    <row r="119" spans="1:14" ht="1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3"/>
    </row>
    <row r="120" spans="1:14" ht="1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3"/>
    </row>
    <row r="121" spans="1:14" ht="1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3"/>
    </row>
    <row r="122" spans="1:14" ht="1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3"/>
    </row>
    <row r="123" spans="1:14" ht="1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3"/>
    </row>
    <row r="124" spans="1:14" ht="1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3"/>
    </row>
    <row r="125" spans="1:14" ht="1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3"/>
    </row>
    <row r="126" spans="1:14" ht="1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3"/>
    </row>
    <row r="127" spans="1:14" ht="1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3"/>
    </row>
    <row r="128" spans="1:14" ht="1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3"/>
    </row>
    <row r="129" spans="1:14" ht="1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3"/>
    </row>
    <row r="130" spans="1:14" ht="1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3"/>
    </row>
    <row r="131" spans="1:14" ht="1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4" ht="1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4" ht="1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4" ht="1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4" ht="1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4" ht="1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4" ht="1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5" customHeight="1" x14ac:dyDescent="0.25">
      <c r="A139" s="12"/>
      <c r="B139" s="12"/>
      <c r="C139" s="12"/>
      <c r="D139" s="12"/>
      <c r="E139" s="12"/>
      <c r="F139" s="12"/>
      <c r="L139" s="12"/>
      <c r="M139" s="12"/>
      <c r="N139" s="12"/>
    </row>
    <row r="140" spans="1:14" ht="15" customHeight="1" x14ac:dyDescent="0.25">
      <c r="A140" s="12"/>
      <c r="B140" s="12"/>
      <c r="C140" s="12"/>
      <c r="D140" s="12"/>
      <c r="E140" s="12"/>
      <c r="F140" s="12"/>
      <c r="L140" s="12"/>
      <c r="M140" s="12"/>
      <c r="N140" s="12"/>
    </row>
    <row r="141" spans="1:14" ht="15" customHeight="1" x14ac:dyDescent="0.25">
      <c r="A141" s="12"/>
      <c r="C141" s="12"/>
      <c r="D141" s="12"/>
    </row>
    <row r="142" spans="1:14" ht="15" customHeight="1" x14ac:dyDescent="0.25">
      <c r="A142" s="12"/>
    </row>
    <row r="143" spans="1:14" ht="15" customHeight="1" x14ac:dyDescent="0.25">
      <c r="A143" s="12"/>
    </row>
    <row r="144" spans="1:14" ht="15" customHeight="1" x14ac:dyDescent="0.25">
      <c r="A144" s="12"/>
    </row>
    <row r="145" spans="1:1" ht="15" customHeight="1" x14ac:dyDescent="0.25">
      <c r="A145" s="12"/>
    </row>
    <row r="146" spans="1:1" ht="15" customHeight="1" x14ac:dyDescent="0.25">
      <c r="A146" s="12"/>
    </row>
  </sheetData>
  <sheetProtection selectLockedCells="1" sort="0" selectUnlockedCells="1"/>
  <sortState xmlns:xlrd2="http://schemas.microsoft.com/office/spreadsheetml/2017/richdata2" ref="B10:D76">
    <sortCondition ref="B10:B76"/>
  </sortState>
  <mergeCells count="18">
    <mergeCell ref="K6:K7"/>
    <mergeCell ref="A5:N5"/>
    <mergeCell ref="A76:D76"/>
    <mergeCell ref="A77:D77"/>
    <mergeCell ref="A78:D78"/>
    <mergeCell ref="A1:N1"/>
    <mergeCell ref="A2:N2"/>
    <mergeCell ref="A3:N3"/>
    <mergeCell ref="G11:M11"/>
    <mergeCell ref="A11:B11"/>
    <mergeCell ref="A6:F6"/>
    <mergeCell ref="N6:N8"/>
    <mergeCell ref="A7:F7"/>
    <mergeCell ref="A8:F8"/>
    <mergeCell ref="A9:F9"/>
    <mergeCell ref="A10:F10"/>
    <mergeCell ref="G8:M8"/>
    <mergeCell ref="A4:N4"/>
  </mergeCells>
  <printOptions horizontalCentered="1"/>
  <pageMargins left="0" right="0" top="0.25" bottom="0.5" header="0.25" footer="0.25"/>
  <pageSetup scale="76" orientation="landscape" r:id="rId1"/>
  <headerFooter>
    <oddFooter>&amp;C&amp;"-,Italic"&amp;10Page &amp;P of &amp;N&amp;R&amp;"-,Italic"&amp;10TF 2014 Oct, 01/07/2015</oddFooter>
  </headerFooter>
  <ignoredErrors>
    <ignoredError sqref="N77 K12:K75" formulaRange="1"/>
    <ignoredError sqref="K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2"/>
  <sheetViews>
    <sheetView zoomScale="80" zoomScaleNormal="80" zoomScaleSheetLayoutView="100" workbookViewId="0">
      <selection activeCell="A4" sqref="A4:G4"/>
    </sheetView>
  </sheetViews>
  <sheetFormatPr defaultRowHeight="15" x14ac:dyDescent="0.25"/>
  <cols>
    <col min="1" max="1" width="5.140625" style="4" bestFit="1" customWidth="1"/>
    <col min="2" max="2" width="48.85546875" style="17" bestFit="1" customWidth="1"/>
    <col min="3" max="4" width="12.7109375" style="3" customWidth="1"/>
    <col min="5" max="5" width="7.140625" style="5" customWidth="1"/>
    <col min="6" max="6" width="11.5703125" style="10" customWidth="1"/>
    <col min="7" max="7" width="27.28515625" style="3" customWidth="1"/>
  </cols>
  <sheetData>
    <row r="1" spans="1:11" s="12" customFormat="1" ht="15.6" customHeight="1" x14ac:dyDescent="0.25">
      <c r="A1" s="206" t="s">
        <v>630</v>
      </c>
      <c r="B1" s="206"/>
      <c r="C1" s="206"/>
      <c r="D1" s="206"/>
      <c r="E1" s="206"/>
      <c r="F1" s="206"/>
      <c r="G1" s="206"/>
      <c r="H1" s="67"/>
      <c r="I1" s="67"/>
      <c r="J1" s="67"/>
      <c r="K1" s="67"/>
    </row>
    <row r="2" spans="1:11" s="12" customFormat="1" ht="15.6" customHeight="1" x14ac:dyDescent="0.25">
      <c r="A2" s="206" t="s">
        <v>607</v>
      </c>
      <c r="B2" s="206"/>
      <c r="C2" s="206"/>
      <c r="D2" s="206"/>
      <c r="E2" s="206"/>
      <c r="F2" s="206"/>
      <c r="G2" s="206"/>
      <c r="H2" s="67"/>
      <c r="I2" s="67"/>
      <c r="J2" s="67"/>
      <c r="K2" s="67"/>
    </row>
    <row r="3" spans="1:11" s="12" customFormat="1" ht="15.6" customHeight="1" x14ac:dyDescent="0.25">
      <c r="A3" s="207" t="s">
        <v>1072</v>
      </c>
      <c r="B3" s="207"/>
      <c r="C3" s="207"/>
      <c r="D3" s="207"/>
      <c r="E3" s="207"/>
      <c r="F3" s="207"/>
      <c r="G3" s="207"/>
      <c r="H3" s="8"/>
      <c r="I3" s="8"/>
      <c r="J3" s="8"/>
      <c r="K3" s="8"/>
    </row>
    <row r="4" spans="1:11" s="12" customFormat="1" x14ac:dyDescent="0.25">
      <c r="A4" s="210" t="s">
        <v>1073</v>
      </c>
      <c r="B4" s="210"/>
      <c r="C4" s="210"/>
      <c r="D4" s="210"/>
      <c r="E4" s="210"/>
      <c r="F4" s="210"/>
      <c r="G4" s="210"/>
      <c r="H4" s="68"/>
      <c r="I4" s="68"/>
      <c r="J4" s="68"/>
      <c r="K4" s="68"/>
    </row>
    <row r="5" spans="1:11" s="12" customFormat="1" x14ac:dyDescent="0.25">
      <c r="A5" s="232"/>
      <c r="B5" s="232"/>
      <c r="C5" s="232"/>
      <c r="D5" s="232"/>
      <c r="E5" s="232"/>
      <c r="F5" s="232"/>
      <c r="G5" s="232"/>
    </row>
    <row r="6" spans="1:11" s="1" customFormat="1" ht="12.95" customHeight="1" x14ac:dyDescent="0.2">
      <c r="A6" s="234"/>
      <c r="B6" s="235" t="s">
        <v>4</v>
      </c>
      <c r="C6" s="237" t="s">
        <v>3</v>
      </c>
      <c r="D6" s="237"/>
      <c r="E6" s="238" t="s">
        <v>28</v>
      </c>
      <c r="F6" s="236" t="s">
        <v>5</v>
      </c>
      <c r="G6" s="237" t="s">
        <v>2</v>
      </c>
    </row>
    <row r="7" spans="1:11" s="2" customFormat="1" ht="12.95" customHeight="1" x14ac:dyDescent="0.2">
      <c r="A7" s="234"/>
      <c r="B7" s="235"/>
      <c r="C7" s="69" t="s">
        <v>0</v>
      </c>
      <c r="D7" s="70" t="s">
        <v>1</v>
      </c>
      <c r="E7" s="238"/>
      <c r="F7" s="236"/>
      <c r="G7" s="237"/>
    </row>
    <row r="8" spans="1:11" s="1" customFormat="1" ht="15" customHeight="1" x14ac:dyDescent="0.2">
      <c r="A8" s="37">
        <v>1</v>
      </c>
      <c r="B8" s="128" t="s">
        <v>117</v>
      </c>
      <c r="C8" s="129" t="s">
        <v>118</v>
      </c>
      <c r="D8" s="72" t="s">
        <v>638</v>
      </c>
      <c r="E8" s="130" t="s">
        <v>165</v>
      </c>
      <c r="F8" s="131">
        <v>138.19999999999999</v>
      </c>
      <c r="G8" s="132" t="s">
        <v>608</v>
      </c>
    </row>
    <row r="9" spans="1:11" s="1" customFormat="1" ht="15" customHeight="1" x14ac:dyDescent="0.2">
      <c r="A9" s="37">
        <v>2</v>
      </c>
      <c r="B9" s="72" t="s">
        <v>398</v>
      </c>
      <c r="C9" s="72" t="s">
        <v>639</v>
      </c>
      <c r="D9" s="72" t="s">
        <v>640</v>
      </c>
      <c r="E9" s="130" t="s">
        <v>164</v>
      </c>
      <c r="F9" s="131">
        <v>5233.95</v>
      </c>
      <c r="G9" s="132" t="s">
        <v>609</v>
      </c>
    </row>
    <row r="10" spans="1:11" s="1" customFormat="1" ht="15" customHeight="1" x14ac:dyDescent="0.2">
      <c r="A10" s="37">
        <v>3</v>
      </c>
      <c r="B10" s="72" t="s">
        <v>117</v>
      </c>
      <c r="C10" s="72" t="s">
        <v>641</v>
      </c>
      <c r="D10" s="72" t="s">
        <v>642</v>
      </c>
      <c r="E10" s="130" t="s">
        <v>165</v>
      </c>
      <c r="F10" s="131">
        <v>656.98</v>
      </c>
      <c r="G10" s="132" t="s">
        <v>643</v>
      </c>
    </row>
    <row r="11" spans="1:11" s="1" customFormat="1" ht="15" customHeight="1" x14ac:dyDescent="0.2">
      <c r="A11" s="37">
        <v>4</v>
      </c>
      <c r="B11" s="72" t="s">
        <v>117</v>
      </c>
      <c r="C11" s="72" t="s">
        <v>644</v>
      </c>
      <c r="D11" s="72" t="s">
        <v>535</v>
      </c>
      <c r="E11" s="130" t="s">
        <v>165</v>
      </c>
      <c r="F11" s="131">
        <v>122.03</v>
      </c>
      <c r="G11" s="132" t="s">
        <v>645</v>
      </c>
    </row>
    <row r="12" spans="1:11" s="1" customFormat="1" ht="15" customHeight="1" x14ac:dyDescent="0.2">
      <c r="A12" s="37">
        <v>5</v>
      </c>
      <c r="B12" s="72" t="s">
        <v>395</v>
      </c>
      <c r="C12" s="72" t="s">
        <v>166</v>
      </c>
      <c r="D12" s="72" t="s">
        <v>409</v>
      </c>
      <c r="E12" s="130" t="s">
        <v>164</v>
      </c>
      <c r="F12" s="131">
        <v>20143.490000000002</v>
      </c>
      <c r="G12" s="132" t="s">
        <v>609</v>
      </c>
    </row>
    <row r="13" spans="1:11" s="1" customFormat="1" ht="15" customHeight="1" x14ac:dyDescent="0.2">
      <c r="A13" s="37">
        <v>6</v>
      </c>
      <c r="B13" s="72" t="s">
        <v>397</v>
      </c>
      <c r="C13" s="72" t="s">
        <v>646</v>
      </c>
      <c r="D13" s="72" t="s">
        <v>647</v>
      </c>
      <c r="E13" s="130" t="s">
        <v>165</v>
      </c>
      <c r="F13" s="131">
        <v>53.04</v>
      </c>
      <c r="G13" s="132" t="s">
        <v>621</v>
      </c>
    </row>
    <row r="14" spans="1:11" s="1" customFormat="1" ht="15" customHeight="1" x14ac:dyDescent="0.2">
      <c r="A14" s="37">
        <v>7</v>
      </c>
      <c r="B14" s="72" t="s">
        <v>117</v>
      </c>
      <c r="C14" s="72" t="s">
        <v>167</v>
      </c>
      <c r="D14" s="72" t="s">
        <v>410</v>
      </c>
      <c r="E14" s="130" t="s">
        <v>165</v>
      </c>
      <c r="F14" s="131">
        <v>10441.89</v>
      </c>
      <c r="G14" s="132" t="s">
        <v>611</v>
      </c>
    </row>
    <row r="15" spans="1:11" s="1" customFormat="1" ht="15" customHeight="1" x14ac:dyDescent="0.2">
      <c r="A15" s="37">
        <v>8</v>
      </c>
      <c r="B15" s="72" t="s">
        <v>117</v>
      </c>
      <c r="C15" s="72" t="s">
        <v>648</v>
      </c>
      <c r="D15" s="72" t="s">
        <v>326</v>
      </c>
      <c r="E15" s="130" t="s">
        <v>165</v>
      </c>
      <c r="F15" s="131">
        <v>515.36</v>
      </c>
      <c r="G15" s="132" t="s">
        <v>608</v>
      </c>
    </row>
    <row r="16" spans="1:11" s="1" customFormat="1" ht="15" customHeight="1" x14ac:dyDescent="0.2">
      <c r="A16" s="37">
        <v>9</v>
      </c>
      <c r="B16" s="72" t="s">
        <v>117</v>
      </c>
      <c r="C16" s="72" t="s">
        <v>411</v>
      </c>
      <c r="D16" s="72" t="s">
        <v>649</v>
      </c>
      <c r="E16" s="130" t="s">
        <v>165</v>
      </c>
      <c r="F16" s="131">
        <v>504.55</v>
      </c>
      <c r="G16" s="132" t="s">
        <v>608</v>
      </c>
    </row>
    <row r="17" spans="1:7" s="1" customFormat="1" ht="15" customHeight="1" x14ac:dyDescent="0.2">
      <c r="A17" s="37">
        <v>10</v>
      </c>
      <c r="B17" s="72" t="s">
        <v>397</v>
      </c>
      <c r="C17" s="72" t="s">
        <v>650</v>
      </c>
      <c r="D17" s="72" t="s">
        <v>651</v>
      </c>
      <c r="E17" s="130" t="s">
        <v>165</v>
      </c>
      <c r="F17" s="131">
        <v>20.89</v>
      </c>
      <c r="G17" s="132" t="s">
        <v>608</v>
      </c>
    </row>
    <row r="18" spans="1:7" s="1" customFormat="1" ht="15" customHeight="1" x14ac:dyDescent="0.2">
      <c r="A18" s="37">
        <v>11</v>
      </c>
      <c r="B18" s="72" t="s">
        <v>117</v>
      </c>
      <c r="C18" s="72" t="s">
        <v>652</v>
      </c>
      <c r="D18" s="72" t="s">
        <v>653</v>
      </c>
      <c r="E18" s="130" t="s">
        <v>165</v>
      </c>
      <c r="F18" s="131">
        <v>550.88</v>
      </c>
      <c r="G18" s="132" t="s">
        <v>620</v>
      </c>
    </row>
    <row r="19" spans="1:7" s="1" customFormat="1" ht="12.75" x14ac:dyDescent="0.2">
      <c r="A19" s="37">
        <v>12</v>
      </c>
      <c r="B19" s="72" t="s">
        <v>117</v>
      </c>
      <c r="C19" s="72" t="s">
        <v>119</v>
      </c>
      <c r="D19" s="72" t="s">
        <v>411</v>
      </c>
      <c r="E19" s="130" t="s">
        <v>165</v>
      </c>
      <c r="F19" s="131">
        <v>301.08999999999997</v>
      </c>
      <c r="G19" s="132" t="s">
        <v>610</v>
      </c>
    </row>
    <row r="20" spans="1:7" s="1" customFormat="1" ht="15" customHeight="1" x14ac:dyDescent="0.2">
      <c r="A20" s="37">
        <v>13</v>
      </c>
      <c r="B20" s="72" t="s">
        <v>117</v>
      </c>
      <c r="C20" s="72" t="s">
        <v>169</v>
      </c>
      <c r="D20" s="72" t="s">
        <v>412</v>
      </c>
      <c r="E20" s="130" t="s">
        <v>165</v>
      </c>
      <c r="F20" s="131">
        <v>47281.610000000102</v>
      </c>
      <c r="G20" s="132" t="s">
        <v>654</v>
      </c>
    </row>
    <row r="21" spans="1:7" s="1" customFormat="1" ht="15" customHeight="1" x14ac:dyDescent="0.2">
      <c r="A21" s="37">
        <v>14</v>
      </c>
      <c r="B21" s="72" t="s">
        <v>117</v>
      </c>
      <c r="C21" s="72" t="s">
        <v>170</v>
      </c>
      <c r="D21" s="72" t="s">
        <v>413</v>
      </c>
      <c r="E21" s="130" t="s">
        <v>165</v>
      </c>
      <c r="F21" s="131">
        <v>6937.48</v>
      </c>
      <c r="G21" s="132" t="s">
        <v>655</v>
      </c>
    </row>
    <row r="22" spans="1:7" s="1" customFormat="1" ht="15" customHeight="1" x14ac:dyDescent="0.2">
      <c r="A22" s="37">
        <v>15</v>
      </c>
      <c r="B22" s="72" t="s">
        <v>398</v>
      </c>
      <c r="C22" s="72" t="s">
        <v>549</v>
      </c>
      <c r="D22" s="72" t="s">
        <v>656</v>
      </c>
      <c r="E22" s="130" t="s">
        <v>165</v>
      </c>
      <c r="F22" s="131">
        <v>2449.77</v>
      </c>
      <c r="G22" s="132" t="s">
        <v>657</v>
      </c>
    </row>
    <row r="23" spans="1:7" s="1" customFormat="1" ht="15" customHeight="1" x14ac:dyDescent="0.2">
      <c r="A23" s="37">
        <v>16</v>
      </c>
      <c r="B23" s="72" t="s">
        <v>117</v>
      </c>
      <c r="C23" s="72" t="s">
        <v>171</v>
      </c>
      <c r="D23" s="72" t="s">
        <v>414</v>
      </c>
      <c r="E23" s="130" t="s">
        <v>165</v>
      </c>
      <c r="F23" s="131">
        <v>898.71</v>
      </c>
      <c r="G23" s="132" t="s">
        <v>658</v>
      </c>
    </row>
    <row r="24" spans="1:7" s="1" customFormat="1" ht="15" customHeight="1" x14ac:dyDescent="0.2">
      <c r="A24" s="37">
        <v>17</v>
      </c>
      <c r="B24" s="72" t="s">
        <v>117</v>
      </c>
      <c r="C24" s="72" t="s">
        <v>172</v>
      </c>
      <c r="D24" s="72" t="s">
        <v>659</v>
      </c>
      <c r="E24" s="130" t="s">
        <v>165</v>
      </c>
      <c r="F24" s="131">
        <v>551.54</v>
      </c>
      <c r="G24" s="132" t="s">
        <v>620</v>
      </c>
    </row>
    <row r="25" spans="1:7" s="1" customFormat="1" ht="15" customHeight="1" x14ac:dyDescent="0.2">
      <c r="A25" s="37">
        <v>18</v>
      </c>
      <c r="B25" s="72" t="s">
        <v>396</v>
      </c>
      <c r="C25" s="72" t="s">
        <v>172</v>
      </c>
      <c r="D25" s="72" t="s">
        <v>415</v>
      </c>
      <c r="E25" s="130" t="s">
        <v>165</v>
      </c>
      <c r="F25" s="131">
        <v>1261.4000000000001</v>
      </c>
      <c r="G25" s="132" t="s">
        <v>658</v>
      </c>
    </row>
    <row r="26" spans="1:7" s="1" customFormat="1" ht="15" customHeight="1" x14ac:dyDescent="0.2">
      <c r="A26" s="37">
        <v>19</v>
      </c>
      <c r="B26" s="72" t="s">
        <v>397</v>
      </c>
      <c r="C26" s="72" t="s">
        <v>660</v>
      </c>
      <c r="D26" s="72" t="s">
        <v>661</v>
      </c>
      <c r="E26" s="130" t="s">
        <v>165</v>
      </c>
      <c r="F26" s="131">
        <v>223.81</v>
      </c>
      <c r="G26" s="132" t="s">
        <v>608</v>
      </c>
    </row>
    <row r="27" spans="1:7" s="1" customFormat="1" ht="15" customHeight="1" x14ac:dyDescent="0.2">
      <c r="A27" s="37">
        <v>20</v>
      </c>
      <c r="B27" s="72" t="s">
        <v>662</v>
      </c>
      <c r="C27" s="72" t="s">
        <v>663</v>
      </c>
      <c r="D27" s="72" t="s">
        <v>421</v>
      </c>
      <c r="E27" s="130" t="s">
        <v>165</v>
      </c>
      <c r="F27" s="131">
        <v>192.51</v>
      </c>
      <c r="G27" s="132" t="s">
        <v>617</v>
      </c>
    </row>
    <row r="28" spans="1:7" s="1" customFormat="1" ht="15" customHeight="1" x14ac:dyDescent="0.2">
      <c r="A28" s="37">
        <v>21</v>
      </c>
      <c r="B28" s="72" t="s">
        <v>398</v>
      </c>
      <c r="C28" s="72" t="s">
        <v>664</v>
      </c>
      <c r="D28" s="72" t="s">
        <v>665</v>
      </c>
      <c r="E28" s="130" t="s">
        <v>165</v>
      </c>
      <c r="F28" s="131">
        <v>8.4</v>
      </c>
      <c r="G28" s="132" t="s">
        <v>666</v>
      </c>
    </row>
    <row r="29" spans="1:7" s="1" customFormat="1" ht="15" customHeight="1" x14ac:dyDescent="0.2">
      <c r="A29" s="37">
        <v>22</v>
      </c>
      <c r="B29" s="72" t="s">
        <v>117</v>
      </c>
      <c r="C29" s="72" t="s">
        <v>173</v>
      </c>
      <c r="D29" s="72" t="s">
        <v>416</v>
      </c>
      <c r="E29" s="130" t="s">
        <v>165</v>
      </c>
      <c r="F29" s="131">
        <v>11392.66</v>
      </c>
      <c r="G29" s="132" t="s">
        <v>655</v>
      </c>
    </row>
    <row r="30" spans="1:7" s="1" customFormat="1" ht="15" customHeight="1" x14ac:dyDescent="0.2">
      <c r="A30" s="37">
        <v>23</v>
      </c>
      <c r="B30" s="72" t="s">
        <v>117</v>
      </c>
      <c r="C30" s="72" t="s">
        <v>667</v>
      </c>
      <c r="D30" s="72" t="s">
        <v>668</v>
      </c>
      <c r="E30" s="130" t="s">
        <v>165</v>
      </c>
      <c r="F30" s="131">
        <v>519.65</v>
      </c>
      <c r="G30" s="132" t="s">
        <v>610</v>
      </c>
    </row>
    <row r="31" spans="1:7" s="1" customFormat="1" ht="15" customHeight="1" x14ac:dyDescent="0.2">
      <c r="A31" s="37">
        <v>24</v>
      </c>
      <c r="B31" s="72" t="s">
        <v>394</v>
      </c>
      <c r="C31" s="72" t="s">
        <v>174</v>
      </c>
      <c r="D31" s="72" t="s">
        <v>428</v>
      </c>
      <c r="E31" s="130" t="s">
        <v>165</v>
      </c>
      <c r="F31" s="131">
        <v>172.74</v>
      </c>
      <c r="G31" s="132" t="s">
        <v>612</v>
      </c>
    </row>
    <row r="32" spans="1:7" s="1" customFormat="1" ht="15" customHeight="1" x14ac:dyDescent="0.2">
      <c r="A32" s="37">
        <v>25</v>
      </c>
      <c r="B32" s="72" t="s">
        <v>394</v>
      </c>
      <c r="C32" s="72" t="s">
        <v>174</v>
      </c>
      <c r="D32" s="72" t="s">
        <v>417</v>
      </c>
      <c r="E32" s="130" t="s">
        <v>165</v>
      </c>
      <c r="F32" s="131">
        <v>442.87</v>
      </c>
      <c r="G32" s="132" t="s">
        <v>654</v>
      </c>
    </row>
    <row r="33" spans="1:7" s="1" customFormat="1" ht="15" customHeight="1" x14ac:dyDescent="0.2">
      <c r="A33" s="37">
        <v>26</v>
      </c>
      <c r="B33" s="72" t="s">
        <v>398</v>
      </c>
      <c r="C33" s="72" t="s">
        <v>669</v>
      </c>
      <c r="D33" s="72" t="s">
        <v>670</v>
      </c>
      <c r="E33" s="130" t="s">
        <v>165</v>
      </c>
      <c r="F33" s="131">
        <v>172.74</v>
      </c>
      <c r="G33" s="132" t="s">
        <v>612</v>
      </c>
    </row>
    <row r="34" spans="1:7" s="1" customFormat="1" ht="15" customHeight="1" x14ac:dyDescent="0.2">
      <c r="A34" s="37">
        <v>27</v>
      </c>
      <c r="B34" s="72" t="s">
        <v>394</v>
      </c>
      <c r="C34" s="72" t="s">
        <v>175</v>
      </c>
      <c r="D34" s="72" t="s">
        <v>418</v>
      </c>
      <c r="E34" s="130" t="s">
        <v>165</v>
      </c>
      <c r="F34" s="131">
        <v>418.88</v>
      </c>
      <c r="G34" s="132" t="s">
        <v>612</v>
      </c>
    </row>
    <row r="35" spans="1:7" s="1" customFormat="1" ht="15" customHeight="1" x14ac:dyDescent="0.2">
      <c r="A35" s="37">
        <v>28</v>
      </c>
      <c r="B35" s="72" t="s">
        <v>117</v>
      </c>
      <c r="C35" s="72" t="s">
        <v>176</v>
      </c>
      <c r="D35" s="72" t="s">
        <v>163</v>
      </c>
      <c r="E35" s="130" t="s">
        <v>165</v>
      </c>
      <c r="F35" s="131">
        <v>133.41999999999999</v>
      </c>
      <c r="G35" s="132" t="s">
        <v>671</v>
      </c>
    </row>
    <row r="36" spans="1:7" s="1" customFormat="1" ht="15" customHeight="1" x14ac:dyDescent="0.2">
      <c r="A36" s="37">
        <v>29</v>
      </c>
      <c r="B36" s="72" t="s">
        <v>398</v>
      </c>
      <c r="C36" s="72" t="s">
        <v>176</v>
      </c>
      <c r="D36" s="72" t="s">
        <v>160</v>
      </c>
      <c r="E36" s="130" t="s">
        <v>165</v>
      </c>
      <c r="F36" s="131">
        <v>220.22</v>
      </c>
      <c r="G36" s="132" t="s">
        <v>612</v>
      </c>
    </row>
    <row r="37" spans="1:7" s="1" customFormat="1" ht="15" customHeight="1" x14ac:dyDescent="0.2">
      <c r="A37" s="37">
        <v>30</v>
      </c>
      <c r="B37" s="72" t="s">
        <v>117</v>
      </c>
      <c r="C37" s="72" t="s">
        <v>672</v>
      </c>
      <c r="D37" s="72" t="s">
        <v>448</v>
      </c>
      <c r="E37" s="130" t="s">
        <v>165</v>
      </c>
      <c r="F37" s="131">
        <v>660.66</v>
      </c>
      <c r="G37" s="132" t="s">
        <v>621</v>
      </c>
    </row>
    <row r="38" spans="1:7" s="1" customFormat="1" ht="15" customHeight="1" x14ac:dyDescent="0.2">
      <c r="A38" s="37">
        <v>31</v>
      </c>
      <c r="B38" s="72" t="s">
        <v>398</v>
      </c>
      <c r="C38" s="72" t="s">
        <v>177</v>
      </c>
      <c r="D38" s="72" t="s">
        <v>422</v>
      </c>
      <c r="E38" s="130" t="s">
        <v>165</v>
      </c>
      <c r="F38" s="131">
        <v>8.4</v>
      </c>
      <c r="G38" s="132" t="s">
        <v>608</v>
      </c>
    </row>
    <row r="39" spans="1:7" s="1" customFormat="1" ht="15" customHeight="1" x14ac:dyDescent="0.2">
      <c r="A39" s="37">
        <v>32</v>
      </c>
      <c r="B39" s="72" t="s">
        <v>399</v>
      </c>
      <c r="C39" s="72" t="s">
        <v>178</v>
      </c>
      <c r="D39" s="72" t="s">
        <v>423</v>
      </c>
      <c r="E39" s="130" t="s">
        <v>165</v>
      </c>
      <c r="F39" s="131">
        <v>11771.38</v>
      </c>
      <c r="G39" s="132" t="s">
        <v>654</v>
      </c>
    </row>
    <row r="40" spans="1:7" s="1" customFormat="1" ht="15" customHeight="1" x14ac:dyDescent="0.2">
      <c r="A40" s="37">
        <v>33</v>
      </c>
      <c r="B40" s="72" t="s">
        <v>117</v>
      </c>
      <c r="C40" s="72" t="s">
        <v>673</v>
      </c>
      <c r="D40" s="72" t="s">
        <v>504</v>
      </c>
      <c r="E40" s="130" t="s">
        <v>165</v>
      </c>
      <c r="F40" s="131">
        <v>270.20999999999998</v>
      </c>
      <c r="G40" s="132" t="s">
        <v>608</v>
      </c>
    </row>
    <row r="41" spans="1:7" s="1" customFormat="1" ht="15" customHeight="1" x14ac:dyDescent="0.2">
      <c r="A41" s="37">
        <v>34</v>
      </c>
      <c r="B41" s="72" t="s">
        <v>394</v>
      </c>
      <c r="C41" s="72" t="s">
        <v>179</v>
      </c>
      <c r="D41" s="72" t="s">
        <v>379</v>
      </c>
      <c r="E41" s="130" t="s">
        <v>165</v>
      </c>
      <c r="F41" s="131">
        <v>2004.81</v>
      </c>
      <c r="G41" s="132" t="s">
        <v>674</v>
      </c>
    </row>
    <row r="42" spans="1:7" s="1" customFormat="1" ht="15" customHeight="1" x14ac:dyDescent="0.2">
      <c r="A42" s="37">
        <v>35</v>
      </c>
      <c r="B42" s="72" t="s">
        <v>675</v>
      </c>
      <c r="C42" s="72" t="s">
        <v>676</v>
      </c>
      <c r="D42" s="72" t="s">
        <v>677</v>
      </c>
      <c r="E42" s="130" t="s">
        <v>164</v>
      </c>
      <c r="F42" s="131">
        <v>345.81</v>
      </c>
      <c r="G42" s="132" t="s">
        <v>612</v>
      </c>
    </row>
    <row r="43" spans="1:7" s="1" customFormat="1" ht="15" customHeight="1" x14ac:dyDescent="0.2">
      <c r="A43" s="37">
        <v>36</v>
      </c>
      <c r="B43" s="72" t="s">
        <v>397</v>
      </c>
      <c r="C43" s="72" t="s">
        <v>678</v>
      </c>
      <c r="D43" s="72" t="s">
        <v>679</v>
      </c>
      <c r="E43" s="130" t="s">
        <v>165</v>
      </c>
      <c r="F43" s="131">
        <v>206.91</v>
      </c>
      <c r="G43" s="132" t="s">
        <v>608</v>
      </c>
    </row>
    <row r="44" spans="1:7" s="1" customFormat="1" ht="15" customHeight="1" x14ac:dyDescent="0.2">
      <c r="A44" s="37">
        <v>37</v>
      </c>
      <c r="B44" s="72" t="s">
        <v>662</v>
      </c>
      <c r="C44" s="72" t="s">
        <v>680</v>
      </c>
      <c r="D44" s="72" t="s">
        <v>445</v>
      </c>
      <c r="E44" s="130" t="s">
        <v>165</v>
      </c>
      <c r="F44" s="131">
        <v>748.64</v>
      </c>
      <c r="G44" s="132" t="s">
        <v>617</v>
      </c>
    </row>
    <row r="45" spans="1:7" s="1" customFormat="1" ht="15" customHeight="1" x14ac:dyDescent="0.2">
      <c r="A45" s="37">
        <v>38</v>
      </c>
      <c r="B45" s="72" t="s">
        <v>400</v>
      </c>
      <c r="C45" s="72" t="s">
        <v>120</v>
      </c>
      <c r="D45" s="72" t="s">
        <v>424</v>
      </c>
      <c r="E45" s="130" t="s">
        <v>164</v>
      </c>
      <c r="F45" s="131">
        <v>3275.86</v>
      </c>
      <c r="G45" s="132" t="s">
        <v>658</v>
      </c>
    </row>
    <row r="46" spans="1:7" s="1" customFormat="1" ht="15" customHeight="1" x14ac:dyDescent="0.2">
      <c r="A46" s="37">
        <v>39</v>
      </c>
      <c r="B46" s="72" t="s">
        <v>117</v>
      </c>
      <c r="C46" s="72" t="s">
        <v>120</v>
      </c>
      <c r="D46" s="72" t="s">
        <v>453</v>
      </c>
      <c r="E46" s="130" t="s">
        <v>165</v>
      </c>
      <c r="F46" s="131">
        <v>29.96</v>
      </c>
      <c r="G46" s="132" t="s">
        <v>1075</v>
      </c>
    </row>
    <row r="47" spans="1:7" s="1" customFormat="1" ht="15" customHeight="1" x14ac:dyDescent="0.2">
      <c r="A47" s="37">
        <v>40</v>
      </c>
      <c r="B47" s="72" t="s">
        <v>397</v>
      </c>
      <c r="C47" s="72" t="s">
        <v>681</v>
      </c>
      <c r="D47" s="72" t="s">
        <v>682</v>
      </c>
      <c r="E47" s="130" t="s">
        <v>165</v>
      </c>
      <c r="F47" s="131">
        <v>126.8</v>
      </c>
      <c r="G47" s="132" t="s">
        <v>608</v>
      </c>
    </row>
    <row r="48" spans="1:7" s="1" customFormat="1" ht="15" customHeight="1" x14ac:dyDescent="0.2">
      <c r="A48" s="37">
        <v>41</v>
      </c>
      <c r="B48" s="72" t="s">
        <v>397</v>
      </c>
      <c r="C48" s="72" t="s">
        <v>180</v>
      </c>
      <c r="D48" s="72" t="s">
        <v>426</v>
      </c>
      <c r="E48" s="130" t="s">
        <v>165</v>
      </c>
      <c r="F48" s="131">
        <v>255.98</v>
      </c>
      <c r="G48" s="132" t="s">
        <v>666</v>
      </c>
    </row>
    <row r="49" spans="1:7" s="1" customFormat="1" ht="15" customHeight="1" x14ac:dyDescent="0.2">
      <c r="A49" s="37">
        <v>42</v>
      </c>
      <c r="B49" s="72" t="s">
        <v>396</v>
      </c>
      <c r="C49" s="72" t="s">
        <v>181</v>
      </c>
      <c r="D49" s="72" t="s">
        <v>427</v>
      </c>
      <c r="E49" s="130" t="s">
        <v>165</v>
      </c>
      <c r="F49" s="131">
        <v>1571.73</v>
      </c>
      <c r="G49" s="132" t="s">
        <v>658</v>
      </c>
    </row>
    <row r="50" spans="1:7" s="1" customFormat="1" ht="15" customHeight="1" x14ac:dyDescent="0.2">
      <c r="A50" s="37">
        <v>43</v>
      </c>
      <c r="B50" s="72" t="s">
        <v>395</v>
      </c>
      <c r="C50" s="72" t="s">
        <v>182</v>
      </c>
      <c r="D50" s="72" t="s">
        <v>428</v>
      </c>
      <c r="E50" s="130" t="s">
        <v>165</v>
      </c>
      <c r="F50" s="131">
        <v>9789.59</v>
      </c>
      <c r="G50" s="132" t="s">
        <v>609</v>
      </c>
    </row>
    <row r="51" spans="1:7" s="1" customFormat="1" ht="15" customHeight="1" x14ac:dyDescent="0.2">
      <c r="A51" s="37">
        <v>44</v>
      </c>
      <c r="B51" s="72" t="s">
        <v>401</v>
      </c>
      <c r="C51" s="72" t="s">
        <v>121</v>
      </c>
      <c r="D51" s="72" t="s">
        <v>429</v>
      </c>
      <c r="E51" s="130" t="s">
        <v>164</v>
      </c>
      <c r="F51" s="131">
        <v>717.47</v>
      </c>
      <c r="G51" s="132" t="s">
        <v>612</v>
      </c>
    </row>
    <row r="52" spans="1:7" s="1" customFormat="1" ht="15" customHeight="1" x14ac:dyDescent="0.2">
      <c r="A52" s="37">
        <v>45</v>
      </c>
      <c r="B52" s="72" t="s">
        <v>398</v>
      </c>
      <c r="C52" s="72" t="s">
        <v>684</v>
      </c>
      <c r="D52" s="72" t="s">
        <v>478</v>
      </c>
      <c r="E52" s="130" t="s">
        <v>165</v>
      </c>
      <c r="F52" s="131">
        <v>500.57</v>
      </c>
      <c r="G52" s="132" t="s">
        <v>608</v>
      </c>
    </row>
    <row r="53" spans="1:7" s="1" customFormat="1" ht="15" customHeight="1" x14ac:dyDescent="0.2">
      <c r="A53" s="37">
        <v>46</v>
      </c>
      <c r="B53" s="72" t="s">
        <v>397</v>
      </c>
      <c r="C53" s="72" t="s">
        <v>183</v>
      </c>
      <c r="D53" s="72" t="s">
        <v>430</v>
      </c>
      <c r="E53" s="130" t="s">
        <v>165</v>
      </c>
      <c r="F53" s="131">
        <v>6.3499999999999899</v>
      </c>
      <c r="G53" s="132" t="s">
        <v>620</v>
      </c>
    </row>
    <row r="54" spans="1:7" s="1" customFormat="1" ht="15" customHeight="1" x14ac:dyDescent="0.2">
      <c r="A54" s="37">
        <v>47</v>
      </c>
      <c r="B54" s="72" t="s">
        <v>117</v>
      </c>
      <c r="C54" s="72" t="s">
        <v>122</v>
      </c>
      <c r="D54" s="72" t="s">
        <v>431</v>
      </c>
      <c r="E54" s="130" t="s">
        <v>165</v>
      </c>
      <c r="F54" s="131">
        <v>66.42</v>
      </c>
      <c r="G54" s="132" t="s">
        <v>616</v>
      </c>
    </row>
    <row r="55" spans="1:7" s="1" customFormat="1" ht="15" customHeight="1" x14ac:dyDescent="0.2">
      <c r="A55" s="37">
        <v>48</v>
      </c>
      <c r="B55" s="72" t="s">
        <v>117</v>
      </c>
      <c r="C55" s="72" t="s">
        <v>685</v>
      </c>
      <c r="D55" s="72" t="s">
        <v>686</v>
      </c>
      <c r="E55" s="130" t="s">
        <v>165</v>
      </c>
      <c r="F55" s="131">
        <v>198.83</v>
      </c>
      <c r="G55" s="132" t="s">
        <v>608</v>
      </c>
    </row>
    <row r="56" spans="1:7" s="1" customFormat="1" ht="15" customHeight="1" x14ac:dyDescent="0.2">
      <c r="A56" s="37">
        <v>49</v>
      </c>
      <c r="B56" s="72" t="s">
        <v>398</v>
      </c>
      <c r="C56" s="72" t="s">
        <v>687</v>
      </c>
      <c r="D56" s="72" t="s">
        <v>500</v>
      </c>
      <c r="E56" s="130" t="s">
        <v>165</v>
      </c>
      <c r="F56" s="131">
        <v>467.91</v>
      </c>
      <c r="G56" s="132" t="s">
        <v>654</v>
      </c>
    </row>
    <row r="57" spans="1:7" s="1" customFormat="1" ht="15" customHeight="1" x14ac:dyDescent="0.2">
      <c r="A57" s="37">
        <v>50</v>
      </c>
      <c r="B57" s="72" t="s">
        <v>397</v>
      </c>
      <c r="C57" s="72" t="s">
        <v>688</v>
      </c>
      <c r="D57" s="72" t="s">
        <v>689</v>
      </c>
      <c r="E57" s="130" t="s">
        <v>164</v>
      </c>
      <c r="F57" s="131">
        <v>187.56</v>
      </c>
      <c r="G57" s="132" t="s">
        <v>608</v>
      </c>
    </row>
    <row r="58" spans="1:7" s="1" customFormat="1" ht="15" customHeight="1" x14ac:dyDescent="0.2">
      <c r="A58" s="37">
        <v>51</v>
      </c>
      <c r="B58" s="72" t="s">
        <v>402</v>
      </c>
      <c r="C58" s="72" t="s">
        <v>184</v>
      </c>
      <c r="D58" s="72" t="s">
        <v>434</v>
      </c>
      <c r="E58" s="130" t="s">
        <v>165</v>
      </c>
      <c r="F58" s="131">
        <v>8830.0202000000008</v>
      </c>
      <c r="G58" s="132" t="s">
        <v>654</v>
      </c>
    </row>
    <row r="59" spans="1:7" s="1" customFormat="1" ht="15" customHeight="1" x14ac:dyDescent="0.2">
      <c r="A59" s="37">
        <v>52</v>
      </c>
      <c r="B59" s="72" t="s">
        <v>398</v>
      </c>
      <c r="C59" s="72" t="s">
        <v>185</v>
      </c>
      <c r="D59" s="72" t="s">
        <v>435</v>
      </c>
      <c r="E59" s="130" t="s">
        <v>165</v>
      </c>
      <c r="F59" s="131">
        <v>301.08999999999997</v>
      </c>
      <c r="G59" s="132" t="s">
        <v>610</v>
      </c>
    </row>
    <row r="60" spans="1:7" s="1" customFormat="1" ht="15" customHeight="1" x14ac:dyDescent="0.2">
      <c r="A60" s="37">
        <v>53</v>
      </c>
      <c r="B60" s="72" t="s">
        <v>401</v>
      </c>
      <c r="C60" s="72" t="s">
        <v>186</v>
      </c>
      <c r="D60" s="72" t="s">
        <v>436</v>
      </c>
      <c r="E60" s="130" t="s">
        <v>165</v>
      </c>
      <c r="F60" s="131">
        <v>2153.4299999999998</v>
      </c>
      <c r="G60" s="132" t="s">
        <v>612</v>
      </c>
    </row>
    <row r="61" spans="1:7" s="1" customFormat="1" ht="15" customHeight="1" x14ac:dyDescent="0.2">
      <c r="A61" s="37">
        <v>54</v>
      </c>
      <c r="B61" s="72" t="s">
        <v>117</v>
      </c>
      <c r="C61" s="72" t="s">
        <v>187</v>
      </c>
      <c r="D61" s="72" t="s">
        <v>438</v>
      </c>
      <c r="E61" s="130" t="s">
        <v>165</v>
      </c>
      <c r="F61" s="131">
        <v>3044.19</v>
      </c>
      <c r="G61" s="132" t="s">
        <v>690</v>
      </c>
    </row>
    <row r="62" spans="1:7" s="1" customFormat="1" ht="15" customHeight="1" x14ac:dyDescent="0.2">
      <c r="A62" s="37">
        <v>55</v>
      </c>
      <c r="B62" s="72" t="s">
        <v>398</v>
      </c>
      <c r="C62" s="72" t="s">
        <v>691</v>
      </c>
      <c r="D62" s="72" t="s">
        <v>692</v>
      </c>
      <c r="E62" s="130" t="s">
        <v>165</v>
      </c>
      <c r="F62" s="131">
        <v>143.02000000000001</v>
      </c>
      <c r="G62" s="132" t="s">
        <v>608</v>
      </c>
    </row>
    <row r="63" spans="1:7" s="1" customFormat="1" ht="15" customHeight="1" x14ac:dyDescent="0.2">
      <c r="A63" s="37">
        <v>56</v>
      </c>
      <c r="B63" s="72" t="s">
        <v>117</v>
      </c>
      <c r="C63" s="72" t="s">
        <v>693</v>
      </c>
      <c r="D63" s="72" t="s">
        <v>433</v>
      </c>
      <c r="E63" s="130" t="s">
        <v>165</v>
      </c>
      <c r="F63" s="131">
        <v>767.62</v>
      </c>
      <c r="G63" s="132" t="s">
        <v>694</v>
      </c>
    </row>
    <row r="64" spans="1:7" s="1" customFormat="1" ht="15" customHeight="1" x14ac:dyDescent="0.2">
      <c r="A64" s="37">
        <v>57</v>
      </c>
      <c r="B64" s="72" t="s">
        <v>117</v>
      </c>
      <c r="C64" s="72" t="s">
        <v>695</v>
      </c>
      <c r="D64" s="72" t="s">
        <v>440</v>
      </c>
      <c r="E64" s="130" t="s">
        <v>165</v>
      </c>
      <c r="F64" s="131">
        <v>986.53</v>
      </c>
      <c r="G64" s="132" t="s">
        <v>617</v>
      </c>
    </row>
    <row r="65" spans="1:7" s="1" customFormat="1" ht="15" customHeight="1" x14ac:dyDescent="0.2">
      <c r="A65" s="37">
        <v>58</v>
      </c>
      <c r="B65" s="72" t="s">
        <v>402</v>
      </c>
      <c r="C65" s="72" t="s">
        <v>696</v>
      </c>
      <c r="D65" s="72" t="s">
        <v>454</v>
      </c>
      <c r="E65" s="130" t="s">
        <v>165</v>
      </c>
      <c r="F65" s="131">
        <v>26955.2418</v>
      </c>
      <c r="G65" s="132" t="s">
        <v>654</v>
      </c>
    </row>
    <row r="66" spans="1:7" s="1" customFormat="1" ht="15" customHeight="1" x14ac:dyDescent="0.2">
      <c r="A66" s="37">
        <v>59</v>
      </c>
      <c r="B66" s="72" t="s">
        <v>117</v>
      </c>
      <c r="C66" s="72" t="s">
        <v>697</v>
      </c>
      <c r="D66" s="72" t="s">
        <v>698</v>
      </c>
      <c r="E66" s="130" t="s">
        <v>165</v>
      </c>
      <c r="F66" s="131">
        <v>38.76</v>
      </c>
      <c r="G66" s="132" t="s">
        <v>608</v>
      </c>
    </row>
    <row r="67" spans="1:7" s="1" customFormat="1" ht="15" customHeight="1" x14ac:dyDescent="0.2">
      <c r="A67" s="37">
        <v>60</v>
      </c>
      <c r="B67" s="72" t="s">
        <v>662</v>
      </c>
      <c r="C67" s="72" t="s">
        <v>699</v>
      </c>
      <c r="D67" s="72" t="s">
        <v>452</v>
      </c>
      <c r="E67" s="130" t="s">
        <v>165</v>
      </c>
      <c r="F67" s="131">
        <v>1133.6500000000001</v>
      </c>
      <c r="G67" s="132" t="s">
        <v>617</v>
      </c>
    </row>
    <row r="68" spans="1:7" s="1" customFormat="1" ht="15" customHeight="1" x14ac:dyDescent="0.2">
      <c r="A68" s="37">
        <v>61</v>
      </c>
      <c r="B68" s="72" t="s">
        <v>401</v>
      </c>
      <c r="C68" s="72" t="s">
        <v>188</v>
      </c>
      <c r="D68" s="72" t="s">
        <v>439</v>
      </c>
      <c r="E68" s="130" t="s">
        <v>164</v>
      </c>
      <c r="F68" s="131">
        <v>1221.44</v>
      </c>
      <c r="G68" s="132" t="s">
        <v>612</v>
      </c>
    </row>
    <row r="69" spans="1:7" s="1" customFormat="1" ht="15" customHeight="1" x14ac:dyDescent="0.2">
      <c r="A69" s="37">
        <v>62</v>
      </c>
      <c r="B69" s="72" t="s">
        <v>117</v>
      </c>
      <c r="C69" s="72" t="s">
        <v>123</v>
      </c>
      <c r="D69" s="72" t="s">
        <v>421</v>
      </c>
      <c r="E69" s="130" t="s">
        <v>164</v>
      </c>
      <c r="F69" s="131">
        <v>83084.27</v>
      </c>
      <c r="G69" s="132" t="s">
        <v>700</v>
      </c>
    </row>
    <row r="70" spans="1:7" s="1" customFormat="1" ht="15" customHeight="1" x14ac:dyDescent="0.2">
      <c r="A70" s="37">
        <v>63</v>
      </c>
      <c r="B70" s="72" t="s">
        <v>398</v>
      </c>
      <c r="C70" s="72" t="s">
        <v>701</v>
      </c>
      <c r="D70" s="72" t="s">
        <v>702</v>
      </c>
      <c r="E70" s="130" t="s">
        <v>165</v>
      </c>
      <c r="F70" s="131">
        <v>8.4</v>
      </c>
      <c r="G70" s="132" t="s">
        <v>703</v>
      </c>
    </row>
    <row r="71" spans="1:7" s="1" customFormat="1" ht="15" customHeight="1" x14ac:dyDescent="0.2">
      <c r="A71" s="37">
        <v>64</v>
      </c>
      <c r="B71" s="72" t="s">
        <v>398</v>
      </c>
      <c r="C71" s="72" t="s">
        <v>704</v>
      </c>
      <c r="D71" s="72" t="s">
        <v>705</v>
      </c>
      <c r="E71" s="130" t="s">
        <v>165</v>
      </c>
      <c r="F71" s="131">
        <v>440.44</v>
      </c>
      <c r="G71" s="132" t="s">
        <v>612</v>
      </c>
    </row>
    <row r="72" spans="1:7" s="1" customFormat="1" ht="15" customHeight="1" x14ac:dyDescent="0.2">
      <c r="A72" s="37">
        <v>65</v>
      </c>
      <c r="B72" s="72" t="s">
        <v>117</v>
      </c>
      <c r="C72" s="72" t="s">
        <v>189</v>
      </c>
      <c r="D72" s="72" t="s">
        <v>423</v>
      </c>
      <c r="E72" s="130" t="s">
        <v>165</v>
      </c>
      <c r="F72" s="131">
        <v>62.48</v>
      </c>
      <c r="G72" s="132" t="s">
        <v>620</v>
      </c>
    </row>
    <row r="73" spans="1:7" s="1" customFormat="1" ht="15" customHeight="1" x14ac:dyDescent="0.2">
      <c r="A73" s="37">
        <v>66</v>
      </c>
      <c r="B73" s="72" t="s">
        <v>403</v>
      </c>
      <c r="C73" s="72" t="s">
        <v>190</v>
      </c>
      <c r="D73" s="72" t="s">
        <v>440</v>
      </c>
      <c r="E73" s="130" t="s">
        <v>165</v>
      </c>
      <c r="F73" s="131">
        <v>12475.08</v>
      </c>
      <c r="G73" s="132" t="s">
        <v>674</v>
      </c>
    </row>
    <row r="74" spans="1:7" s="1" customFormat="1" ht="15" customHeight="1" x14ac:dyDescent="0.2">
      <c r="A74" s="37">
        <v>67</v>
      </c>
      <c r="B74" s="72" t="s">
        <v>404</v>
      </c>
      <c r="C74" s="72" t="s">
        <v>191</v>
      </c>
      <c r="D74" s="72" t="s">
        <v>441</v>
      </c>
      <c r="E74" s="130" t="s">
        <v>165</v>
      </c>
      <c r="F74" s="131">
        <v>662.2</v>
      </c>
      <c r="G74" s="132" t="s">
        <v>608</v>
      </c>
    </row>
    <row r="75" spans="1:7" s="1" customFormat="1" ht="15" customHeight="1" x14ac:dyDescent="0.2">
      <c r="A75" s="37">
        <v>68</v>
      </c>
      <c r="B75" s="72" t="s">
        <v>117</v>
      </c>
      <c r="C75" s="72" t="s">
        <v>192</v>
      </c>
      <c r="D75" s="72" t="s">
        <v>442</v>
      </c>
      <c r="E75" s="130" t="s">
        <v>165</v>
      </c>
      <c r="F75" s="131">
        <v>48940.25</v>
      </c>
      <c r="G75" s="132" t="s">
        <v>614</v>
      </c>
    </row>
    <row r="76" spans="1:7" s="1" customFormat="1" ht="15" customHeight="1" x14ac:dyDescent="0.2">
      <c r="A76" s="37">
        <v>69</v>
      </c>
      <c r="B76" s="72" t="s">
        <v>400</v>
      </c>
      <c r="C76" s="72" t="s">
        <v>193</v>
      </c>
      <c r="D76" s="72" t="s">
        <v>443</v>
      </c>
      <c r="E76" s="130" t="s">
        <v>165</v>
      </c>
      <c r="F76" s="131">
        <v>84.51</v>
      </c>
      <c r="G76" s="132" t="s">
        <v>611</v>
      </c>
    </row>
    <row r="77" spans="1:7" s="1" customFormat="1" ht="15" customHeight="1" x14ac:dyDescent="0.2">
      <c r="A77" s="37">
        <v>70</v>
      </c>
      <c r="B77" s="72" t="s">
        <v>397</v>
      </c>
      <c r="C77" s="72" t="s">
        <v>706</v>
      </c>
      <c r="D77" s="72" t="s">
        <v>707</v>
      </c>
      <c r="E77" s="130" t="s">
        <v>164</v>
      </c>
      <c r="F77" s="131">
        <v>200.88</v>
      </c>
      <c r="G77" s="132" t="s">
        <v>708</v>
      </c>
    </row>
    <row r="78" spans="1:7" s="1" customFormat="1" ht="15" customHeight="1" x14ac:dyDescent="0.2">
      <c r="A78" s="37">
        <v>71</v>
      </c>
      <c r="B78" s="72" t="s">
        <v>117</v>
      </c>
      <c r="C78" s="72" t="s">
        <v>709</v>
      </c>
      <c r="D78" s="72" t="s">
        <v>710</v>
      </c>
      <c r="E78" s="130" t="s">
        <v>165</v>
      </c>
      <c r="F78" s="131">
        <v>6431.8</v>
      </c>
      <c r="G78" s="132" t="s">
        <v>711</v>
      </c>
    </row>
    <row r="79" spans="1:7" s="1" customFormat="1" ht="15" customHeight="1" x14ac:dyDescent="0.2">
      <c r="A79" s="37">
        <v>72</v>
      </c>
      <c r="B79" s="72" t="s">
        <v>117</v>
      </c>
      <c r="C79" s="72" t="s">
        <v>194</v>
      </c>
      <c r="D79" s="72" t="s">
        <v>444</v>
      </c>
      <c r="E79" s="130" t="s">
        <v>165</v>
      </c>
      <c r="F79" s="131">
        <v>4633.0600000000004</v>
      </c>
      <c r="G79" s="132" t="s">
        <v>617</v>
      </c>
    </row>
    <row r="80" spans="1:7" s="1" customFormat="1" ht="15" customHeight="1" x14ac:dyDescent="0.2">
      <c r="A80" s="37">
        <v>73</v>
      </c>
      <c r="B80" s="72" t="s">
        <v>401</v>
      </c>
      <c r="C80" s="72" t="s">
        <v>195</v>
      </c>
      <c r="D80" s="72" t="s">
        <v>181</v>
      </c>
      <c r="E80" s="130" t="s">
        <v>165</v>
      </c>
      <c r="F80" s="131">
        <v>1654.91</v>
      </c>
      <c r="G80" s="132" t="s">
        <v>612</v>
      </c>
    </row>
    <row r="81" spans="1:7" s="1" customFormat="1" ht="15" customHeight="1" x14ac:dyDescent="0.2">
      <c r="A81" s="37">
        <v>74</v>
      </c>
      <c r="B81" s="72" t="s">
        <v>399</v>
      </c>
      <c r="C81" s="72" t="s">
        <v>712</v>
      </c>
      <c r="D81" s="72" t="s">
        <v>446</v>
      </c>
      <c r="E81" s="130" t="s">
        <v>165</v>
      </c>
      <c r="F81" s="131">
        <v>9982.17</v>
      </c>
      <c r="G81" s="132" t="s">
        <v>654</v>
      </c>
    </row>
    <row r="82" spans="1:7" s="1" customFormat="1" ht="15" customHeight="1" x14ac:dyDescent="0.2">
      <c r="A82" s="37">
        <v>75</v>
      </c>
      <c r="B82" s="72" t="s">
        <v>401</v>
      </c>
      <c r="C82" s="72" t="s">
        <v>196</v>
      </c>
      <c r="D82" s="72" t="s">
        <v>234</v>
      </c>
      <c r="E82" s="130" t="s">
        <v>165</v>
      </c>
      <c r="F82" s="131">
        <v>401.36</v>
      </c>
      <c r="G82" s="132" t="s">
        <v>612</v>
      </c>
    </row>
    <row r="83" spans="1:7" s="1" customFormat="1" ht="15" customHeight="1" x14ac:dyDescent="0.2">
      <c r="A83" s="37">
        <v>76</v>
      </c>
      <c r="B83" s="72" t="s">
        <v>397</v>
      </c>
      <c r="C83" s="72" t="s">
        <v>196</v>
      </c>
      <c r="D83" s="72" t="s">
        <v>447</v>
      </c>
      <c r="E83" s="130" t="s">
        <v>164</v>
      </c>
      <c r="F83" s="131">
        <v>16.88</v>
      </c>
      <c r="G83" s="132" t="s">
        <v>619</v>
      </c>
    </row>
    <row r="84" spans="1:7" s="1" customFormat="1" ht="15" customHeight="1" x14ac:dyDescent="0.2">
      <c r="A84" s="37">
        <v>77</v>
      </c>
      <c r="B84" s="72" t="s">
        <v>117</v>
      </c>
      <c r="C84" s="72" t="s">
        <v>196</v>
      </c>
      <c r="D84" s="72" t="s">
        <v>355</v>
      </c>
      <c r="E84" s="130" t="s">
        <v>165</v>
      </c>
      <c r="F84" s="131">
        <v>295.45999999999998</v>
      </c>
      <c r="G84" s="132" t="s">
        <v>620</v>
      </c>
    </row>
    <row r="85" spans="1:7" s="1" customFormat="1" ht="15" customHeight="1" x14ac:dyDescent="0.2">
      <c r="A85" s="37">
        <v>78</v>
      </c>
      <c r="B85" s="72" t="s">
        <v>397</v>
      </c>
      <c r="C85" s="72" t="s">
        <v>713</v>
      </c>
      <c r="D85" s="72" t="s">
        <v>480</v>
      </c>
      <c r="E85" s="130" t="s">
        <v>165</v>
      </c>
      <c r="F85" s="131">
        <v>2170.4299999999998</v>
      </c>
      <c r="G85" s="132" t="s">
        <v>714</v>
      </c>
    </row>
    <row r="86" spans="1:7" s="1" customFormat="1" ht="15" customHeight="1" x14ac:dyDescent="0.2">
      <c r="A86" s="37">
        <v>79</v>
      </c>
      <c r="B86" s="72" t="s">
        <v>404</v>
      </c>
      <c r="C86" s="72" t="s">
        <v>197</v>
      </c>
      <c r="D86" s="72" t="s">
        <v>441</v>
      </c>
      <c r="E86" s="130" t="s">
        <v>165</v>
      </c>
      <c r="F86" s="131">
        <v>286.18</v>
      </c>
      <c r="G86" s="132" t="s">
        <v>611</v>
      </c>
    </row>
    <row r="87" spans="1:7" s="1" customFormat="1" ht="15" customHeight="1" x14ac:dyDescent="0.2">
      <c r="A87" s="37">
        <v>80</v>
      </c>
      <c r="B87" s="72" t="s">
        <v>401</v>
      </c>
      <c r="C87" s="72" t="s">
        <v>125</v>
      </c>
      <c r="D87" s="72" t="s">
        <v>449</v>
      </c>
      <c r="E87" s="130" t="s">
        <v>164</v>
      </c>
      <c r="F87" s="131">
        <v>1031.99</v>
      </c>
      <c r="G87" s="132" t="s">
        <v>612</v>
      </c>
    </row>
    <row r="88" spans="1:7" s="1" customFormat="1" ht="15" customHeight="1" x14ac:dyDescent="0.2">
      <c r="A88" s="37">
        <v>81</v>
      </c>
      <c r="B88" s="72" t="s">
        <v>117</v>
      </c>
      <c r="C88" s="72" t="s">
        <v>198</v>
      </c>
      <c r="D88" s="72" t="s">
        <v>450</v>
      </c>
      <c r="E88" s="130" t="s">
        <v>165</v>
      </c>
      <c r="F88" s="131">
        <v>2143.44</v>
      </c>
      <c r="G88" s="132" t="s">
        <v>617</v>
      </c>
    </row>
    <row r="89" spans="1:7" s="1" customFormat="1" ht="15" customHeight="1" x14ac:dyDescent="0.2">
      <c r="A89" s="37">
        <v>82</v>
      </c>
      <c r="B89" s="72" t="s">
        <v>662</v>
      </c>
      <c r="C89" s="72" t="s">
        <v>198</v>
      </c>
      <c r="D89" s="72" t="s">
        <v>421</v>
      </c>
      <c r="E89" s="130" t="s">
        <v>165</v>
      </c>
      <c r="F89" s="131">
        <v>534.75</v>
      </c>
      <c r="G89" s="132" t="s">
        <v>617</v>
      </c>
    </row>
    <row r="90" spans="1:7" s="1" customFormat="1" ht="15" customHeight="1" x14ac:dyDescent="0.2">
      <c r="A90" s="37">
        <v>83</v>
      </c>
      <c r="B90" s="72" t="s">
        <v>398</v>
      </c>
      <c r="C90" s="72" t="s">
        <v>715</v>
      </c>
      <c r="D90" s="72" t="s">
        <v>716</v>
      </c>
      <c r="E90" s="130" t="s">
        <v>164</v>
      </c>
      <c r="F90" s="131">
        <v>198.83</v>
      </c>
      <c r="G90" s="132" t="s">
        <v>608</v>
      </c>
    </row>
    <row r="91" spans="1:7" s="1" customFormat="1" ht="15" customHeight="1" x14ac:dyDescent="0.2">
      <c r="A91" s="37">
        <v>84</v>
      </c>
      <c r="B91" s="72" t="s">
        <v>397</v>
      </c>
      <c r="C91" s="72" t="s">
        <v>717</v>
      </c>
      <c r="D91" s="72" t="s">
        <v>718</v>
      </c>
      <c r="E91" s="130" t="s">
        <v>165</v>
      </c>
      <c r="F91" s="131">
        <v>171.32</v>
      </c>
      <c r="G91" s="132" t="s">
        <v>614</v>
      </c>
    </row>
    <row r="92" spans="1:7" s="1" customFormat="1" ht="15" customHeight="1" x14ac:dyDescent="0.2">
      <c r="A92" s="37">
        <v>85</v>
      </c>
      <c r="B92" s="72" t="s">
        <v>395</v>
      </c>
      <c r="C92" s="72" t="s">
        <v>199</v>
      </c>
      <c r="D92" s="72" t="s">
        <v>425</v>
      </c>
      <c r="E92" s="130" t="s">
        <v>165</v>
      </c>
      <c r="F92" s="131">
        <v>11172.12</v>
      </c>
      <c r="G92" s="132" t="s">
        <v>655</v>
      </c>
    </row>
    <row r="93" spans="1:7" s="1" customFormat="1" ht="15" customHeight="1" x14ac:dyDescent="0.2">
      <c r="A93" s="37">
        <v>86</v>
      </c>
      <c r="B93" s="72" t="s">
        <v>397</v>
      </c>
      <c r="C93" s="72" t="s">
        <v>719</v>
      </c>
      <c r="D93" s="72" t="s">
        <v>720</v>
      </c>
      <c r="E93" s="130" t="s">
        <v>165</v>
      </c>
      <c r="F93" s="131">
        <v>44.9</v>
      </c>
      <c r="G93" s="132" t="s">
        <v>612</v>
      </c>
    </row>
    <row r="94" spans="1:7" s="1" customFormat="1" ht="15" customHeight="1" x14ac:dyDescent="0.2">
      <c r="A94" s="37">
        <v>87</v>
      </c>
      <c r="B94" s="72" t="s">
        <v>401</v>
      </c>
      <c r="C94" s="72" t="s">
        <v>200</v>
      </c>
      <c r="D94" s="72" t="s">
        <v>234</v>
      </c>
      <c r="E94" s="130" t="s">
        <v>164</v>
      </c>
      <c r="F94" s="131">
        <v>227.25</v>
      </c>
      <c r="G94" s="132" t="s">
        <v>612</v>
      </c>
    </row>
    <row r="95" spans="1:7" s="1" customFormat="1" ht="15" customHeight="1" x14ac:dyDescent="0.2">
      <c r="A95" s="37">
        <v>88</v>
      </c>
      <c r="B95" s="72" t="s">
        <v>117</v>
      </c>
      <c r="C95" s="72" t="s">
        <v>201</v>
      </c>
      <c r="D95" s="72" t="s">
        <v>451</v>
      </c>
      <c r="E95" s="130" t="s">
        <v>165</v>
      </c>
      <c r="F95" s="131">
        <v>49.75</v>
      </c>
      <c r="G95" s="132" t="s">
        <v>613</v>
      </c>
    </row>
    <row r="96" spans="1:7" s="1" customFormat="1" ht="15" customHeight="1" x14ac:dyDescent="0.2">
      <c r="A96" s="37">
        <v>89</v>
      </c>
      <c r="B96" s="72" t="s">
        <v>398</v>
      </c>
      <c r="C96" s="72" t="s">
        <v>202</v>
      </c>
      <c r="D96" s="72" t="s">
        <v>160</v>
      </c>
      <c r="E96" s="130" t="s">
        <v>165</v>
      </c>
      <c r="F96" s="131">
        <v>278.64</v>
      </c>
      <c r="G96" s="132" t="s">
        <v>654</v>
      </c>
    </row>
    <row r="97" spans="1:7" s="1" customFormat="1" ht="15" customHeight="1" x14ac:dyDescent="0.2">
      <c r="A97" s="37">
        <v>90</v>
      </c>
      <c r="B97" s="72" t="s">
        <v>398</v>
      </c>
      <c r="C97" s="72" t="s">
        <v>202</v>
      </c>
      <c r="D97" s="72" t="s">
        <v>452</v>
      </c>
      <c r="E97" s="130" t="s">
        <v>165</v>
      </c>
      <c r="F97" s="131">
        <v>173.77</v>
      </c>
      <c r="G97" s="132" t="s">
        <v>654</v>
      </c>
    </row>
    <row r="98" spans="1:7" s="1" customFormat="1" ht="15" customHeight="1" x14ac:dyDescent="0.2">
      <c r="A98" s="37">
        <v>91</v>
      </c>
      <c r="B98" s="72" t="s">
        <v>401</v>
      </c>
      <c r="C98" s="72" t="s">
        <v>721</v>
      </c>
      <c r="D98" s="72" t="s">
        <v>455</v>
      </c>
      <c r="E98" s="130" t="s">
        <v>164</v>
      </c>
      <c r="F98" s="131">
        <v>227.25</v>
      </c>
      <c r="G98" s="132" t="s">
        <v>612</v>
      </c>
    </row>
    <row r="99" spans="1:7" s="1" customFormat="1" ht="15" customHeight="1" x14ac:dyDescent="0.2">
      <c r="A99" s="37">
        <v>92</v>
      </c>
      <c r="B99" s="72" t="s">
        <v>397</v>
      </c>
      <c r="C99" s="72" t="s">
        <v>722</v>
      </c>
      <c r="D99" s="72" t="s">
        <v>480</v>
      </c>
      <c r="E99" s="130" t="s">
        <v>165</v>
      </c>
      <c r="F99" s="131">
        <v>308.68</v>
      </c>
      <c r="G99" s="132" t="s">
        <v>620</v>
      </c>
    </row>
    <row r="100" spans="1:7" s="1" customFormat="1" ht="15" customHeight="1" x14ac:dyDescent="0.2">
      <c r="A100" s="37">
        <v>93</v>
      </c>
      <c r="B100" s="72" t="s">
        <v>396</v>
      </c>
      <c r="C100" s="72" t="s">
        <v>203</v>
      </c>
      <c r="D100" s="72" t="s">
        <v>453</v>
      </c>
      <c r="E100" s="130" t="s">
        <v>165</v>
      </c>
      <c r="F100" s="131">
        <v>452.23</v>
      </c>
      <c r="G100" s="132" t="s">
        <v>723</v>
      </c>
    </row>
    <row r="101" spans="1:7" s="1" customFormat="1" ht="15" customHeight="1" x14ac:dyDescent="0.2">
      <c r="A101" s="37">
        <v>94</v>
      </c>
      <c r="B101" s="72" t="s">
        <v>117</v>
      </c>
      <c r="C101" s="72" t="s">
        <v>724</v>
      </c>
      <c r="D101" s="72" t="s">
        <v>454</v>
      </c>
      <c r="E101" s="130" t="s">
        <v>165</v>
      </c>
      <c r="F101" s="131">
        <v>2428.38</v>
      </c>
      <c r="G101" s="132" t="s">
        <v>617</v>
      </c>
    </row>
    <row r="102" spans="1:7" s="1" customFormat="1" ht="15" customHeight="1" x14ac:dyDescent="0.2">
      <c r="A102" s="37">
        <v>95</v>
      </c>
      <c r="B102" s="72" t="s">
        <v>675</v>
      </c>
      <c r="C102" s="72" t="s">
        <v>725</v>
      </c>
      <c r="D102" s="72" t="s">
        <v>705</v>
      </c>
      <c r="E102" s="130" t="s">
        <v>164</v>
      </c>
      <c r="F102" s="131">
        <v>172.74</v>
      </c>
      <c r="G102" s="132" t="s">
        <v>612</v>
      </c>
    </row>
    <row r="103" spans="1:7" s="1" customFormat="1" ht="15" customHeight="1" x14ac:dyDescent="0.2">
      <c r="A103" s="37">
        <v>96</v>
      </c>
      <c r="B103" s="72" t="s">
        <v>398</v>
      </c>
      <c r="C103" s="72" t="s">
        <v>204</v>
      </c>
      <c r="D103" s="72" t="s">
        <v>455</v>
      </c>
      <c r="E103" s="130" t="s">
        <v>165</v>
      </c>
      <c r="F103" s="131">
        <v>191.81</v>
      </c>
      <c r="G103" s="132" t="s">
        <v>612</v>
      </c>
    </row>
    <row r="104" spans="1:7" s="1" customFormat="1" ht="15" customHeight="1" x14ac:dyDescent="0.2">
      <c r="A104" s="37">
        <v>97</v>
      </c>
      <c r="B104" s="72" t="s">
        <v>397</v>
      </c>
      <c r="C104" s="72" t="s">
        <v>726</v>
      </c>
      <c r="D104" s="72" t="s">
        <v>727</v>
      </c>
      <c r="E104" s="130" t="s">
        <v>165</v>
      </c>
      <c r="F104" s="131">
        <v>13.22</v>
      </c>
      <c r="G104" s="132" t="s">
        <v>608</v>
      </c>
    </row>
    <row r="105" spans="1:7" s="1" customFormat="1" ht="15" customHeight="1" x14ac:dyDescent="0.2">
      <c r="A105" s="37">
        <v>98</v>
      </c>
      <c r="B105" s="72" t="s">
        <v>117</v>
      </c>
      <c r="C105" s="72" t="s">
        <v>205</v>
      </c>
      <c r="D105" s="72" t="s">
        <v>456</v>
      </c>
      <c r="E105" s="130" t="s">
        <v>165</v>
      </c>
      <c r="F105" s="131">
        <v>66442.960000000196</v>
      </c>
      <c r="G105" s="132" t="s">
        <v>728</v>
      </c>
    </row>
    <row r="106" spans="1:7" s="1" customFormat="1" ht="15" customHeight="1" x14ac:dyDescent="0.2">
      <c r="A106" s="37">
        <v>99</v>
      </c>
      <c r="B106" s="72" t="s">
        <v>117</v>
      </c>
      <c r="C106" s="72" t="s">
        <v>729</v>
      </c>
      <c r="D106" s="72" t="s">
        <v>730</v>
      </c>
      <c r="E106" s="130" t="s">
        <v>165</v>
      </c>
      <c r="F106" s="131">
        <v>77.41</v>
      </c>
      <c r="G106" s="132" t="s">
        <v>608</v>
      </c>
    </row>
    <row r="107" spans="1:7" s="1" customFormat="1" ht="15" customHeight="1" x14ac:dyDescent="0.2">
      <c r="A107" s="37">
        <v>100</v>
      </c>
      <c r="B107" s="72" t="s">
        <v>394</v>
      </c>
      <c r="C107" s="72" t="s">
        <v>163</v>
      </c>
      <c r="D107" s="72" t="s">
        <v>457</v>
      </c>
      <c r="E107" s="130" t="s">
        <v>165</v>
      </c>
      <c r="F107" s="131">
        <v>3403.42</v>
      </c>
      <c r="G107" s="132" t="s">
        <v>731</v>
      </c>
    </row>
    <row r="108" spans="1:7" s="1" customFormat="1" ht="15" customHeight="1" x14ac:dyDescent="0.2">
      <c r="A108" s="37">
        <v>101</v>
      </c>
      <c r="B108" s="72" t="s">
        <v>117</v>
      </c>
      <c r="C108" s="72" t="s">
        <v>732</v>
      </c>
      <c r="D108" s="72" t="s">
        <v>733</v>
      </c>
      <c r="E108" s="130" t="s">
        <v>165</v>
      </c>
      <c r="F108" s="131">
        <v>106.14</v>
      </c>
      <c r="G108" s="132" t="s">
        <v>608</v>
      </c>
    </row>
    <row r="109" spans="1:7" s="1" customFormat="1" ht="15" customHeight="1" x14ac:dyDescent="0.2">
      <c r="A109" s="37">
        <v>102</v>
      </c>
      <c r="B109" s="72" t="s">
        <v>117</v>
      </c>
      <c r="C109" s="72" t="s">
        <v>206</v>
      </c>
      <c r="D109" s="72" t="s">
        <v>168</v>
      </c>
      <c r="E109" s="130" t="s">
        <v>165</v>
      </c>
      <c r="F109" s="131">
        <v>17707.04</v>
      </c>
      <c r="G109" s="132" t="s">
        <v>674</v>
      </c>
    </row>
    <row r="110" spans="1:7" s="1" customFormat="1" ht="15" customHeight="1" x14ac:dyDescent="0.2">
      <c r="A110" s="37">
        <v>103</v>
      </c>
      <c r="B110" s="72" t="s">
        <v>397</v>
      </c>
      <c r="C110" s="72" t="s">
        <v>207</v>
      </c>
      <c r="D110" s="72" t="s">
        <v>447</v>
      </c>
      <c r="E110" s="130" t="s">
        <v>165</v>
      </c>
      <c r="F110" s="131">
        <v>7115.46</v>
      </c>
      <c r="G110" s="132" t="s">
        <v>655</v>
      </c>
    </row>
    <row r="111" spans="1:7" s="1" customFormat="1" ht="15" customHeight="1" x14ac:dyDescent="0.2">
      <c r="A111" s="37">
        <v>104</v>
      </c>
      <c r="B111" s="72" t="s">
        <v>117</v>
      </c>
      <c r="C111" s="72" t="s">
        <v>734</v>
      </c>
      <c r="D111" s="72" t="s">
        <v>735</v>
      </c>
      <c r="E111" s="130" t="s">
        <v>165</v>
      </c>
      <c r="F111" s="131">
        <v>1250.72</v>
      </c>
      <c r="G111" s="132" t="s">
        <v>658</v>
      </c>
    </row>
    <row r="112" spans="1:7" s="1" customFormat="1" ht="15" customHeight="1" x14ac:dyDescent="0.2">
      <c r="A112" s="37">
        <v>105</v>
      </c>
      <c r="B112" s="72" t="s">
        <v>117</v>
      </c>
      <c r="C112" s="72" t="s">
        <v>208</v>
      </c>
      <c r="D112" s="72" t="s">
        <v>459</v>
      </c>
      <c r="E112" s="130" t="s">
        <v>165</v>
      </c>
      <c r="F112" s="131">
        <v>30381.69</v>
      </c>
      <c r="G112" s="132" t="s">
        <v>655</v>
      </c>
    </row>
    <row r="113" spans="1:7" s="1" customFormat="1" ht="15" customHeight="1" x14ac:dyDescent="0.2">
      <c r="A113" s="37">
        <v>106</v>
      </c>
      <c r="B113" s="72" t="s">
        <v>117</v>
      </c>
      <c r="C113" s="72" t="s">
        <v>209</v>
      </c>
      <c r="D113" s="72" t="s">
        <v>460</v>
      </c>
      <c r="E113" s="130" t="s">
        <v>165</v>
      </c>
      <c r="F113" s="131">
        <v>1225.3499999999999</v>
      </c>
      <c r="G113" s="132" t="s">
        <v>617</v>
      </c>
    </row>
    <row r="114" spans="1:7" s="1" customFormat="1" ht="15" customHeight="1" x14ac:dyDescent="0.2">
      <c r="A114" s="37">
        <v>107</v>
      </c>
      <c r="B114" s="72" t="s">
        <v>405</v>
      </c>
      <c r="C114" s="72" t="s">
        <v>210</v>
      </c>
      <c r="D114" s="72" t="s">
        <v>461</v>
      </c>
      <c r="E114" s="130" t="s">
        <v>164</v>
      </c>
      <c r="F114" s="131">
        <v>8785.25</v>
      </c>
      <c r="G114" s="132" t="s">
        <v>736</v>
      </c>
    </row>
    <row r="115" spans="1:7" s="1" customFormat="1" ht="15" customHeight="1" x14ac:dyDescent="0.2">
      <c r="A115" s="37">
        <v>108</v>
      </c>
      <c r="B115" s="72" t="s">
        <v>397</v>
      </c>
      <c r="C115" s="72" t="s">
        <v>126</v>
      </c>
      <c r="D115" s="72" t="s">
        <v>462</v>
      </c>
      <c r="E115" s="130" t="s">
        <v>164</v>
      </c>
      <c r="F115" s="131">
        <v>72.8</v>
      </c>
      <c r="G115" s="132" t="s">
        <v>608</v>
      </c>
    </row>
    <row r="116" spans="1:7" s="1" customFormat="1" ht="15" customHeight="1" x14ac:dyDescent="0.2">
      <c r="A116" s="37">
        <v>109</v>
      </c>
      <c r="B116" s="72" t="s">
        <v>117</v>
      </c>
      <c r="C116" s="72" t="s">
        <v>211</v>
      </c>
      <c r="D116" s="72" t="s">
        <v>441</v>
      </c>
      <c r="E116" s="130" t="s">
        <v>165</v>
      </c>
      <c r="F116" s="131">
        <v>7719.19</v>
      </c>
      <c r="G116" s="132" t="s">
        <v>655</v>
      </c>
    </row>
    <row r="117" spans="1:7" s="1" customFormat="1" ht="15" customHeight="1" x14ac:dyDescent="0.2">
      <c r="A117" s="37">
        <v>110</v>
      </c>
      <c r="B117" s="72" t="s">
        <v>400</v>
      </c>
      <c r="C117" s="72" t="s">
        <v>212</v>
      </c>
      <c r="D117" s="72" t="s">
        <v>463</v>
      </c>
      <c r="E117" s="130" t="s">
        <v>165</v>
      </c>
      <c r="F117" s="131">
        <v>5230.79</v>
      </c>
      <c r="G117" s="132" t="s">
        <v>658</v>
      </c>
    </row>
    <row r="118" spans="1:7" s="1" customFormat="1" ht="15" customHeight="1" x14ac:dyDescent="0.2">
      <c r="A118" s="37">
        <v>111</v>
      </c>
      <c r="B118" s="72" t="s">
        <v>117</v>
      </c>
      <c r="C118" s="72" t="s">
        <v>213</v>
      </c>
      <c r="D118" s="72" t="s">
        <v>239</v>
      </c>
      <c r="E118" s="130" t="s">
        <v>165</v>
      </c>
      <c r="F118" s="131">
        <v>5862.8200000000097</v>
      </c>
      <c r="G118" s="132" t="s">
        <v>711</v>
      </c>
    </row>
    <row r="119" spans="1:7" s="1" customFormat="1" ht="15" customHeight="1" x14ac:dyDescent="0.2">
      <c r="A119" s="37">
        <v>112</v>
      </c>
      <c r="B119" s="72" t="s">
        <v>406</v>
      </c>
      <c r="C119" s="72" t="s">
        <v>214</v>
      </c>
      <c r="D119" s="72" t="s">
        <v>422</v>
      </c>
      <c r="E119" s="130" t="s">
        <v>165</v>
      </c>
      <c r="F119" s="131">
        <v>492.05</v>
      </c>
      <c r="G119" s="132" t="s">
        <v>683</v>
      </c>
    </row>
    <row r="120" spans="1:7" s="1" customFormat="1" ht="15" customHeight="1" x14ac:dyDescent="0.2">
      <c r="A120" s="37">
        <v>113</v>
      </c>
      <c r="B120" s="72" t="s">
        <v>398</v>
      </c>
      <c r="C120" s="72" t="s">
        <v>215</v>
      </c>
      <c r="D120" s="72" t="s">
        <v>464</v>
      </c>
      <c r="E120" s="130" t="s">
        <v>165</v>
      </c>
      <c r="F120" s="131">
        <v>181.14</v>
      </c>
      <c r="G120" s="132" t="s">
        <v>612</v>
      </c>
    </row>
    <row r="121" spans="1:7" s="1" customFormat="1" ht="15" customHeight="1" x14ac:dyDescent="0.2">
      <c r="A121" s="37">
        <v>114</v>
      </c>
      <c r="B121" s="72" t="s">
        <v>398</v>
      </c>
      <c r="C121" s="72" t="s">
        <v>215</v>
      </c>
      <c r="D121" s="72" t="s">
        <v>419</v>
      </c>
      <c r="E121" s="130" t="s">
        <v>165</v>
      </c>
      <c r="F121" s="131">
        <v>16.8</v>
      </c>
      <c r="G121" s="132" t="s">
        <v>666</v>
      </c>
    </row>
    <row r="122" spans="1:7" s="1" customFormat="1" ht="15" customHeight="1" x14ac:dyDescent="0.2">
      <c r="A122" s="37">
        <v>115</v>
      </c>
      <c r="B122" s="72" t="s">
        <v>405</v>
      </c>
      <c r="C122" s="72" t="s">
        <v>215</v>
      </c>
      <c r="D122" s="72" t="s">
        <v>445</v>
      </c>
      <c r="E122" s="130" t="s">
        <v>165</v>
      </c>
      <c r="F122" s="131">
        <v>2720.78</v>
      </c>
      <c r="G122" s="132" t="s">
        <v>655</v>
      </c>
    </row>
    <row r="123" spans="1:7" s="1" customFormat="1" ht="15" customHeight="1" x14ac:dyDescent="0.2">
      <c r="A123" s="37">
        <v>116</v>
      </c>
      <c r="B123" s="72" t="s">
        <v>117</v>
      </c>
      <c r="C123" s="72" t="s">
        <v>737</v>
      </c>
      <c r="D123" s="72" t="s">
        <v>448</v>
      </c>
      <c r="E123" s="130" t="s">
        <v>165</v>
      </c>
      <c r="F123" s="131">
        <v>134.68</v>
      </c>
      <c r="G123" s="132" t="s">
        <v>610</v>
      </c>
    </row>
    <row r="124" spans="1:7" s="1" customFormat="1" ht="15" customHeight="1" x14ac:dyDescent="0.2">
      <c r="A124" s="37">
        <v>117</v>
      </c>
      <c r="B124" s="72" t="s">
        <v>396</v>
      </c>
      <c r="C124" s="72" t="s">
        <v>216</v>
      </c>
      <c r="D124" s="72" t="s">
        <v>457</v>
      </c>
      <c r="E124" s="130" t="s">
        <v>165</v>
      </c>
      <c r="F124" s="131">
        <v>313.87</v>
      </c>
      <c r="G124" s="132" t="s">
        <v>658</v>
      </c>
    </row>
    <row r="125" spans="1:7" s="1" customFormat="1" ht="15" customHeight="1" x14ac:dyDescent="0.2">
      <c r="A125" s="37">
        <v>118</v>
      </c>
      <c r="B125" s="72" t="s">
        <v>398</v>
      </c>
      <c r="C125" s="72" t="s">
        <v>217</v>
      </c>
      <c r="D125" s="72" t="s">
        <v>124</v>
      </c>
      <c r="E125" s="130" t="s">
        <v>165</v>
      </c>
      <c r="F125" s="131">
        <v>37.619999999999997</v>
      </c>
      <c r="G125" s="132" t="s">
        <v>608</v>
      </c>
    </row>
    <row r="126" spans="1:7" s="1" customFormat="1" ht="15" customHeight="1" x14ac:dyDescent="0.2">
      <c r="A126" s="37">
        <v>119</v>
      </c>
      <c r="B126" s="72" t="s">
        <v>117</v>
      </c>
      <c r="C126" s="72" t="s">
        <v>127</v>
      </c>
      <c r="D126" s="72" t="s">
        <v>465</v>
      </c>
      <c r="E126" s="130" t="s">
        <v>164</v>
      </c>
      <c r="F126" s="131">
        <v>3194.48</v>
      </c>
      <c r="G126" s="132" t="s">
        <v>738</v>
      </c>
    </row>
    <row r="127" spans="1:7" s="1" customFormat="1" ht="15" customHeight="1" x14ac:dyDescent="0.2">
      <c r="A127" s="37">
        <v>120</v>
      </c>
      <c r="B127" s="72" t="s">
        <v>117</v>
      </c>
      <c r="C127" s="72" t="s">
        <v>218</v>
      </c>
      <c r="D127" s="72" t="s">
        <v>464</v>
      </c>
      <c r="E127" s="130" t="s">
        <v>165</v>
      </c>
      <c r="F127" s="131">
        <v>51.22</v>
      </c>
      <c r="G127" s="132" t="s">
        <v>739</v>
      </c>
    </row>
    <row r="128" spans="1:7" s="1" customFormat="1" ht="15" customHeight="1" x14ac:dyDescent="0.2">
      <c r="A128" s="37">
        <v>121</v>
      </c>
      <c r="B128" s="72" t="s">
        <v>397</v>
      </c>
      <c r="C128" s="72" t="s">
        <v>740</v>
      </c>
      <c r="D128" s="72" t="s">
        <v>282</v>
      </c>
      <c r="E128" s="130" t="s">
        <v>165</v>
      </c>
      <c r="F128" s="131">
        <v>38.31</v>
      </c>
      <c r="G128" s="132" t="s">
        <v>608</v>
      </c>
    </row>
    <row r="129" spans="1:7" s="1" customFormat="1" ht="15" customHeight="1" x14ac:dyDescent="0.2">
      <c r="A129" s="37">
        <v>122</v>
      </c>
      <c r="B129" s="72" t="s">
        <v>117</v>
      </c>
      <c r="C129" s="72" t="s">
        <v>219</v>
      </c>
      <c r="D129" s="72" t="s">
        <v>466</v>
      </c>
      <c r="E129" s="130" t="s">
        <v>164</v>
      </c>
      <c r="F129" s="131">
        <v>6018.5200000000104</v>
      </c>
      <c r="G129" s="132" t="s">
        <v>658</v>
      </c>
    </row>
    <row r="130" spans="1:7" s="1" customFormat="1" ht="15" customHeight="1" x14ac:dyDescent="0.2">
      <c r="A130" s="37">
        <v>123</v>
      </c>
      <c r="B130" s="72" t="s">
        <v>397</v>
      </c>
      <c r="C130" s="72" t="s">
        <v>741</v>
      </c>
      <c r="D130" s="72" t="s">
        <v>742</v>
      </c>
      <c r="E130" s="130" t="s">
        <v>164</v>
      </c>
      <c r="F130" s="131">
        <v>77.41</v>
      </c>
      <c r="G130" s="132" t="s">
        <v>743</v>
      </c>
    </row>
    <row r="131" spans="1:7" s="1" customFormat="1" ht="15" customHeight="1" x14ac:dyDescent="0.2">
      <c r="A131" s="37">
        <v>124</v>
      </c>
      <c r="B131" s="72" t="s">
        <v>117</v>
      </c>
      <c r="C131" s="72" t="s">
        <v>744</v>
      </c>
      <c r="D131" s="72" t="s">
        <v>466</v>
      </c>
      <c r="E131" s="130" t="s">
        <v>165</v>
      </c>
      <c r="F131" s="131">
        <v>474.59</v>
      </c>
      <c r="G131" s="132" t="s">
        <v>608</v>
      </c>
    </row>
    <row r="132" spans="1:7" s="1" customFormat="1" ht="15" customHeight="1" x14ac:dyDescent="0.2">
      <c r="A132" s="37">
        <v>125</v>
      </c>
      <c r="B132" s="72" t="s">
        <v>394</v>
      </c>
      <c r="C132" s="72" t="s">
        <v>745</v>
      </c>
      <c r="D132" s="72" t="s">
        <v>746</v>
      </c>
      <c r="E132" s="130" t="s">
        <v>164</v>
      </c>
      <c r="F132" s="131">
        <v>40.270000000000003</v>
      </c>
      <c r="G132" s="132" t="s">
        <v>743</v>
      </c>
    </row>
    <row r="133" spans="1:7" s="1" customFormat="1" ht="15" customHeight="1" x14ac:dyDescent="0.2">
      <c r="A133" s="37">
        <v>126</v>
      </c>
      <c r="B133" s="72" t="s">
        <v>406</v>
      </c>
      <c r="C133" s="72" t="s">
        <v>220</v>
      </c>
      <c r="D133" s="72" t="s">
        <v>463</v>
      </c>
      <c r="E133" s="130" t="s">
        <v>165</v>
      </c>
      <c r="F133" s="131">
        <v>9679.7099999999991</v>
      </c>
      <c r="G133" s="132" t="s">
        <v>654</v>
      </c>
    </row>
    <row r="134" spans="1:7" s="1" customFormat="1" ht="15" customHeight="1" x14ac:dyDescent="0.2">
      <c r="A134" s="37">
        <v>127</v>
      </c>
      <c r="B134" s="72" t="s">
        <v>117</v>
      </c>
      <c r="C134" s="72" t="s">
        <v>747</v>
      </c>
      <c r="D134" s="72" t="s">
        <v>748</v>
      </c>
      <c r="E134" s="130" t="s">
        <v>165</v>
      </c>
      <c r="F134" s="131">
        <v>259.52</v>
      </c>
      <c r="G134" s="132" t="s">
        <v>620</v>
      </c>
    </row>
    <row r="135" spans="1:7" s="1" customFormat="1" ht="15" customHeight="1" x14ac:dyDescent="0.2">
      <c r="A135" s="37">
        <v>128</v>
      </c>
      <c r="B135" s="72" t="s">
        <v>117</v>
      </c>
      <c r="C135" s="72" t="s">
        <v>221</v>
      </c>
      <c r="D135" s="72" t="s">
        <v>467</v>
      </c>
      <c r="E135" s="130" t="s">
        <v>165</v>
      </c>
      <c r="F135" s="131">
        <v>71382.16</v>
      </c>
      <c r="G135" s="132" t="s">
        <v>618</v>
      </c>
    </row>
    <row r="136" spans="1:7" s="1" customFormat="1" ht="15" customHeight="1" x14ac:dyDescent="0.2">
      <c r="A136" s="37">
        <v>129</v>
      </c>
      <c r="B136" s="72" t="s">
        <v>117</v>
      </c>
      <c r="C136" s="72" t="s">
        <v>221</v>
      </c>
      <c r="D136" s="72" t="s">
        <v>749</v>
      </c>
      <c r="E136" s="130" t="s">
        <v>165</v>
      </c>
      <c r="F136" s="131">
        <v>55.450000000000102</v>
      </c>
      <c r="G136" s="132" t="s">
        <v>608</v>
      </c>
    </row>
    <row r="137" spans="1:7" s="1" customFormat="1" ht="15" customHeight="1" x14ac:dyDescent="0.2">
      <c r="A137" s="37">
        <v>130</v>
      </c>
      <c r="B137" s="72" t="s">
        <v>400</v>
      </c>
      <c r="C137" s="72" t="s">
        <v>221</v>
      </c>
      <c r="D137" s="72" t="s">
        <v>468</v>
      </c>
      <c r="E137" s="130" t="s">
        <v>165</v>
      </c>
      <c r="F137" s="131">
        <v>2646.02</v>
      </c>
      <c r="G137" s="132" t="s">
        <v>611</v>
      </c>
    </row>
    <row r="138" spans="1:7" s="1" customFormat="1" ht="15" customHeight="1" x14ac:dyDescent="0.2">
      <c r="A138" s="37">
        <v>131</v>
      </c>
      <c r="B138" s="72" t="s">
        <v>394</v>
      </c>
      <c r="C138" s="72" t="s">
        <v>222</v>
      </c>
      <c r="D138" s="72" t="s">
        <v>160</v>
      </c>
      <c r="E138" s="130" t="s">
        <v>165</v>
      </c>
      <c r="F138" s="131">
        <v>592.13</v>
      </c>
      <c r="G138" s="132" t="s">
        <v>612</v>
      </c>
    </row>
    <row r="139" spans="1:7" s="1" customFormat="1" ht="15" customHeight="1" x14ac:dyDescent="0.2">
      <c r="A139" s="37">
        <v>132</v>
      </c>
      <c r="B139" s="72" t="s">
        <v>662</v>
      </c>
      <c r="C139" s="72" t="s">
        <v>750</v>
      </c>
      <c r="D139" s="72" t="s">
        <v>751</v>
      </c>
      <c r="E139" s="130" t="s">
        <v>165</v>
      </c>
      <c r="F139" s="131">
        <v>449.19</v>
      </c>
      <c r="G139" s="132" t="s">
        <v>617</v>
      </c>
    </row>
    <row r="140" spans="1:7" s="1" customFormat="1" ht="15" customHeight="1" x14ac:dyDescent="0.2">
      <c r="A140" s="37">
        <v>133</v>
      </c>
      <c r="B140" s="72" t="s">
        <v>398</v>
      </c>
      <c r="C140" s="72" t="s">
        <v>750</v>
      </c>
      <c r="D140" s="72" t="s">
        <v>419</v>
      </c>
      <c r="E140" s="130" t="s">
        <v>165</v>
      </c>
      <c r="F140" s="131">
        <v>1772.11</v>
      </c>
      <c r="G140" s="132" t="s">
        <v>612</v>
      </c>
    </row>
    <row r="141" spans="1:7" s="1" customFormat="1" ht="15" customHeight="1" x14ac:dyDescent="0.2">
      <c r="A141" s="37">
        <v>134</v>
      </c>
      <c r="B141" s="72" t="s">
        <v>395</v>
      </c>
      <c r="C141" s="72" t="s">
        <v>223</v>
      </c>
      <c r="D141" s="72" t="s">
        <v>470</v>
      </c>
      <c r="E141" s="130" t="s">
        <v>164</v>
      </c>
      <c r="F141" s="131">
        <v>13442.81</v>
      </c>
      <c r="G141" s="132" t="s">
        <v>752</v>
      </c>
    </row>
    <row r="142" spans="1:7" s="1" customFormat="1" ht="15" customHeight="1" x14ac:dyDescent="0.2">
      <c r="A142" s="37">
        <v>135</v>
      </c>
      <c r="B142" s="72" t="s">
        <v>117</v>
      </c>
      <c r="C142" s="72" t="s">
        <v>224</v>
      </c>
      <c r="D142" s="72" t="s">
        <v>471</v>
      </c>
      <c r="E142" s="130" t="s">
        <v>165</v>
      </c>
      <c r="F142" s="131">
        <v>83.72</v>
      </c>
      <c r="G142" s="132" t="s">
        <v>616</v>
      </c>
    </row>
    <row r="143" spans="1:7" s="1" customFormat="1" ht="15" customHeight="1" x14ac:dyDescent="0.2">
      <c r="A143" s="37">
        <v>136</v>
      </c>
      <c r="B143" s="72" t="s">
        <v>397</v>
      </c>
      <c r="C143" s="72" t="s">
        <v>753</v>
      </c>
      <c r="D143" s="72" t="s">
        <v>754</v>
      </c>
      <c r="E143" s="130" t="s">
        <v>165</v>
      </c>
      <c r="F143" s="131">
        <v>305.56</v>
      </c>
      <c r="G143" s="132" t="s">
        <v>755</v>
      </c>
    </row>
    <row r="144" spans="1:7" s="1" customFormat="1" ht="15" customHeight="1" x14ac:dyDescent="0.2">
      <c r="A144" s="37">
        <v>137</v>
      </c>
      <c r="B144" s="72" t="s">
        <v>398</v>
      </c>
      <c r="C144" s="72" t="s">
        <v>756</v>
      </c>
      <c r="D144" s="72" t="s">
        <v>480</v>
      </c>
      <c r="E144" s="130" t="s">
        <v>165</v>
      </c>
      <c r="F144" s="131">
        <v>8.4</v>
      </c>
      <c r="G144" s="132" t="s">
        <v>666</v>
      </c>
    </row>
    <row r="145" spans="1:7" s="1" customFormat="1" ht="15" customHeight="1" x14ac:dyDescent="0.2">
      <c r="A145" s="37">
        <v>138</v>
      </c>
      <c r="B145" s="72" t="s">
        <v>117</v>
      </c>
      <c r="C145" s="72" t="s">
        <v>757</v>
      </c>
      <c r="D145" s="72" t="s">
        <v>758</v>
      </c>
      <c r="E145" s="130" t="s">
        <v>165</v>
      </c>
      <c r="F145" s="131">
        <v>3.5200000000000098</v>
      </c>
      <c r="G145" s="132" t="s">
        <v>759</v>
      </c>
    </row>
    <row r="146" spans="1:7" s="1" customFormat="1" ht="15" customHeight="1" x14ac:dyDescent="0.2">
      <c r="A146" s="37">
        <v>139</v>
      </c>
      <c r="B146" s="72" t="s">
        <v>397</v>
      </c>
      <c r="C146" s="72" t="s">
        <v>760</v>
      </c>
      <c r="D146" s="72" t="s">
        <v>761</v>
      </c>
      <c r="E146" s="130" t="s">
        <v>165</v>
      </c>
      <c r="F146" s="131">
        <v>18.899999999999999</v>
      </c>
      <c r="G146" s="132" t="s">
        <v>608</v>
      </c>
    </row>
    <row r="147" spans="1:7" s="1" customFormat="1" ht="15" customHeight="1" x14ac:dyDescent="0.2">
      <c r="A147" s="37">
        <v>140</v>
      </c>
      <c r="B147" s="72" t="s">
        <v>117</v>
      </c>
      <c r="C147" s="72" t="s">
        <v>762</v>
      </c>
      <c r="D147" s="72" t="s">
        <v>763</v>
      </c>
      <c r="E147" s="130" t="s">
        <v>165</v>
      </c>
      <c r="F147" s="131">
        <v>628.23</v>
      </c>
      <c r="G147" s="132" t="s">
        <v>608</v>
      </c>
    </row>
    <row r="148" spans="1:7" s="1" customFormat="1" ht="15" customHeight="1" x14ac:dyDescent="0.2">
      <c r="A148" s="37">
        <v>141</v>
      </c>
      <c r="B148" s="72" t="s">
        <v>117</v>
      </c>
      <c r="C148" s="72" t="s">
        <v>764</v>
      </c>
      <c r="D148" s="72" t="s">
        <v>765</v>
      </c>
      <c r="E148" s="130" t="s">
        <v>165</v>
      </c>
      <c r="F148" s="131">
        <v>214.53</v>
      </c>
      <c r="G148" s="132" t="s">
        <v>608</v>
      </c>
    </row>
    <row r="149" spans="1:7" s="1" customFormat="1" ht="15" customHeight="1" x14ac:dyDescent="0.2">
      <c r="A149" s="37">
        <v>142</v>
      </c>
      <c r="B149" s="72" t="s">
        <v>117</v>
      </c>
      <c r="C149" s="72" t="s">
        <v>225</v>
      </c>
      <c r="D149" s="72" t="s">
        <v>472</v>
      </c>
      <c r="E149" s="130" t="s">
        <v>165</v>
      </c>
      <c r="F149" s="131">
        <v>8829.2000000000007</v>
      </c>
      <c r="G149" s="132" t="s">
        <v>655</v>
      </c>
    </row>
    <row r="150" spans="1:7" s="1" customFormat="1" ht="15" customHeight="1" x14ac:dyDescent="0.2">
      <c r="A150" s="37">
        <v>143</v>
      </c>
      <c r="B150" s="72" t="s">
        <v>117</v>
      </c>
      <c r="C150" s="72" t="s">
        <v>766</v>
      </c>
      <c r="D150" s="72" t="s">
        <v>767</v>
      </c>
      <c r="E150" s="130" t="s">
        <v>165</v>
      </c>
      <c r="F150" s="131">
        <v>289.61</v>
      </c>
      <c r="G150" s="132" t="s">
        <v>610</v>
      </c>
    </row>
    <row r="151" spans="1:7" s="1" customFormat="1" ht="15" customHeight="1" x14ac:dyDescent="0.2">
      <c r="A151" s="37">
        <v>144</v>
      </c>
      <c r="B151" s="72" t="s">
        <v>117</v>
      </c>
      <c r="C151" s="72" t="s">
        <v>768</v>
      </c>
      <c r="D151" s="72" t="s">
        <v>769</v>
      </c>
      <c r="E151" s="130" t="s">
        <v>165</v>
      </c>
      <c r="F151" s="131">
        <v>252.83</v>
      </c>
      <c r="G151" s="132" t="s">
        <v>617</v>
      </c>
    </row>
    <row r="152" spans="1:7" s="1" customFormat="1" ht="15" customHeight="1" x14ac:dyDescent="0.2">
      <c r="A152" s="37">
        <v>145</v>
      </c>
      <c r="B152" s="72" t="s">
        <v>117</v>
      </c>
      <c r="C152" s="72" t="s">
        <v>770</v>
      </c>
      <c r="D152" s="72" t="s">
        <v>473</v>
      </c>
      <c r="E152" s="130" t="s">
        <v>165</v>
      </c>
      <c r="F152" s="131">
        <v>3234.35</v>
      </c>
      <c r="G152" s="132" t="s">
        <v>617</v>
      </c>
    </row>
    <row r="153" spans="1:7" s="1" customFormat="1" ht="15" customHeight="1" x14ac:dyDescent="0.2">
      <c r="A153" s="37">
        <v>146</v>
      </c>
      <c r="B153" s="72" t="s">
        <v>397</v>
      </c>
      <c r="C153" s="72" t="s">
        <v>771</v>
      </c>
      <c r="D153" s="72" t="s">
        <v>772</v>
      </c>
      <c r="E153" s="130" t="s">
        <v>164</v>
      </c>
      <c r="F153" s="131">
        <v>19.37</v>
      </c>
      <c r="G153" s="132" t="s">
        <v>608</v>
      </c>
    </row>
    <row r="154" spans="1:7" s="1" customFormat="1" ht="15" customHeight="1" x14ac:dyDescent="0.2">
      <c r="A154" s="37">
        <v>147</v>
      </c>
      <c r="B154" s="72" t="s">
        <v>398</v>
      </c>
      <c r="C154" s="72" t="s">
        <v>226</v>
      </c>
      <c r="D154" s="72" t="s">
        <v>428</v>
      </c>
      <c r="E154" s="130" t="s">
        <v>165</v>
      </c>
      <c r="F154" s="131">
        <v>172.74</v>
      </c>
      <c r="G154" s="132" t="s">
        <v>612</v>
      </c>
    </row>
    <row r="155" spans="1:7" s="1" customFormat="1" ht="15" customHeight="1" x14ac:dyDescent="0.2">
      <c r="A155" s="37">
        <v>148</v>
      </c>
      <c r="B155" s="72" t="s">
        <v>398</v>
      </c>
      <c r="C155" s="72" t="s">
        <v>227</v>
      </c>
      <c r="D155" s="72" t="s">
        <v>474</v>
      </c>
      <c r="E155" s="130" t="s">
        <v>165</v>
      </c>
      <c r="F155" s="131">
        <v>102.26</v>
      </c>
      <c r="G155" s="132" t="s">
        <v>773</v>
      </c>
    </row>
    <row r="156" spans="1:7" s="1" customFormat="1" ht="15" customHeight="1" x14ac:dyDescent="0.2">
      <c r="A156" s="37">
        <v>149</v>
      </c>
      <c r="B156" s="72" t="s">
        <v>675</v>
      </c>
      <c r="C156" s="72" t="s">
        <v>774</v>
      </c>
      <c r="D156" s="72" t="s">
        <v>422</v>
      </c>
      <c r="E156" s="130" t="s">
        <v>165</v>
      </c>
      <c r="F156" s="131">
        <v>172.74</v>
      </c>
      <c r="G156" s="132" t="s">
        <v>612</v>
      </c>
    </row>
    <row r="157" spans="1:7" s="1" customFormat="1" ht="15" customHeight="1" x14ac:dyDescent="0.2">
      <c r="A157" s="37">
        <v>150</v>
      </c>
      <c r="B157" s="72" t="s">
        <v>397</v>
      </c>
      <c r="C157" s="72" t="s">
        <v>774</v>
      </c>
      <c r="D157" s="72" t="s">
        <v>448</v>
      </c>
      <c r="E157" s="130" t="s">
        <v>164</v>
      </c>
      <c r="F157" s="131">
        <v>107.15</v>
      </c>
      <c r="G157" s="132" t="s">
        <v>608</v>
      </c>
    </row>
    <row r="158" spans="1:7" s="1" customFormat="1" ht="15" customHeight="1" x14ac:dyDescent="0.2">
      <c r="A158" s="37">
        <v>151</v>
      </c>
      <c r="B158" s="72" t="s">
        <v>405</v>
      </c>
      <c r="C158" s="72" t="s">
        <v>228</v>
      </c>
      <c r="D158" s="72" t="s">
        <v>475</v>
      </c>
      <c r="E158" s="130" t="s">
        <v>164</v>
      </c>
      <c r="F158" s="131">
        <v>30459.26</v>
      </c>
      <c r="G158" s="132" t="s">
        <v>655</v>
      </c>
    </row>
    <row r="159" spans="1:7" s="1" customFormat="1" ht="15" customHeight="1" x14ac:dyDescent="0.2">
      <c r="A159" s="37">
        <v>152</v>
      </c>
      <c r="B159" s="72" t="s">
        <v>117</v>
      </c>
      <c r="C159" s="72" t="s">
        <v>775</v>
      </c>
      <c r="D159" s="72" t="s">
        <v>418</v>
      </c>
      <c r="E159" s="130" t="s">
        <v>165</v>
      </c>
      <c r="F159" s="131">
        <v>811.07</v>
      </c>
      <c r="G159" s="132" t="s">
        <v>617</v>
      </c>
    </row>
    <row r="160" spans="1:7" s="1" customFormat="1" ht="15" customHeight="1" x14ac:dyDescent="0.2">
      <c r="A160" s="37">
        <v>153</v>
      </c>
      <c r="B160" s="72" t="s">
        <v>405</v>
      </c>
      <c r="C160" s="72" t="s">
        <v>229</v>
      </c>
      <c r="D160" s="72" t="s">
        <v>476</v>
      </c>
      <c r="E160" s="130" t="s">
        <v>165</v>
      </c>
      <c r="F160" s="131">
        <v>18463.97</v>
      </c>
      <c r="G160" s="132" t="s">
        <v>752</v>
      </c>
    </row>
    <row r="161" spans="1:7" s="1" customFormat="1" ht="15" customHeight="1" x14ac:dyDescent="0.2">
      <c r="A161" s="37">
        <v>154</v>
      </c>
      <c r="B161" s="72" t="s">
        <v>117</v>
      </c>
      <c r="C161" s="72" t="s">
        <v>128</v>
      </c>
      <c r="D161" s="72" t="s">
        <v>484</v>
      </c>
      <c r="E161" s="130" t="s">
        <v>165</v>
      </c>
      <c r="F161" s="131">
        <v>426.2</v>
      </c>
      <c r="G161" s="132" t="s">
        <v>614</v>
      </c>
    </row>
    <row r="162" spans="1:7" s="1" customFormat="1" ht="15" customHeight="1" x14ac:dyDescent="0.2">
      <c r="A162" s="37">
        <v>155</v>
      </c>
      <c r="B162" s="72" t="s">
        <v>402</v>
      </c>
      <c r="C162" s="72" t="s">
        <v>230</v>
      </c>
      <c r="D162" s="72" t="s">
        <v>441</v>
      </c>
      <c r="E162" s="130" t="s">
        <v>165</v>
      </c>
      <c r="F162" s="131">
        <v>26561.8308</v>
      </c>
      <c r="G162" s="132" t="s">
        <v>654</v>
      </c>
    </row>
    <row r="163" spans="1:7" s="1" customFormat="1" ht="15" customHeight="1" x14ac:dyDescent="0.2">
      <c r="A163" s="37">
        <v>156</v>
      </c>
      <c r="B163" s="72" t="s">
        <v>397</v>
      </c>
      <c r="C163" s="72" t="s">
        <v>231</v>
      </c>
      <c r="D163" s="72" t="s">
        <v>477</v>
      </c>
      <c r="E163" s="130" t="s">
        <v>164</v>
      </c>
      <c r="F163" s="131">
        <v>138.26</v>
      </c>
      <c r="G163" s="132" t="s">
        <v>608</v>
      </c>
    </row>
    <row r="164" spans="1:7" s="1" customFormat="1" ht="15" customHeight="1" x14ac:dyDescent="0.2">
      <c r="A164" s="37">
        <v>157</v>
      </c>
      <c r="B164" s="72" t="s">
        <v>397</v>
      </c>
      <c r="C164" s="72" t="s">
        <v>232</v>
      </c>
      <c r="D164" s="72" t="s">
        <v>478</v>
      </c>
      <c r="E164" s="130" t="s">
        <v>165</v>
      </c>
      <c r="F164" s="131">
        <v>221.37</v>
      </c>
      <c r="G164" s="132" t="s">
        <v>655</v>
      </c>
    </row>
    <row r="165" spans="1:7" s="1" customFormat="1" ht="15" customHeight="1" x14ac:dyDescent="0.2">
      <c r="A165" s="37">
        <v>158</v>
      </c>
      <c r="B165" s="72" t="s">
        <v>117</v>
      </c>
      <c r="C165" s="72" t="s">
        <v>776</v>
      </c>
      <c r="D165" s="72" t="s">
        <v>432</v>
      </c>
      <c r="E165" s="130" t="s">
        <v>165</v>
      </c>
      <c r="F165" s="131">
        <v>131.16</v>
      </c>
      <c r="G165" s="132" t="s">
        <v>617</v>
      </c>
    </row>
    <row r="166" spans="1:7" s="1" customFormat="1" ht="15" customHeight="1" x14ac:dyDescent="0.2">
      <c r="A166" s="37">
        <v>159</v>
      </c>
      <c r="B166" s="72" t="s">
        <v>117</v>
      </c>
      <c r="C166" s="72" t="s">
        <v>129</v>
      </c>
      <c r="D166" s="72" t="s">
        <v>479</v>
      </c>
      <c r="E166" s="130" t="s">
        <v>165</v>
      </c>
      <c r="F166" s="131">
        <v>5183.53</v>
      </c>
      <c r="G166" s="132" t="s">
        <v>714</v>
      </c>
    </row>
    <row r="167" spans="1:7" s="1" customFormat="1" ht="15" customHeight="1" x14ac:dyDescent="0.2">
      <c r="A167" s="37">
        <v>160</v>
      </c>
      <c r="B167" s="72" t="s">
        <v>117</v>
      </c>
      <c r="C167" s="72" t="s">
        <v>777</v>
      </c>
      <c r="D167" s="72" t="s">
        <v>525</v>
      </c>
      <c r="E167" s="130" t="s">
        <v>165</v>
      </c>
      <c r="F167" s="131">
        <v>1219.73</v>
      </c>
      <c r="G167" s="132" t="s">
        <v>778</v>
      </c>
    </row>
    <row r="168" spans="1:7" s="1" customFormat="1" ht="15" customHeight="1" x14ac:dyDescent="0.2">
      <c r="A168" s="37">
        <v>161</v>
      </c>
      <c r="B168" s="72" t="s">
        <v>397</v>
      </c>
      <c r="C168" s="72" t="s">
        <v>779</v>
      </c>
      <c r="D168" s="72" t="s">
        <v>780</v>
      </c>
      <c r="E168" s="130" t="s">
        <v>165</v>
      </c>
      <c r="F168" s="131">
        <v>341.85</v>
      </c>
      <c r="G168" s="132" t="s">
        <v>755</v>
      </c>
    </row>
    <row r="169" spans="1:7" s="1" customFormat="1" ht="15" customHeight="1" x14ac:dyDescent="0.2">
      <c r="A169" s="37">
        <v>162</v>
      </c>
      <c r="B169" s="72" t="s">
        <v>662</v>
      </c>
      <c r="C169" s="72" t="s">
        <v>781</v>
      </c>
      <c r="D169" s="72" t="s">
        <v>160</v>
      </c>
      <c r="E169" s="130" t="s">
        <v>165</v>
      </c>
      <c r="F169" s="131">
        <v>96.25</v>
      </c>
      <c r="G169" s="132" t="s">
        <v>617</v>
      </c>
    </row>
    <row r="170" spans="1:7" s="1" customFormat="1" ht="15" customHeight="1" x14ac:dyDescent="0.2">
      <c r="A170" s="37">
        <v>163</v>
      </c>
      <c r="B170" s="72" t="s">
        <v>117</v>
      </c>
      <c r="C170" s="72" t="s">
        <v>233</v>
      </c>
      <c r="D170" s="72" t="s">
        <v>481</v>
      </c>
      <c r="E170" s="130" t="s">
        <v>165</v>
      </c>
      <c r="F170" s="131">
        <v>15383.04</v>
      </c>
      <c r="G170" s="132" t="s">
        <v>617</v>
      </c>
    </row>
    <row r="171" spans="1:7" s="1" customFormat="1" ht="15" customHeight="1" x14ac:dyDescent="0.2">
      <c r="A171" s="37">
        <v>164</v>
      </c>
      <c r="B171" s="72" t="s">
        <v>401</v>
      </c>
      <c r="C171" s="72" t="s">
        <v>576</v>
      </c>
      <c r="D171" s="72" t="s">
        <v>355</v>
      </c>
      <c r="E171" s="130" t="s">
        <v>165</v>
      </c>
      <c r="F171" s="131">
        <v>805.38</v>
      </c>
      <c r="G171" s="132" t="s">
        <v>612</v>
      </c>
    </row>
    <row r="172" spans="1:7" s="1" customFormat="1" ht="15" customHeight="1" x14ac:dyDescent="0.2">
      <c r="A172" s="37">
        <v>165</v>
      </c>
      <c r="B172" s="72" t="s">
        <v>117</v>
      </c>
      <c r="C172" s="72" t="s">
        <v>235</v>
      </c>
      <c r="D172" s="72" t="s">
        <v>445</v>
      </c>
      <c r="E172" s="130" t="s">
        <v>165</v>
      </c>
      <c r="F172" s="131">
        <v>32847.415999999997</v>
      </c>
      <c r="G172" s="132" t="s">
        <v>655</v>
      </c>
    </row>
    <row r="173" spans="1:7" s="1" customFormat="1" ht="15" customHeight="1" x14ac:dyDescent="0.2">
      <c r="A173" s="37">
        <v>166</v>
      </c>
      <c r="B173" s="72" t="s">
        <v>404</v>
      </c>
      <c r="C173" s="72" t="s">
        <v>236</v>
      </c>
      <c r="D173" s="72" t="s">
        <v>432</v>
      </c>
      <c r="E173" s="130" t="s">
        <v>165</v>
      </c>
      <c r="F173" s="131">
        <v>305.33</v>
      </c>
      <c r="G173" s="132" t="s">
        <v>658</v>
      </c>
    </row>
    <row r="174" spans="1:7" s="1" customFormat="1" ht="15" customHeight="1" x14ac:dyDescent="0.2">
      <c r="A174" s="37">
        <v>167</v>
      </c>
      <c r="B174" s="72" t="s">
        <v>117</v>
      </c>
      <c r="C174" s="72" t="s">
        <v>782</v>
      </c>
      <c r="D174" s="72" t="s">
        <v>783</v>
      </c>
      <c r="E174" s="130" t="s">
        <v>165</v>
      </c>
      <c r="F174" s="131">
        <v>225.83</v>
      </c>
      <c r="G174" s="132" t="s">
        <v>683</v>
      </c>
    </row>
    <row r="175" spans="1:7" s="1" customFormat="1" ht="15" customHeight="1" x14ac:dyDescent="0.2">
      <c r="A175" s="37">
        <v>168</v>
      </c>
      <c r="B175" s="72" t="s">
        <v>117</v>
      </c>
      <c r="C175" s="72" t="s">
        <v>237</v>
      </c>
      <c r="D175" s="72" t="s">
        <v>419</v>
      </c>
      <c r="E175" s="130" t="s">
        <v>165</v>
      </c>
      <c r="F175" s="131">
        <v>18957.84</v>
      </c>
      <c r="G175" s="132" t="s">
        <v>611</v>
      </c>
    </row>
    <row r="176" spans="1:7" s="1" customFormat="1" ht="15" customHeight="1" x14ac:dyDescent="0.2">
      <c r="A176" s="37">
        <v>169</v>
      </c>
      <c r="B176" s="72" t="s">
        <v>404</v>
      </c>
      <c r="C176" s="72" t="s">
        <v>238</v>
      </c>
      <c r="D176" s="72" t="s">
        <v>482</v>
      </c>
      <c r="E176" s="130" t="s">
        <v>165</v>
      </c>
      <c r="F176" s="131">
        <v>37.72</v>
      </c>
      <c r="G176" s="132" t="s">
        <v>658</v>
      </c>
    </row>
    <row r="177" spans="1:7" s="1" customFormat="1" ht="15" customHeight="1" x14ac:dyDescent="0.2">
      <c r="A177" s="37">
        <v>170</v>
      </c>
      <c r="B177" s="72" t="s">
        <v>398</v>
      </c>
      <c r="C177" s="72" t="s">
        <v>239</v>
      </c>
      <c r="D177" s="72" t="s">
        <v>483</v>
      </c>
      <c r="E177" s="130" t="s">
        <v>165</v>
      </c>
      <c r="F177" s="131">
        <v>301.08999999999997</v>
      </c>
      <c r="G177" s="132" t="s">
        <v>608</v>
      </c>
    </row>
    <row r="178" spans="1:7" s="1" customFormat="1" ht="15" customHeight="1" x14ac:dyDescent="0.2">
      <c r="A178" s="37">
        <v>171</v>
      </c>
      <c r="B178" s="72" t="s">
        <v>401</v>
      </c>
      <c r="C178" s="72" t="s">
        <v>784</v>
      </c>
      <c r="D178" s="72" t="s">
        <v>689</v>
      </c>
      <c r="E178" s="130" t="s">
        <v>164</v>
      </c>
      <c r="F178" s="131">
        <v>179.77</v>
      </c>
      <c r="G178" s="132" t="s">
        <v>612</v>
      </c>
    </row>
    <row r="179" spans="1:7" s="1" customFormat="1" ht="15" customHeight="1" x14ac:dyDescent="0.2">
      <c r="A179" s="37">
        <v>172</v>
      </c>
      <c r="B179" s="72" t="s">
        <v>397</v>
      </c>
      <c r="C179" s="72" t="s">
        <v>785</v>
      </c>
      <c r="D179" s="72" t="s">
        <v>786</v>
      </c>
      <c r="E179" s="130" t="s">
        <v>165</v>
      </c>
      <c r="F179" s="131">
        <v>25</v>
      </c>
      <c r="G179" s="132" t="s">
        <v>608</v>
      </c>
    </row>
    <row r="180" spans="1:7" s="1" customFormat="1" ht="15" customHeight="1" x14ac:dyDescent="0.2">
      <c r="A180" s="37">
        <v>173</v>
      </c>
      <c r="B180" s="72" t="s">
        <v>400</v>
      </c>
      <c r="C180" s="72" t="s">
        <v>240</v>
      </c>
      <c r="D180" s="72" t="s">
        <v>484</v>
      </c>
      <c r="E180" s="130" t="s">
        <v>165</v>
      </c>
      <c r="F180" s="131">
        <v>3558.38</v>
      </c>
      <c r="G180" s="132" t="s">
        <v>611</v>
      </c>
    </row>
    <row r="181" spans="1:7" s="1" customFormat="1" ht="15" customHeight="1" x14ac:dyDescent="0.2">
      <c r="A181" s="37">
        <v>174</v>
      </c>
      <c r="B181" s="72" t="s">
        <v>117</v>
      </c>
      <c r="C181" s="72" t="s">
        <v>240</v>
      </c>
      <c r="D181" s="72" t="s">
        <v>535</v>
      </c>
      <c r="E181" s="130" t="s">
        <v>165</v>
      </c>
      <c r="F181" s="131">
        <v>659.07</v>
      </c>
      <c r="G181" s="132" t="s">
        <v>654</v>
      </c>
    </row>
    <row r="182" spans="1:7" s="1" customFormat="1" ht="15" customHeight="1" x14ac:dyDescent="0.2">
      <c r="A182" s="37">
        <v>175</v>
      </c>
      <c r="B182" s="72" t="s">
        <v>675</v>
      </c>
      <c r="C182" s="72" t="s">
        <v>787</v>
      </c>
      <c r="D182" s="72" t="s">
        <v>485</v>
      </c>
      <c r="E182" s="130" t="s">
        <v>165</v>
      </c>
      <c r="F182" s="131">
        <v>117.19</v>
      </c>
      <c r="G182" s="132" t="s">
        <v>612</v>
      </c>
    </row>
    <row r="183" spans="1:7" s="1" customFormat="1" ht="15" customHeight="1" x14ac:dyDescent="0.2">
      <c r="A183" s="37">
        <v>176</v>
      </c>
      <c r="B183" s="72" t="s">
        <v>400</v>
      </c>
      <c r="C183" s="72" t="s">
        <v>241</v>
      </c>
      <c r="D183" s="72" t="s">
        <v>454</v>
      </c>
      <c r="E183" s="130" t="s">
        <v>165</v>
      </c>
      <c r="F183" s="131">
        <v>3689.75</v>
      </c>
      <c r="G183" s="132" t="s">
        <v>658</v>
      </c>
    </row>
    <row r="184" spans="1:7" s="1" customFormat="1" ht="15" customHeight="1" x14ac:dyDescent="0.2">
      <c r="A184" s="37">
        <v>177</v>
      </c>
      <c r="B184" s="72" t="s">
        <v>401</v>
      </c>
      <c r="C184" s="72" t="s">
        <v>242</v>
      </c>
      <c r="D184" s="72" t="s">
        <v>485</v>
      </c>
      <c r="E184" s="130" t="s">
        <v>165</v>
      </c>
      <c r="F184" s="131">
        <v>700.92</v>
      </c>
      <c r="G184" s="132" t="s">
        <v>612</v>
      </c>
    </row>
    <row r="185" spans="1:7" s="1" customFormat="1" ht="15" customHeight="1" x14ac:dyDescent="0.2">
      <c r="A185" s="37">
        <v>178</v>
      </c>
      <c r="B185" s="72" t="s">
        <v>397</v>
      </c>
      <c r="C185" s="72" t="s">
        <v>788</v>
      </c>
      <c r="D185" s="72" t="s">
        <v>486</v>
      </c>
      <c r="E185" s="130" t="s">
        <v>165</v>
      </c>
      <c r="F185" s="131">
        <v>849.62</v>
      </c>
      <c r="G185" s="132" t="s">
        <v>608</v>
      </c>
    </row>
    <row r="186" spans="1:7" s="1" customFormat="1" ht="15" customHeight="1" x14ac:dyDescent="0.2">
      <c r="A186" s="37">
        <v>179</v>
      </c>
      <c r="B186" s="72" t="s">
        <v>397</v>
      </c>
      <c r="C186" s="72" t="s">
        <v>789</v>
      </c>
      <c r="D186" s="72" t="s">
        <v>565</v>
      </c>
      <c r="E186" s="130" t="s">
        <v>165</v>
      </c>
      <c r="F186" s="131">
        <v>274.08999999999997</v>
      </c>
      <c r="G186" s="132" t="s">
        <v>608</v>
      </c>
    </row>
    <row r="187" spans="1:7" s="1" customFormat="1" ht="15" customHeight="1" x14ac:dyDescent="0.2">
      <c r="A187" s="37">
        <v>180</v>
      </c>
      <c r="B187" s="72" t="s">
        <v>117</v>
      </c>
      <c r="C187" s="72" t="s">
        <v>243</v>
      </c>
      <c r="D187" s="72" t="s">
        <v>487</v>
      </c>
      <c r="E187" s="130" t="s">
        <v>165</v>
      </c>
      <c r="F187" s="131">
        <v>4411.6399999999903</v>
      </c>
      <c r="G187" s="132" t="s">
        <v>658</v>
      </c>
    </row>
    <row r="188" spans="1:7" s="1" customFormat="1" ht="15" customHeight="1" x14ac:dyDescent="0.2">
      <c r="A188" s="37">
        <v>181</v>
      </c>
      <c r="B188" s="72" t="s">
        <v>117</v>
      </c>
      <c r="C188" s="72" t="s">
        <v>244</v>
      </c>
      <c r="D188" s="72" t="s">
        <v>488</v>
      </c>
      <c r="E188" s="130" t="s">
        <v>165</v>
      </c>
      <c r="F188" s="131">
        <v>12.8</v>
      </c>
      <c r="G188" s="132" t="s">
        <v>790</v>
      </c>
    </row>
    <row r="189" spans="1:7" s="1" customFormat="1" ht="15" customHeight="1" x14ac:dyDescent="0.2">
      <c r="A189" s="37">
        <v>182</v>
      </c>
      <c r="B189" s="72" t="s">
        <v>398</v>
      </c>
      <c r="C189" s="72" t="s">
        <v>791</v>
      </c>
      <c r="D189" s="72" t="s">
        <v>792</v>
      </c>
      <c r="E189" s="130" t="s">
        <v>165</v>
      </c>
      <c r="F189" s="131">
        <v>237.59</v>
      </c>
      <c r="G189" s="132" t="s">
        <v>608</v>
      </c>
    </row>
    <row r="190" spans="1:7" s="1" customFormat="1" ht="15" customHeight="1" x14ac:dyDescent="0.2">
      <c r="A190" s="37">
        <v>183</v>
      </c>
      <c r="B190" s="72" t="s">
        <v>397</v>
      </c>
      <c r="C190" s="72" t="s">
        <v>245</v>
      </c>
      <c r="D190" s="72" t="s">
        <v>419</v>
      </c>
      <c r="E190" s="130" t="s">
        <v>165</v>
      </c>
      <c r="F190" s="131">
        <v>6833.06</v>
      </c>
      <c r="G190" s="132" t="s">
        <v>793</v>
      </c>
    </row>
    <row r="191" spans="1:7" s="1" customFormat="1" ht="15" customHeight="1" x14ac:dyDescent="0.2">
      <c r="A191" s="37">
        <v>184</v>
      </c>
      <c r="B191" s="72" t="s">
        <v>117</v>
      </c>
      <c r="C191" s="72" t="s">
        <v>246</v>
      </c>
      <c r="D191" s="72" t="s">
        <v>489</v>
      </c>
      <c r="E191" s="130" t="s">
        <v>165</v>
      </c>
      <c r="F191" s="131">
        <v>1806.92</v>
      </c>
      <c r="G191" s="132" t="s">
        <v>611</v>
      </c>
    </row>
    <row r="192" spans="1:7" s="1" customFormat="1" ht="15" customHeight="1" x14ac:dyDescent="0.2">
      <c r="A192" s="37">
        <v>185</v>
      </c>
      <c r="B192" s="72" t="s">
        <v>117</v>
      </c>
      <c r="C192" s="72" t="s">
        <v>246</v>
      </c>
      <c r="D192" s="72" t="s">
        <v>490</v>
      </c>
      <c r="E192" s="130" t="s">
        <v>165</v>
      </c>
      <c r="F192" s="131">
        <v>7098.8999999999696</v>
      </c>
      <c r="G192" s="132" t="s">
        <v>658</v>
      </c>
    </row>
    <row r="193" spans="1:7" s="1" customFormat="1" ht="15" customHeight="1" x14ac:dyDescent="0.2">
      <c r="A193" s="37">
        <v>186</v>
      </c>
      <c r="B193" s="72" t="s">
        <v>117</v>
      </c>
      <c r="C193" s="72" t="s">
        <v>794</v>
      </c>
      <c r="D193" s="72" t="s">
        <v>442</v>
      </c>
      <c r="E193" s="130" t="s">
        <v>165</v>
      </c>
      <c r="F193" s="131">
        <v>53.06</v>
      </c>
      <c r="G193" s="132" t="s">
        <v>739</v>
      </c>
    </row>
    <row r="194" spans="1:7" s="1" customFormat="1" ht="15" customHeight="1" x14ac:dyDescent="0.2">
      <c r="A194" s="37">
        <v>187</v>
      </c>
      <c r="B194" s="72" t="s">
        <v>404</v>
      </c>
      <c r="C194" s="72" t="s">
        <v>247</v>
      </c>
      <c r="D194" s="72" t="s">
        <v>419</v>
      </c>
      <c r="E194" s="130" t="s">
        <v>165</v>
      </c>
      <c r="F194" s="131">
        <v>39.76</v>
      </c>
      <c r="G194" s="132" t="s">
        <v>658</v>
      </c>
    </row>
    <row r="195" spans="1:7" s="1" customFormat="1" ht="15" customHeight="1" x14ac:dyDescent="0.2">
      <c r="A195" s="37">
        <v>188</v>
      </c>
      <c r="B195" s="72" t="s">
        <v>675</v>
      </c>
      <c r="C195" s="72" t="s">
        <v>795</v>
      </c>
      <c r="D195" s="72" t="s">
        <v>452</v>
      </c>
      <c r="E195" s="130" t="s">
        <v>164</v>
      </c>
      <c r="F195" s="131">
        <v>463.9</v>
      </c>
      <c r="G195" s="132" t="s">
        <v>612</v>
      </c>
    </row>
    <row r="196" spans="1:7" s="1" customFormat="1" ht="15" customHeight="1" x14ac:dyDescent="0.2">
      <c r="A196" s="37">
        <v>189</v>
      </c>
      <c r="B196" s="72" t="s">
        <v>117</v>
      </c>
      <c r="C196" s="72" t="s">
        <v>512</v>
      </c>
      <c r="D196" s="72" t="s">
        <v>705</v>
      </c>
      <c r="E196" s="130" t="s">
        <v>165</v>
      </c>
      <c r="F196" s="131">
        <v>18.89</v>
      </c>
      <c r="G196" s="132" t="s">
        <v>620</v>
      </c>
    </row>
    <row r="197" spans="1:7" s="1" customFormat="1" ht="15" customHeight="1" x14ac:dyDescent="0.2">
      <c r="A197" s="37">
        <v>190</v>
      </c>
      <c r="B197" s="72" t="s">
        <v>117</v>
      </c>
      <c r="C197" s="72" t="s">
        <v>796</v>
      </c>
      <c r="D197" s="72" t="s">
        <v>558</v>
      </c>
      <c r="E197" s="130" t="s">
        <v>165</v>
      </c>
      <c r="F197" s="131">
        <v>2.69</v>
      </c>
      <c r="G197" s="132" t="s">
        <v>666</v>
      </c>
    </row>
    <row r="198" spans="1:7" s="1" customFormat="1" ht="15" customHeight="1" x14ac:dyDescent="0.2">
      <c r="A198" s="37">
        <v>191</v>
      </c>
      <c r="B198" s="72" t="s">
        <v>117</v>
      </c>
      <c r="C198" s="72" t="s">
        <v>248</v>
      </c>
      <c r="D198" s="72" t="s">
        <v>452</v>
      </c>
      <c r="E198" s="130" t="s">
        <v>165</v>
      </c>
      <c r="F198" s="131">
        <v>1590.91</v>
      </c>
      <c r="G198" s="132" t="s">
        <v>690</v>
      </c>
    </row>
    <row r="199" spans="1:7" s="1" customFormat="1" ht="15" customHeight="1" x14ac:dyDescent="0.2">
      <c r="A199" s="37">
        <v>192</v>
      </c>
      <c r="B199" s="72" t="s">
        <v>117</v>
      </c>
      <c r="C199" s="72" t="s">
        <v>797</v>
      </c>
      <c r="D199" s="72" t="s">
        <v>719</v>
      </c>
      <c r="E199" s="130" t="s">
        <v>165</v>
      </c>
      <c r="F199" s="131">
        <v>6198.26</v>
      </c>
      <c r="G199" s="132" t="s">
        <v>617</v>
      </c>
    </row>
    <row r="200" spans="1:7" s="1" customFormat="1" ht="15" customHeight="1" x14ac:dyDescent="0.2">
      <c r="A200" s="37">
        <v>193</v>
      </c>
      <c r="B200" s="72" t="s">
        <v>117</v>
      </c>
      <c r="C200" s="72" t="s">
        <v>249</v>
      </c>
      <c r="D200" s="72" t="s">
        <v>492</v>
      </c>
      <c r="E200" s="130" t="s">
        <v>165</v>
      </c>
      <c r="F200" s="131">
        <v>787.39</v>
      </c>
      <c r="G200" s="132" t="s">
        <v>739</v>
      </c>
    </row>
    <row r="201" spans="1:7" s="1" customFormat="1" ht="15" customHeight="1" x14ac:dyDescent="0.2">
      <c r="A201" s="37">
        <v>194</v>
      </c>
      <c r="B201" s="72" t="s">
        <v>117</v>
      </c>
      <c r="C201" s="72" t="s">
        <v>250</v>
      </c>
      <c r="D201" s="72" t="s">
        <v>493</v>
      </c>
      <c r="E201" s="130" t="s">
        <v>165</v>
      </c>
      <c r="F201" s="131">
        <v>4984.93</v>
      </c>
      <c r="G201" s="132" t="s">
        <v>674</v>
      </c>
    </row>
    <row r="202" spans="1:7" s="1" customFormat="1" ht="15" customHeight="1" x14ac:dyDescent="0.2">
      <c r="A202" s="37">
        <v>195</v>
      </c>
      <c r="B202" s="72" t="s">
        <v>396</v>
      </c>
      <c r="C202" s="72" t="s">
        <v>251</v>
      </c>
      <c r="D202" s="72" t="s">
        <v>494</v>
      </c>
      <c r="E202" s="130" t="s">
        <v>165</v>
      </c>
      <c r="F202" s="131">
        <v>2494.5500000000002</v>
      </c>
      <c r="G202" s="132" t="s">
        <v>611</v>
      </c>
    </row>
    <row r="203" spans="1:7" s="1" customFormat="1" ht="15" customHeight="1" x14ac:dyDescent="0.2">
      <c r="A203" s="37">
        <v>196</v>
      </c>
      <c r="B203" s="72" t="s">
        <v>398</v>
      </c>
      <c r="C203" s="72" t="s">
        <v>252</v>
      </c>
      <c r="D203" s="72" t="s">
        <v>456</v>
      </c>
      <c r="E203" s="130" t="s">
        <v>165</v>
      </c>
      <c r="F203" s="131">
        <v>435.37</v>
      </c>
      <c r="G203" s="132" t="s">
        <v>617</v>
      </c>
    </row>
    <row r="204" spans="1:7" s="1" customFormat="1" ht="15" customHeight="1" x14ac:dyDescent="0.2">
      <c r="A204" s="37">
        <v>197</v>
      </c>
      <c r="B204" s="72" t="s">
        <v>398</v>
      </c>
      <c r="C204" s="72" t="s">
        <v>252</v>
      </c>
      <c r="D204" s="72" t="s">
        <v>495</v>
      </c>
      <c r="E204" s="130" t="s">
        <v>165</v>
      </c>
      <c r="F204" s="131">
        <v>358.88</v>
      </c>
      <c r="G204" s="132" t="s">
        <v>617</v>
      </c>
    </row>
    <row r="205" spans="1:7" s="1" customFormat="1" ht="15" customHeight="1" x14ac:dyDescent="0.2">
      <c r="A205" s="37">
        <v>198</v>
      </c>
      <c r="B205" s="72" t="s">
        <v>402</v>
      </c>
      <c r="C205" s="72" t="s">
        <v>130</v>
      </c>
      <c r="D205" s="72" t="s">
        <v>419</v>
      </c>
      <c r="E205" s="130" t="s">
        <v>164</v>
      </c>
      <c r="F205" s="131">
        <v>31762.745199999899</v>
      </c>
      <c r="G205" s="132" t="s">
        <v>654</v>
      </c>
    </row>
    <row r="206" spans="1:7" s="1" customFormat="1" ht="15" customHeight="1" x14ac:dyDescent="0.2">
      <c r="A206" s="37">
        <v>199</v>
      </c>
      <c r="B206" s="72" t="s">
        <v>397</v>
      </c>
      <c r="C206" s="72" t="s">
        <v>798</v>
      </c>
      <c r="D206" s="72" t="s">
        <v>799</v>
      </c>
      <c r="E206" s="130" t="s">
        <v>165</v>
      </c>
      <c r="F206" s="131">
        <v>151.12</v>
      </c>
      <c r="G206" s="132" t="s">
        <v>608</v>
      </c>
    </row>
    <row r="207" spans="1:7" s="1" customFormat="1" ht="15" customHeight="1" x14ac:dyDescent="0.2">
      <c r="A207" s="37">
        <v>200</v>
      </c>
      <c r="B207" s="72" t="s">
        <v>394</v>
      </c>
      <c r="C207" s="72" t="s">
        <v>800</v>
      </c>
      <c r="D207" s="72" t="s">
        <v>801</v>
      </c>
      <c r="E207" s="130" t="s">
        <v>165</v>
      </c>
      <c r="F207" s="131">
        <v>102.26</v>
      </c>
      <c r="G207" s="132" t="s">
        <v>608</v>
      </c>
    </row>
    <row r="208" spans="1:7" s="1" customFormat="1" ht="15" customHeight="1" x14ac:dyDescent="0.2">
      <c r="A208" s="37">
        <v>201</v>
      </c>
      <c r="B208" s="72" t="s">
        <v>675</v>
      </c>
      <c r="C208" s="72" t="s">
        <v>802</v>
      </c>
      <c r="D208" s="72" t="s">
        <v>445</v>
      </c>
      <c r="E208" s="130" t="s">
        <v>165</v>
      </c>
      <c r="F208" s="131">
        <v>868.72</v>
      </c>
      <c r="G208" s="132" t="s">
        <v>612</v>
      </c>
    </row>
    <row r="209" spans="1:7" s="1" customFormat="1" ht="15" customHeight="1" x14ac:dyDescent="0.2">
      <c r="A209" s="37">
        <v>202</v>
      </c>
      <c r="B209" s="72" t="s">
        <v>117</v>
      </c>
      <c r="C209" s="72" t="s">
        <v>162</v>
      </c>
      <c r="D209" s="72" t="s">
        <v>432</v>
      </c>
      <c r="E209" s="130" t="s">
        <v>165</v>
      </c>
      <c r="F209" s="131">
        <v>5919.34</v>
      </c>
      <c r="G209" s="132" t="s">
        <v>655</v>
      </c>
    </row>
    <row r="210" spans="1:7" s="1" customFormat="1" ht="15" customHeight="1" x14ac:dyDescent="0.2">
      <c r="A210" s="37">
        <v>203</v>
      </c>
      <c r="B210" s="72" t="s">
        <v>397</v>
      </c>
      <c r="C210" s="72" t="s">
        <v>131</v>
      </c>
      <c r="D210" s="72" t="s">
        <v>457</v>
      </c>
      <c r="E210" s="130" t="s">
        <v>164</v>
      </c>
      <c r="F210" s="131">
        <v>7271.97</v>
      </c>
      <c r="G210" s="132" t="s">
        <v>654</v>
      </c>
    </row>
    <row r="211" spans="1:7" s="1" customFormat="1" ht="15" customHeight="1" x14ac:dyDescent="0.2">
      <c r="A211" s="37">
        <v>204</v>
      </c>
      <c r="B211" s="72" t="s">
        <v>117</v>
      </c>
      <c r="C211" s="72" t="s">
        <v>253</v>
      </c>
      <c r="D211" s="72" t="s">
        <v>496</v>
      </c>
      <c r="E211" s="130" t="s">
        <v>165</v>
      </c>
      <c r="F211" s="131">
        <v>9448.58</v>
      </c>
      <c r="G211" s="132" t="s">
        <v>654</v>
      </c>
    </row>
    <row r="212" spans="1:7" s="1" customFormat="1" ht="15" customHeight="1" x14ac:dyDescent="0.2">
      <c r="A212" s="37">
        <v>205</v>
      </c>
      <c r="B212" s="72" t="s">
        <v>117</v>
      </c>
      <c r="C212" s="72" t="s">
        <v>254</v>
      </c>
      <c r="D212" s="72" t="s">
        <v>497</v>
      </c>
      <c r="E212" s="130" t="s">
        <v>165</v>
      </c>
      <c r="F212" s="131">
        <v>753.11</v>
      </c>
      <c r="G212" s="132" t="s">
        <v>674</v>
      </c>
    </row>
    <row r="213" spans="1:7" s="1" customFormat="1" ht="15" customHeight="1" x14ac:dyDescent="0.2">
      <c r="A213" s="37">
        <v>206</v>
      </c>
      <c r="B213" s="72" t="s">
        <v>404</v>
      </c>
      <c r="C213" s="72" t="s">
        <v>255</v>
      </c>
      <c r="D213" s="72" t="s">
        <v>163</v>
      </c>
      <c r="E213" s="130" t="s">
        <v>165</v>
      </c>
      <c r="F213" s="131">
        <v>570.80999999999995</v>
      </c>
      <c r="G213" s="132" t="s">
        <v>658</v>
      </c>
    </row>
    <row r="214" spans="1:7" s="1" customFormat="1" ht="15" customHeight="1" x14ac:dyDescent="0.2">
      <c r="A214" s="37">
        <v>207</v>
      </c>
      <c r="B214" s="72" t="s">
        <v>397</v>
      </c>
      <c r="C214" s="72" t="s">
        <v>803</v>
      </c>
      <c r="D214" s="72" t="s">
        <v>804</v>
      </c>
      <c r="E214" s="130" t="s">
        <v>165</v>
      </c>
      <c r="F214" s="131">
        <v>64.22</v>
      </c>
      <c r="G214" s="132" t="s">
        <v>621</v>
      </c>
    </row>
    <row r="215" spans="1:7" s="1" customFormat="1" ht="15" customHeight="1" x14ac:dyDescent="0.2">
      <c r="A215" s="37">
        <v>208</v>
      </c>
      <c r="B215" s="72" t="s">
        <v>117</v>
      </c>
      <c r="C215" s="72" t="s">
        <v>805</v>
      </c>
      <c r="D215" s="72" t="s">
        <v>806</v>
      </c>
      <c r="E215" s="130" t="s">
        <v>165</v>
      </c>
      <c r="F215" s="131">
        <v>123.8</v>
      </c>
      <c r="G215" s="132" t="s">
        <v>807</v>
      </c>
    </row>
    <row r="216" spans="1:7" s="1" customFormat="1" ht="15" customHeight="1" x14ac:dyDescent="0.2">
      <c r="A216" s="37">
        <v>209</v>
      </c>
      <c r="B216" s="72" t="s">
        <v>394</v>
      </c>
      <c r="C216" s="72" t="s">
        <v>808</v>
      </c>
      <c r="D216" s="72" t="s">
        <v>525</v>
      </c>
      <c r="E216" s="130" t="s">
        <v>165</v>
      </c>
      <c r="F216" s="131">
        <v>73.2</v>
      </c>
      <c r="G216" s="132" t="s">
        <v>809</v>
      </c>
    </row>
    <row r="217" spans="1:7" s="1" customFormat="1" ht="15" customHeight="1" x14ac:dyDescent="0.2">
      <c r="A217" s="37">
        <v>210</v>
      </c>
      <c r="B217" s="72" t="s">
        <v>398</v>
      </c>
      <c r="C217" s="72" t="s">
        <v>810</v>
      </c>
      <c r="D217" s="72" t="s">
        <v>811</v>
      </c>
      <c r="E217" s="130" t="s">
        <v>165</v>
      </c>
      <c r="F217" s="131">
        <v>16.8</v>
      </c>
      <c r="G217" s="132" t="s">
        <v>812</v>
      </c>
    </row>
    <row r="218" spans="1:7" s="1" customFormat="1" ht="15" customHeight="1" x14ac:dyDescent="0.2">
      <c r="A218" s="37">
        <v>211</v>
      </c>
      <c r="B218" s="72" t="s">
        <v>394</v>
      </c>
      <c r="C218" s="72" t="s">
        <v>132</v>
      </c>
      <c r="D218" s="72" t="s">
        <v>454</v>
      </c>
      <c r="E218" s="130" t="s">
        <v>164</v>
      </c>
      <c r="F218" s="131">
        <v>369.83</v>
      </c>
      <c r="G218" s="132" t="s">
        <v>612</v>
      </c>
    </row>
    <row r="219" spans="1:7" s="1" customFormat="1" ht="15" customHeight="1" x14ac:dyDescent="0.2">
      <c r="A219" s="37">
        <v>212</v>
      </c>
      <c r="B219" s="72" t="s">
        <v>396</v>
      </c>
      <c r="C219" s="72" t="s">
        <v>256</v>
      </c>
      <c r="D219" s="72" t="s">
        <v>498</v>
      </c>
      <c r="E219" s="130" t="s">
        <v>165</v>
      </c>
      <c r="F219" s="131">
        <v>470.89</v>
      </c>
      <c r="G219" s="132" t="s">
        <v>611</v>
      </c>
    </row>
    <row r="220" spans="1:7" s="1" customFormat="1" ht="15" customHeight="1" x14ac:dyDescent="0.2">
      <c r="A220" s="37">
        <v>213</v>
      </c>
      <c r="B220" s="72" t="s">
        <v>404</v>
      </c>
      <c r="C220" s="72" t="s">
        <v>256</v>
      </c>
      <c r="D220" s="72" t="s">
        <v>499</v>
      </c>
      <c r="E220" s="130" t="s">
        <v>165</v>
      </c>
      <c r="F220" s="131">
        <v>1016.83</v>
      </c>
      <c r="G220" s="132" t="s">
        <v>658</v>
      </c>
    </row>
    <row r="221" spans="1:7" s="1" customFormat="1" ht="15" customHeight="1" x14ac:dyDescent="0.2">
      <c r="A221" s="37">
        <v>214</v>
      </c>
      <c r="B221" s="72" t="s">
        <v>394</v>
      </c>
      <c r="C221" s="72" t="s">
        <v>257</v>
      </c>
      <c r="D221" s="72" t="s">
        <v>500</v>
      </c>
      <c r="E221" s="130" t="s">
        <v>165</v>
      </c>
      <c r="F221" s="131">
        <v>505.61</v>
      </c>
      <c r="G221" s="132" t="s">
        <v>674</v>
      </c>
    </row>
    <row r="222" spans="1:7" s="1" customFormat="1" ht="15" customHeight="1" x14ac:dyDescent="0.2">
      <c r="A222" s="37">
        <v>215</v>
      </c>
      <c r="B222" s="72" t="s">
        <v>397</v>
      </c>
      <c r="C222" s="72" t="s">
        <v>813</v>
      </c>
      <c r="D222" s="72" t="s">
        <v>814</v>
      </c>
      <c r="E222" s="130" t="s">
        <v>164</v>
      </c>
      <c r="F222" s="131">
        <v>68.03</v>
      </c>
      <c r="G222" s="132" t="s">
        <v>608</v>
      </c>
    </row>
    <row r="223" spans="1:7" s="1" customFormat="1" ht="15" customHeight="1" x14ac:dyDescent="0.2">
      <c r="A223" s="37">
        <v>216</v>
      </c>
      <c r="B223" s="72" t="s">
        <v>399</v>
      </c>
      <c r="C223" s="72" t="s">
        <v>133</v>
      </c>
      <c r="D223" s="72" t="s">
        <v>445</v>
      </c>
      <c r="E223" s="130" t="s">
        <v>164</v>
      </c>
      <c r="F223" s="131">
        <v>4096.2299999999996</v>
      </c>
      <c r="G223" s="132" t="s">
        <v>654</v>
      </c>
    </row>
    <row r="224" spans="1:7" s="1" customFormat="1" ht="15" customHeight="1" x14ac:dyDescent="0.2">
      <c r="A224" s="37">
        <v>217</v>
      </c>
      <c r="B224" s="72" t="s">
        <v>662</v>
      </c>
      <c r="C224" s="72" t="s">
        <v>815</v>
      </c>
      <c r="D224" s="72" t="s">
        <v>432</v>
      </c>
      <c r="E224" s="130" t="s">
        <v>165</v>
      </c>
      <c r="F224" s="131">
        <v>374.32</v>
      </c>
      <c r="G224" s="132" t="s">
        <v>617</v>
      </c>
    </row>
    <row r="225" spans="1:7" s="1" customFormat="1" ht="15" customHeight="1" x14ac:dyDescent="0.2">
      <c r="A225" s="37">
        <v>218</v>
      </c>
      <c r="B225" s="72" t="s">
        <v>117</v>
      </c>
      <c r="C225" s="72" t="s">
        <v>816</v>
      </c>
      <c r="D225" s="72" t="s">
        <v>817</v>
      </c>
      <c r="E225" s="130" t="s">
        <v>165</v>
      </c>
      <c r="F225" s="131">
        <v>639.65</v>
      </c>
      <c r="G225" s="132" t="s">
        <v>608</v>
      </c>
    </row>
    <row r="226" spans="1:7" s="1" customFormat="1" ht="15" customHeight="1" x14ac:dyDescent="0.2">
      <c r="A226" s="37">
        <v>219</v>
      </c>
      <c r="B226" s="72" t="s">
        <v>396</v>
      </c>
      <c r="C226" s="72" t="s">
        <v>258</v>
      </c>
      <c r="D226" s="72" t="s">
        <v>441</v>
      </c>
      <c r="E226" s="130" t="s">
        <v>165</v>
      </c>
      <c r="F226" s="131">
        <v>1999.36</v>
      </c>
      <c r="G226" s="132" t="s">
        <v>611</v>
      </c>
    </row>
    <row r="227" spans="1:7" s="1" customFormat="1" ht="15" customHeight="1" x14ac:dyDescent="0.2">
      <c r="A227" s="37">
        <v>220</v>
      </c>
      <c r="B227" s="72" t="s">
        <v>117</v>
      </c>
      <c r="C227" s="72" t="s">
        <v>818</v>
      </c>
      <c r="D227" s="72" t="s">
        <v>501</v>
      </c>
      <c r="E227" s="130" t="s">
        <v>165</v>
      </c>
      <c r="F227" s="131">
        <v>826.8</v>
      </c>
      <c r="G227" s="132" t="s">
        <v>793</v>
      </c>
    </row>
    <row r="228" spans="1:7" s="1" customFormat="1" ht="15" customHeight="1" x14ac:dyDescent="0.2">
      <c r="A228" s="37">
        <v>221</v>
      </c>
      <c r="B228" s="72" t="s">
        <v>117</v>
      </c>
      <c r="C228" s="72" t="s">
        <v>259</v>
      </c>
      <c r="D228" s="72" t="s">
        <v>306</v>
      </c>
      <c r="E228" s="130" t="s">
        <v>165</v>
      </c>
      <c r="F228" s="131">
        <v>2184.15</v>
      </c>
      <c r="G228" s="132" t="s">
        <v>739</v>
      </c>
    </row>
    <row r="229" spans="1:7" s="1" customFormat="1" ht="15" customHeight="1" x14ac:dyDescent="0.2">
      <c r="A229" s="37">
        <v>222</v>
      </c>
      <c r="B229" s="72" t="s">
        <v>396</v>
      </c>
      <c r="C229" s="72" t="s">
        <v>260</v>
      </c>
      <c r="D229" s="72" t="s">
        <v>282</v>
      </c>
      <c r="E229" s="130" t="s">
        <v>165</v>
      </c>
      <c r="F229" s="131">
        <v>2343.6</v>
      </c>
      <c r="G229" s="132" t="s">
        <v>611</v>
      </c>
    </row>
    <row r="230" spans="1:7" s="1" customFormat="1" ht="15" customHeight="1" x14ac:dyDescent="0.2">
      <c r="A230" s="37">
        <v>223</v>
      </c>
      <c r="B230" s="72" t="s">
        <v>396</v>
      </c>
      <c r="C230" s="72" t="s">
        <v>261</v>
      </c>
      <c r="D230" s="72" t="s">
        <v>287</v>
      </c>
      <c r="E230" s="130" t="s">
        <v>165</v>
      </c>
      <c r="F230" s="131">
        <v>359.87</v>
      </c>
      <c r="G230" s="132" t="s">
        <v>658</v>
      </c>
    </row>
    <row r="231" spans="1:7" s="1" customFormat="1" ht="15" customHeight="1" x14ac:dyDescent="0.2">
      <c r="A231" s="37">
        <v>224</v>
      </c>
      <c r="B231" s="72" t="s">
        <v>394</v>
      </c>
      <c r="C231" s="72" t="s">
        <v>819</v>
      </c>
      <c r="D231" s="72" t="s">
        <v>820</v>
      </c>
      <c r="E231" s="130" t="s">
        <v>165</v>
      </c>
      <c r="F231" s="131">
        <v>198.83</v>
      </c>
      <c r="G231" s="132" t="s">
        <v>608</v>
      </c>
    </row>
    <row r="232" spans="1:7" s="1" customFormat="1" ht="15" customHeight="1" x14ac:dyDescent="0.2">
      <c r="A232" s="37">
        <v>225</v>
      </c>
      <c r="B232" s="72" t="s">
        <v>117</v>
      </c>
      <c r="C232" s="72" t="s">
        <v>821</v>
      </c>
      <c r="D232" s="72" t="s">
        <v>822</v>
      </c>
      <c r="E232" s="130" t="s">
        <v>165</v>
      </c>
      <c r="F232" s="131">
        <v>1093.81</v>
      </c>
      <c r="G232" s="132" t="s">
        <v>643</v>
      </c>
    </row>
    <row r="233" spans="1:7" s="1" customFormat="1" ht="15" customHeight="1" x14ac:dyDescent="0.2">
      <c r="A233" s="37">
        <v>226</v>
      </c>
      <c r="B233" s="72" t="s">
        <v>400</v>
      </c>
      <c r="C233" s="72" t="s">
        <v>134</v>
      </c>
      <c r="D233" s="72" t="s">
        <v>502</v>
      </c>
      <c r="E233" s="130" t="s">
        <v>164</v>
      </c>
      <c r="F233" s="131">
        <v>2303.37</v>
      </c>
      <c r="G233" s="132" t="s">
        <v>658</v>
      </c>
    </row>
    <row r="234" spans="1:7" s="1" customFormat="1" ht="15" customHeight="1" x14ac:dyDescent="0.2">
      <c r="A234" s="37">
        <v>227</v>
      </c>
      <c r="B234" s="72" t="s">
        <v>117</v>
      </c>
      <c r="C234" s="72" t="s">
        <v>823</v>
      </c>
      <c r="D234" s="72" t="s">
        <v>596</v>
      </c>
      <c r="E234" s="130" t="s">
        <v>165</v>
      </c>
      <c r="F234" s="131">
        <v>91.86</v>
      </c>
      <c r="G234" s="132" t="s">
        <v>617</v>
      </c>
    </row>
    <row r="235" spans="1:7" s="1" customFormat="1" ht="15" customHeight="1" x14ac:dyDescent="0.2">
      <c r="A235" s="37">
        <v>228</v>
      </c>
      <c r="B235" s="72" t="s">
        <v>401</v>
      </c>
      <c r="C235" s="72" t="s">
        <v>262</v>
      </c>
      <c r="D235" s="72" t="s">
        <v>503</v>
      </c>
      <c r="E235" s="130" t="s">
        <v>165</v>
      </c>
      <c r="F235" s="131">
        <v>172.74</v>
      </c>
      <c r="G235" s="132" t="s">
        <v>612</v>
      </c>
    </row>
    <row r="236" spans="1:7" s="1" customFormat="1" ht="15" customHeight="1" x14ac:dyDescent="0.2">
      <c r="A236" s="37">
        <v>229</v>
      </c>
      <c r="B236" s="72" t="s">
        <v>117</v>
      </c>
      <c r="C236" s="72" t="s">
        <v>263</v>
      </c>
      <c r="D236" s="72" t="s">
        <v>448</v>
      </c>
      <c r="E236" s="130" t="s">
        <v>165</v>
      </c>
      <c r="F236" s="131">
        <v>2569.7600000000002</v>
      </c>
      <c r="G236" s="132" t="s">
        <v>617</v>
      </c>
    </row>
    <row r="237" spans="1:7" s="1" customFormat="1" ht="15" customHeight="1" x14ac:dyDescent="0.2">
      <c r="A237" s="37">
        <v>230</v>
      </c>
      <c r="B237" s="72" t="s">
        <v>397</v>
      </c>
      <c r="C237" s="72" t="s">
        <v>264</v>
      </c>
      <c r="D237" s="72" t="s">
        <v>416</v>
      </c>
      <c r="E237" s="130" t="s">
        <v>165</v>
      </c>
      <c r="F237" s="131">
        <v>220.28</v>
      </c>
      <c r="G237" s="132" t="s">
        <v>608</v>
      </c>
    </row>
    <row r="238" spans="1:7" s="1" customFormat="1" ht="15" customHeight="1" x14ac:dyDescent="0.2">
      <c r="A238" s="37">
        <v>231</v>
      </c>
      <c r="B238" s="72" t="s">
        <v>117</v>
      </c>
      <c r="C238" s="72" t="s">
        <v>824</v>
      </c>
      <c r="D238" s="72" t="s">
        <v>538</v>
      </c>
      <c r="E238" s="130" t="s">
        <v>165</v>
      </c>
      <c r="F238" s="131">
        <v>1063.3800000000001</v>
      </c>
      <c r="G238" s="132" t="s">
        <v>617</v>
      </c>
    </row>
    <row r="239" spans="1:7" s="1" customFormat="1" ht="15" customHeight="1" x14ac:dyDescent="0.2">
      <c r="A239" s="37">
        <v>232</v>
      </c>
      <c r="B239" s="72" t="s">
        <v>397</v>
      </c>
      <c r="C239" s="72" t="s">
        <v>135</v>
      </c>
      <c r="D239" s="72" t="s">
        <v>500</v>
      </c>
      <c r="E239" s="130" t="s">
        <v>164</v>
      </c>
      <c r="F239" s="131">
        <v>176.11</v>
      </c>
      <c r="G239" s="132" t="s">
        <v>615</v>
      </c>
    </row>
    <row r="240" spans="1:7" s="1" customFormat="1" ht="15" customHeight="1" x14ac:dyDescent="0.2">
      <c r="A240" s="37">
        <v>233</v>
      </c>
      <c r="B240" s="72" t="s">
        <v>396</v>
      </c>
      <c r="C240" s="72" t="s">
        <v>265</v>
      </c>
      <c r="D240" s="72" t="s">
        <v>478</v>
      </c>
      <c r="E240" s="130" t="s">
        <v>165</v>
      </c>
      <c r="F240" s="131">
        <v>1850.97</v>
      </c>
      <c r="G240" s="132" t="s">
        <v>683</v>
      </c>
    </row>
    <row r="241" spans="1:7" s="1" customFormat="1" ht="15" customHeight="1" x14ac:dyDescent="0.2">
      <c r="A241" s="37">
        <v>234</v>
      </c>
      <c r="B241" s="72" t="s">
        <v>117</v>
      </c>
      <c r="C241" s="72" t="s">
        <v>825</v>
      </c>
      <c r="D241" s="72" t="s">
        <v>826</v>
      </c>
      <c r="E241" s="130" t="s">
        <v>165</v>
      </c>
      <c r="F241" s="131">
        <v>635.54</v>
      </c>
      <c r="G241" s="132" t="s">
        <v>827</v>
      </c>
    </row>
    <row r="242" spans="1:7" s="1" customFormat="1" ht="15" customHeight="1" x14ac:dyDescent="0.2">
      <c r="A242" s="37">
        <v>235</v>
      </c>
      <c r="B242" s="72" t="s">
        <v>117</v>
      </c>
      <c r="C242" s="72" t="s">
        <v>266</v>
      </c>
      <c r="D242" s="72" t="s">
        <v>505</v>
      </c>
      <c r="E242" s="130" t="s">
        <v>165</v>
      </c>
      <c r="F242" s="131">
        <v>58602.35</v>
      </c>
      <c r="G242" s="132" t="s">
        <v>752</v>
      </c>
    </row>
    <row r="243" spans="1:7" s="1" customFormat="1" ht="15" customHeight="1" x14ac:dyDescent="0.2">
      <c r="A243" s="37">
        <v>236</v>
      </c>
      <c r="B243" s="72" t="s">
        <v>117</v>
      </c>
      <c r="C243" s="72" t="s">
        <v>828</v>
      </c>
      <c r="D243" s="72" t="s">
        <v>829</v>
      </c>
      <c r="E243" s="130" t="s">
        <v>165</v>
      </c>
      <c r="F243" s="131">
        <v>197.66</v>
      </c>
      <c r="G243" s="132" t="s">
        <v>617</v>
      </c>
    </row>
    <row r="244" spans="1:7" s="1" customFormat="1" ht="15" customHeight="1" x14ac:dyDescent="0.2">
      <c r="A244" s="37">
        <v>237</v>
      </c>
      <c r="B244" s="72" t="s">
        <v>397</v>
      </c>
      <c r="C244" s="72" t="s">
        <v>136</v>
      </c>
      <c r="D244" s="72" t="s">
        <v>162</v>
      </c>
      <c r="E244" s="130" t="s">
        <v>164</v>
      </c>
      <c r="F244" s="131">
        <v>165.81</v>
      </c>
      <c r="G244" s="132" t="s">
        <v>608</v>
      </c>
    </row>
    <row r="245" spans="1:7" s="1" customFormat="1" ht="15" customHeight="1" x14ac:dyDescent="0.2">
      <c r="A245" s="37">
        <v>238</v>
      </c>
      <c r="B245" s="72" t="s">
        <v>117</v>
      </c>
      <c r="C245" s="72" t="s">
        <v>267</v>
      </c>
      <c r="D245" s="72" t="s">
        <v>506</v>
      </c>
      <c r="E245" s="130" t="s">
        <v>165</v>
      </c>
      <c r="F245" s="131">
        <v>1873.69</v>
      </c>
      <c r="G245" s="132" t="s">
        <v>658</v>
      </c>
    </row>
    <row r="246" spans="1:7" s="1" customFormat="1" ht="15" customHeight="1" x14ac:dyDescent="0.2">
      <c r="A246" s="37">
        <v>239</v>
      </c>
      <c r="B246" s="72" t="s">
        <v>117</v>
      </c>
      <c r="C246" s="72" t="s">
        <v>830</v>
      </c>
      <c r="D246" s="72" t="s">
        <v>445</v>
      </c>
      <c r="E246" s="130" t="s">
        <v>164</v>
      </c>
      <c r="F246" s="131">
        <v>3663.9</v>
      </c>
      <c r="G246" s="132" t="s">
        <v>654</v>
      </c>
    </row>
    <row r="247" spans="1:7" s="1" customFormat="1" ht="15" customHeight="1" x14ac:dyDescent="0.2">
      <c r="A247" s="37">
        <v>240</v>
      </c>
      <c r="B247" s="72" t="s">
        <v>401</v>
      </c>
      <c r="C247" s="72" t="s">
        <v>268</v>
      </c>
      <c r="D247" s="72" t="s">
        <v>507</v>
      </c>
      <c r="E247" s="130" t="s">
        <v>164</v>
      </c>
      <c r="F247" s="131">
        <v>518.22</v>
      </c>
      <c r="G247" s="132" t="s">
        <v>612</v>
      </c>
    </row>
    <row r="248" spans="1:7" s="1" customFormat="1" ht="15" customHeight="1" x14ac:dyDescent="0.2">
      <c r="A248" s="37">
        <v>241</v>
      </c>
      <c r="B248" s="72" t="s">
        <v>397</v>
      </c>
      <c r="C248" s="72" t="s">
        <v>269</v>
      </c>
      <c r="D248" s="72" t="s">
        <v>508</v>
      </c>
      <c r="E248" s="130" t="s">
        <v>165</v>
      </c>
      <c r="F248" s="131">
        <v>3890.59</v>
      </c>
      <c r="G248" s="132" t="s">
        <v>654</v>
      </c>
    </row>
    <row r="249" spans="1:7" s="1" customFormat="1" ht="15" customHeight="1" x14ac:dyDescent="0.2">
      <c r="A249" s="37">
        <v>242</v>
      </c>
      <c r="B249" s="72" t="s">
        <v>407</v>
      </c>
      <c r="C249" s="72" t="s">
        <v>270</v>
      </c>
      <c r="D249" s="72" t="s">
        <v>509</v>
      </c>
      <c r="E249" s="130" t="s">
        <v>165</v>
      </c>
      <c r="F249" s="131">
        <v>110.27</v>
      </c>
      <c r="G249" s="132" t="s">
        <v>654</v>
      </c>
    </row>
    <row r="250" spans="1:7" s="1" customFormat="1" ht="15" customHeight="1" x14ac:dyDescent="0.2">
      <c r="A250" s="37">
        <v>243</v>
      </c>
      <c r="B250" s="72" t="s">
        <v>397</v>
      </c>
      <c r="C250" s="72" t="s">
        <v>271</v>
      </c>
      <c r="D250" s="72" t="s">
        <v>510</v>
      </c>
      <c r="E250" s="130" t="s">
        <v>165</v>
      </c>
      <c r="F250" s="131">
        <v>75.8</v>
      </c>
      <c r="G250" s="132" t="s">
        <v>608</v>
      </c>
    </row>
    <row r="251" spans="1:7" s="1" customFormat="1" ht="15" customHeight="1" x14ac:dyDescent="0.2">
      <c r="A251" s="37">
        <v>244</v>
      </c>
      <c r="B251" s="72" t="s">
        <v>117</v>
      </c>
      <c r="C251" s="72" t="s">
        <v>272</v>
      </c>
      <c r="D251" s="72" t="s">
        <v>441</v>
      </c>
      <c r="E251" s="130" t="s">
        <v>165</v>
      </c>
      <c r="F251" s="131">
        <v>1296.1400000000001</v>
      </c>
      <c r="G251" s="132" t="s">
        <v>658</v>
      </c>
    </row>
    <row r="252" spans="1:7" s="1" customFormat="1" ht="15" customHeight="1" x14ac:dyDescent="0.2">
      <c r="A252" s="37">
        <v>245</v>
      </c>
      <c r="B252" s="72" t="s">
        <v>401</v>
      </c>
      <c r="C252" s="72" t="s">
        <v>273</v>
      </c>
      <c r="D252" s="72" t="s">
        <v>512</v>
      </c>
      <c r="E252" s="130" t="s">
        <v>165</v>
      </c>
      <c r="F252" s="131">
        <v>1538.85</v>
      </c>
      <c r="G252" s="132" t="s">
        <v>612</v>
      </c>
    </row>
    <row r="253" spans="1:7" s="1" customFormat="1" ht="15" customHeight="1" x14ac:dyDescent="0.2">
      <c r="A253" s="37">
        <v>246</v>
      </c>
      <c r="B253" s="72" t="s">
        <v>117</v>
      </c>
      <c r="C253" s="72" t="s">
        <v>274</v>
      </c>
      <c r="D253" s="72" t="s">
        <v>513</v>
      </c>
      <c r="E253" s="130" t="s">
        <v>165</v>
      </c>
      <c r="F253" s="131">
        <v>122.03</v>
      </c>
      <c r="G253" s="132" t="s">
        <v>739</v>
      </c>
    </row>
    <row r="254" spans="1:7" s="1" customFormat="1" ht="15" customHeight="1" x14ac:dyDescent="0.2">
      <c r="A254" s="37">
        <v>247</v>
      </c>
      <c r="B254" s="72" t="s">
        <v>394</v>
      </c>
      <c r="C254" s="72" t="s">
        <v>831</v>
      </c>
      <c r="D254" s="72" t="s">
        <v>445</v>
      </c>
      <c r="E254" s="130" t="s">
        <v>165</v>
      </c>
      <c r="F254" s="131">
        <v>392.96</v>
      </c>
      <c r="G254" s="132" t="s">
        <v>612</v>
      </c>
    </row>
    <row r="255" spans="1:7" s="1" customFormat="1" ht="15" customHeight="1" x14ac:dyDescent="0.2">
      <c r="A255" s="37">
        <v>248</v>
      </c>
      <c r="B255" s="72" t="s">
        <v>397</v>
      </c>
      <c r="C255" s="72" t="s">
        <v>832</v>
      </c>
      <c r="D255" s="72" t="s">
        <v>504</v>
      </c>
      <c r="E255" s="130" t="s">
        <v>165</v>
      </c>
      <c r="F255" s="131">
        <v>48.58</v>
      </c>
      <c r="G255" s="132" t="s">
        <v>666</v>
      </c>
    </row>
    <row r="256" spans="1:7" s="1" customFormat="1" ht="15" customHeight="1" x14ac:dyDescent="0.2">
      <c r="A256" s="37">
        <v>249</v>
      </c>
      <c r="B256" s="72" t="s">
        <v>117</v>
      </c>
      <c r="C256" s="72" t="s">
        <v>833</v>
      </c>
      <c r="D256" s="72" t="s">
        <v>834</v>
      </c>
      <c r="E256" s="130" t="s">
        <v>165</v>
      </c>
      <c r="F256" s="131">
        <v>7190</v>
      </c>
      <c r="G256" s="132" t="s">
        <v>835</v>
      </c>
    </row>
    <row r="257" spans="1:7" s="1" customFormat="1" ht="15" customHeight="1" x14ac:dyDescent="0.2">
      <c r="A257" s="37">
        <v>250</v>
      </c>
      <c r="B257" s="72" t="s">
        <v>397</v>
      </c>
      <c r="C257" s="72" t="s">
        <v>836</v>
      </c>
      <c r="D257" s="72" t="s">
        <v>837</v>
      </c>
      <c r="E257" s="130" t="s">
        <v>165</v>
      </c>
      <c r="F257" s="131">
        <v>78.81</v>
      </c>
      <c r="G257" s="132" t="s">
        <v>620</v>
      </c>
    </row>
    <row r="258" spans="1:7" s="1" customFormat="1" ht="15" customHeight="1" x14ac:dyDescent="0.2">
      <c r="A258" s="37">
        <v>251</v>
      </c>
      <c r="B258" s="72" t="s">
        <v>402</v>
      </c>
      <c r="C258" s="72" t="s">
        <v>275</v>
      </c>
      <c r="D258" s="72" t="s">
        <v>514</v>
      </c>
      <c r="E258" s="130" t="s">
        <v>165</v>
      </c>
      <c r="F258" s="131">
        <v>15540.4524</v>
      </c>
      <c r="G258" s="132" t="s">
        <v>654</v>
      </c>
    </row>
    <row r="259" spans="1:7" s="1" customFormat="1" ht="15" customHeight="1" x14ac:dyDescent="0.2">
      <c r="A259" s="37">
        <v>252</v>
      </c>
      <c r="B259" s="72" t="s">
        <v>394</v>
      </c>
      <c r="C259" s="72" t="s">
        <v>137</v>
      </c>
      <c r="D259" s="72" t="s">
        <v>448</v>
      </c>
      <c r="E259" s="130" t="s">
        <v>164</v>
      </c>
      <c r="F259" s="131">
        <v>8.4</v>
      </c>
      <c r="G259" s="132" t="s">
        <v>612</v>
      </c>
    </row>
    <row r="260" spans="1:7" s="1" customFormat="1" ht="15" customHeight="1" x14ac:dyDescent="0.2">
      <c r="A260" s="37">
        <v>253</v>
      </c>
      <c r="B260" s="72" t="s">
        <v>396</v>
      </c>
      <c r="C260" s="72" t="s">
        <v>276</v>
      </c>
      <c r="D260" s="72" t="s">
        <v>454</v>
      </c>
      <c r="E260" s="130" t="s">
        <v>165</v>
      </c>
      <c r="F260" s="131">
        <v>1368.92</v>
      </c>
      <c r="G260" s="132" t="s">
        <v>611</v>
      </c>
    </row>
    <row r="261" spans="1:7" s="1" customFormat="1" ht="15" customHeight="1" x14ac:dyDescent="0.2">
      <c r="A261" s="37">
        <v>254</v>
      </c>
      <c r="B261" s="72" t="s">
        <v>117</v>
      </c>
      <c r="C261" s="72" t="s">
        <v>838</v>
      </c>
      <c r="D261" s="72" t="s">
        <v>566</v>
      </c>
      <c r="E261" s="130" t="s">
        <v>165</v>
      </c>
      <c r="F261" s="131">
        <v>152.41999999999999</v>
      </c>
      <c r="G261" s="132" t="s">
        <v>654</v>
      </c>
    </row>
    <row r="262" spans="1:7" s="1" customFormat="1" ht="15" customHeight="1" x14ac:dyDescent="0.2">
      <c r="A262" s="37">
        <v>255</v>
      </c>
      <c r="B262" s="72" t="s">
        <v>397</v>
      </c>
      <c r="C262" s="72" t="s">
        <v>839</v>
      </c>
      <c r="D262" s="72" t="s">
        <v>840</v>
      </c>
      <c r="E262" s="130" t="s">
        <v>165</v>
      </c>
      <c r="F262" s="131">
        <v>97.7</v>
      </c>
      <c r="G262" s="132" t="s">
        <v>841</v>
      </c>
    </row>
    <row r="263" spans="1:7" s="1" customFormat="1" ht="15" customHeight="1" x14ac:dyDescent="0.2">
      <c r="A263" s="37">
        <v>256</v>
      </c>
      <c r="B263" s="72" t="s">
        <v>401</v>
      </c>
      <c r="C263" s="72" t="s">
        <v>277</v>
      </c>
      <c r="D263" s="72" t="s">
        <v>515</v>
      </c>
      <c r="E263" s="130" t="s">
        <v>165</v>
      </c>
      <c r="F263" s="131">
        <v>1799.28</v>
      </c>
      <c r="G263" s="132" t="s">
        <v>612</v>
      </c>
    </row>
    <row r="264" spans="1:7" s="1" customFormat="1" ht="15" customHeight="1" x14ac:dyDescent="0.2">
      <c r="A264" s="37">
        <v>257</v>
      </c>
      <c r="B264" s="72" t="s">
        <v>400</v>
      </c>
      <c r="C264" s="72" t="s">
        <v>278</v>
      </c>
      <c r="D264" s="72" t="s">
        <v>516</v>
      </c>
      <c r="E264" s="130" t="s">
        <v>165</v>
      </c>
      <c r="F264" s="131">
        <v>137.66</v>
      </c>
      <c r="G264" s="132" t="s">
        <v>658</v>
      </c>
    </row>
    <row r="265" spans="1:7" s="1" customFormat="1" ht="15" customHeight="1" x14ac:dyDescent="0.2">
      <c r="A265" s="37">
        <v>258</v>
      </c>
      <c r="B265" s="72" t="s">
        <v>117</v>
      </c>
      <c r="C265" s="72" t="s">
        <v>44</v>
      </c>
      <c r="D265" s="72" t="s">
        <v>161</v>
      </c>
      <c r="E265" s="130" t="s">
        <v>165</v>
      </c>
      <c r="F265" s="131">
        <v>2517.06</v>
      </c>
      <c r="G265" s="132" t="s">
        <v>654</v>
      </c>
    </row>
    <row r="266" spans="1:7" s="1" customFormat="1" ht="15" customHeight="1" x14ac:dyDescent="0.2">
      <c r="A266" s="37">
        <v>259</v>
      </c>
      <c r="B266" s="72" t="s">
        <v>398</v>
      </c>
      <c r="C266" s="72" t="s">
        <v>842</v>
      </c>
      <c r="D266" s="72" t="s">
        <v>441</v>
      </c>
      <c r="E266" s="130" t="s">
        <v>165</v>
      </c>
      <c r="F266" s="131">
        <v>71.510000000000005</v>
      </c>
      <c r="G266" s="132" t="s">
        <v>843</v>
      </c>
    </row>
    <row r="267" spans="1:7" s="1" customFormat="1" ht="15" customHeight="1" x14ac:dyDescent="0.2">
      <c r="A267" s="37">
        <v>260</v>
      </c>
      <c r="B267" s="72" t="s">
        <v>397</v>
      </c>
      <c r="C267" s="72" t="s">
        <v>844</v>
      </c>
      <c r="D267" s="72" t="s">
        <v>845</v>
      </c>
      <c r="E267" s="130" t="s">
        <v>165</v>
      </c>
      <c r="F267" s="131">
        <v>661.32</v>
      </c>
      <c r="G267" s="132" t="s">
        <v>608</v>
      </c>
    </row>
    <row r="268" spans="1:7" s="1" customFormat="1" ht="15" customHeight="1" x14ac:dyDescent="0.2">
      <c r="A268" s="37">
        <v>261</v>
      </c>
      <c r="B268" s="72" t="s">
        <v>117</v>
      </c>
      <c r="C268" s="72" t="s">
        <v>279</v>
      </c>
      <c r="D268" s="72" t="s">
        <v>437</v>
      </c>
      <c r="E268" s="130" t="s">
        <v>165</v>
      </c>
      <c r="F268" s="131">
        <v>10.4</v>
      </c>
      <c r="G268" s="132" t="s">
        <v>655</v>
      </c>
    </row>
    <row r="269" spans="1:7" s="1" customFormat="1" ht="15" customHeight="1" x14ac:dyDescent="0.2">
      <c r="A269" s="37">
        <v>262</v>
      </c>
      <c r="B269" s="72" t="s">
        <v>117</v>
      </c>
      <c r="C269" s="72" t="s">
        <v>846</v>
      </c>
      <c r="D269" s="72" t="s">
        <v>847</v>
      </c>
      <c r="E269" s="130" t="s">
        <v>165</v>
      </c>
      <c r="F269" s="131">
        <v>99.81</v>
      </c>
      <c r="G269" s="132" t="s">
        <v>608</v>
      </c>
    </row>
    <row r="270" spans="1:7" s="1" customFormat="1" ht="15" customHeight="1" x14ac:dyDescent="0.2">
      <c r="A270" s="37">
        <v>263</v>
      </c>
      <c r="B270" s="72" t="s">
        <v>397</v>
      </c>
      <c r="C270" s="72" t="s">
        <v>138</v>
      </c>
      <c r="D270" s="72" t="s">
        <v>517</v>
      </c>
      <c r="E270" s="130" t="s">
        <v>164</v>
      </c>
      <c r="F270" s="131">
        <v>86.28</v>
      </c>
      <c r="G270" s="132" t="s">
        <v>608</v>
      </c>
    </row>
    <row r="271" spans="1:7" s="1" customFormat="1" ht="15" customHeight="1" x14ac:dyDescent="0.2">
      <c r="A271" s="37">
        <v>264</v>
      </c>
      <c r="B271" s="72" t="s">
        <v>117</v>
      </c>
      <c r="C271" s="72" t="s">
        <v>280</v>
      </c>
      <c r="D271" s="72" t="s">
        <v>518</v>
      </c>
      <c r="E271" s="130" t="s">
        <v>165</v>
      </c>
      <c r="F271" s="131">
        <v>4997.01</v>
      </c>
      <c r="G271" s="132" t="s">
        <v>848</v>
      </c>
    </row>
    <row r="272" spans="1:7" s="1" customFormat="1" ht="15" customHeight="1" x14ac:dyDescent="0.2">
      <c r="A272" s="37">
        <v>265</v>
      </c>
      <c r="B272" s="72" t="s">
        <v>397</v>
      </c>
      <c r="C272" s="72" t="s">
        <v>849</v>
      </c>
      <c r="D272" s="72" t="s">
        <v>850</v>
      </c>
      <c r="E272" s="130" t="s">
        <v>165</v>
      </c>
      <c r="F272" s="131">
        <v>234.7</v>
      </c>
      <c r="G272" s="132" t="s">
        <v>608</v>
      </c>
    </row>
    <row r="273" spans="1:7" s="1" customFormat="1" ht="15" customHeight="1" x14ac:dyDescent="0.2">
      <c r="A273" s="37">
        <v>266</v>
      </c>
      <c r="B273" s="72" t="s">
        <v>398</v>
      </c>
      <c r="C273" s="72" t="s">
        <v>281</v>
      </c>
      <c r="D273" s="72" t="s">
        <v>454</v>
      </c>
      <c r="E273" s="130" t="s">
        <v>165</v>
      </c>
      <c r="F273" s="131">
        <v>172.74</v>
      </c>
      <c r="G273" s="132" t="s">
        <v>612</v>
      </c>
    </row>
    <row r="274" spans="1:7" s="1" customFormat="1" ht="15" customHeight="1" x14ac:dyDescent="0.2">
      <c r="A274" s="37">
        <v>267</v>
      </c>
      <c r="B274" s="72" t="s">
        <v>401</v>
      </c>
      <c r="C274" s="72" t="s">
        <v>851</v>
      </c>
      <c r="D274" s="72" t="s">
        <v>852</v>
      </c>
      <c r="E274" s="130" t="s">
        <v>165</v>
      </c>
      <c r="F274" s="131">
        <v>758.22</v>
      </c>
      <c r="G274" s="132" t="s">
        <v>612</v>
      </c>
    </row>
    <row r="275" spans="1:7" s="1" customFormat="1" ht="15" customHeight="1" x14ac:dyDescent="0.2">
      <c r="A275" s="37">
        <v>268</v>
      </c>
      <c r="B275" s="72" t="s">
        <v>117</v>
      </c>
      <c r="C275" s="72" t="s">
        <v>282</v>
      </c>
      <c r="D275" s="72" t="s">
        <v>519</v>
      </c>
      <c r="E275" s="130" t="s">
        <v>165</v>
      </c>
      <c r="F275" s="131">
        <v>59933.22</v>
      </c>
      <c r="G275" s="132" t="s">
        <v>655</v>
      </c>
    </row>
    <row r="276" spans="1:7" s="1" customFormat="1" ht="15" customHeight="1" x14ac:dyDescent="0.2">
      <c r="A276" s="37">
        <v>269</v>
      </c>
      <c r="B276" s="72" t="s">
        <v>406</v>
      </c>
      <c r="C276" s="72" t="s">
        <v>853</v>
      </c>
      <c r="D276" s="72" t="s">
        <v>282</v>
      </c>
      <c r="E276" s="130" t="s">
        <v>165</v>
      </c>
      <c r="F276" s="131">
        <v>1440.62</v>
      </c>
      <c r="G276" s="132" t="s">
        <v>690</v>
      </c>
    </row>
    <row r="277" spans="1:7" s="1" customFormat="1" ht="15" customHeight="1" x14ac:dyDescent="0.2">
      <c r="A277" s="37">
        <v>270</v>
      </c>
      <c r="B277" s="72" t="s">
        <v>397</v>
      </c>
      <c r="C277" s="72" t="s">
        <v>853</v>
      </c>
      <c r="D277" s="72" t="s">
        <v>437</v>
      </c>
      <c r="E277" s="130" t="s">
        <v>165</v>
      </c>
      <c r="F277" s="131">
        <v>740.36</v>
      </c>
      <c r="G277" s="132" t="s">
        <v>854</v>
      </c>
    </row>
    <row r="278" spans="1:7" s="1" customFormat="1" ht="15" customHeight="1" x14ac:dyDescent="0.2">
      <c r="A278" s="37">
        <v>271</v>
      </c>
      <c r="B278" s="72" t="s">
        <v>117</v>
      </c>
      <c r="C278" s="72" t="s">
        <v>283</v>
      </c>
      <c r="D278" s="72" t="s">
        <v>355</v>
      </c>
      <c r="E278" s="130" t="s">
        <v>165</v>
      </c>
      <c r="F278" s="131">
        <v>69559.110000000102</v>
      </c>
      <c r="G278" s="132" t="s">
        <v>728</v>
      </c>
    </row>
    <row r="279" spans="1:7" s="1" customFormat="1" ht="15" customHeight="1" x14ac:dyDescent="0.2">
      <c r="A279" s="37">
        <v>272</v>
      </c>
      <c r="B279" s="72" t="s">
        <v>397</v>
      </c>
      <c r="C279" s="72" t="s">
        <v>284</v>
      </c>
      <c r="D279" s="72" t="s">
        <v>520</v>
      </c>
      <c r="E279" s="130" t="s">
        <v>165</v>
      </c>
      <c r="F279" s="131">
        <v>163.78</v>
      </c>
      <c r="G279" s="132" t="s">
        <v>608</v>
      </c>
    </row>
    <row r="280" spans="1:7" s="1" customFormat="1" ht="15" customHeight="1" x14ac:dyDescent="0.2">
      <c r="A280" s="37">
        <v>273</v>
      </c>
      <c r="B280" s="72" t="s">
        <v>398</v>
      </c>
      <c r="C280" s="72" t="s">
        <v>285</v>
      </c>
      <c r="D280" s="72" t="s">
        <v>521</v>
      </c>
      <c r="E280" s="130" t="s">
        <v>164</v>
      </c>
      <c r="F280" s="131">
        <v>70.14</v>
      </c>
      <c r="G280" s="132" t="s">
        <v>608</v>
      </c>
    </row>
    <row r="281" spans="1:7" s="1" customFormat="1" ht="15" customHeight="1" x14ac:dyDescent="0.2">
      <c r="A281" s="37">
        <v>274</v>
      </c>
      <c r="B281" s="72" t="s">
        <v>405</v>
      </c>
      <c r="C281" s="72" t="s">
        <v>855</v>
      </c>
      <c r="D281" s="72" t="s">
        <v>856</v>
      </c>
      <c r="E281" s="130" t="s">
        <v>165</v>
      </c>
      <c r="F281" s="131">
        <v>99.81</v>
      </c>
      <c r="G281" s="132" t="s">
        <v>655</v>
      </c>
    </row>
    <row r="282" spans="1:7" s="1" customFormat="1" ht="15" customHeight="1" x14ac:dyDescent="0.2">
      <c r="A282" s="37">
        <v>275</v>
      </c>
      <c r="B282" s="72" t="s">
        <v>396</v>
      </c>
      <c r="C282" s="72" t="s">
        <v>286</v>
      </c>
      <c r="D282" s="72" t="s">
        <v>518</v>
      </c>
      <c r="E282" s="130" t="s">
        <v>165</v>
      </c>
      <c r="F282" s="131">
        <v>2921.82</v>
      </c>
      <c r="G282" s="132" t="s">
        <v>611</v>
      </c>
    </row>
    <row r="283" spans="1:7" s="1" customFormat="1" ht="15" customHeight="1" x14ac:dyDescent="0.2">
      <c r="A283" s="37">
        <v>276</v>
      </c>
      <c r="B283" s="72" t="s">
        <v>406</v>
      </c>
      <c r="C283" s="72" t="s">
        <v>287</v>
      </c>
      <c r="D283" s="72" t="s">
        <v>522</v>
      </c>
      <c r="E283" s="130" t="s">
        <v>165</v>
      </c>
      <c r="F283" s="131">
        <v>319.83</v>
      </c>
      <c r="G283" s="132" t="s">
        <v>690</v>
      </c>
    </row>
    <row r="284" spans="1:7" s="1" customFormat="1" ht="15" customHeight="1" x14ac:dyDescent="0.2">
      <c r="A284" s="37">
        <v>277</v>
      </c>
      <c r="B284" s="72" t="s">
        <v>404</v>
      </c>
      <c r="C284" s="72" t="s">
        <v>288</v>
      </c>
      <c r="D284" s="72" t="s">
        <v>523</v>
      </c>
      <c r="E284" s="130" t="s">
        <v>165</v>
      </c>
      <c r="F284" s="131">
        <v>242.16</v>
      </c>
      <c r="G284" s="132" t="s">
        <v>611</v>
      </c>
    </row>
    <row r="285" spans="1:7" s="1" customFormat="1" ht="15" customHeight="1" x14ac:dyDescent="0.2">
      <c r="A285" s="37">
        <v>278</v>
      </c>
      <c r="B285" s="72" t="s">
        <v>399</v>
      </c>
      <c r="C285" s="72" t="s">
        <v>139</v>
      </c>
      <c r="D285" s="72" t="s">
        <v>524</v>
      </c>
      <c r="E285" s="130" t="s">
        <v>164</v>
      </c>
      <c r="F285" s="131">
        <v>2197.4899999999998</v>
      </c>
      <c r="G285" s="132" t="s">
        <v>654</v>
      </c>
    </row>
    <row r="286" spans="1:7" s="1" customFormat="1" ht="15" customHeight="1" x14ac:dyDescent="0.2">
      <c r="A286" s="37">
        <v>279</v>
      </c>
      <c r="B286" s="72" t="s">
        <v>397</v>
      </c>
      <c r="C286" s="72" t="s">
        <v>139</v>
      </c>
      <c r="D286" s="72" t="s">
        <v>524</v>
      </c>
      <c r="E286" s="130" t="s">
        <v>164</v>
      </c>
      <c r="F286" s="131">
        <v>3079.42</v>
      </c>
      <c r="G286" s="132" t="s">
        <v>654</v>
      </c>
    </row>
    <row r="287" spans="1:7" s="1" customFormat="1" ht="15" customHeight="1" x14ac:dyDescent="0.2">
      <c r="A287" s="37">
        <v>280</v>
      </c>
      <c r="B287" s="72" t="s">
        <v>117</v>
      </c>
      <c r="C287" s="72" t="s">
        <v>857</v>
      </c>
      <c r="D287" s="72" t="s">
        <v>858</v>
      </c>
      <c r="E287" s="130" t="s">
        <v>165</v>
      </c>
      <c r="F287" s="131">
        <v>117.19</v>
      </c>
      <c r="G287" s="132" t="s">
        <v>620</v>
      </c>
    </row>
    <row r="288" spans="1:7" s="1" customFormat="1" ht="15" customHeight="1" x14ac:dyDescent="0.2">
      <c r="A288" s="37">
        <v>281</v>
      </c>
      <c r="B288" s="72" t="s">
        <v>397</v>
      </c>
      <c r="C288" s="72" t="s">
        <v>859</v>
      </c>
      <c r="D288" s="72" t="s">
        <v>860</v>
      </c>
      <c r="E288" s="130" t="s">
        <v>165</v>
      </c>
      <c r="F288" s="131">
        <v>58.85</v>
      </c>
      <c r="G288" s="132" t="s">
        <v>608</v>
      </c>
    </row>
    <row r="289" spans="1:7" s="1" customFormat="1" ht="15" customHeight="1" x14ac:dyDescent="0.2">
      <c r="A289" s="37">
        <v>282</v>
      </c>
      <c r="B289" s="72" t="s">
        <v>394</v>
      </c>
      <c r="C289" s="72" t="s">
        <v>861</v>
      </c>
      <c r="D289" s="72" t="s">
        <v>437</v>
      </c>
      <c r="E289" s="130" t="s">
        <v>164</v>
      </c>
      <c r="F289" s="131">
        <v>102.26</v>
      </c>
      <c r="G289" s="132" t="s">
        <v>683</v>
      </c>
    </row>
    <row r="290" spans="1:7" s="1" customFormat="1" ht="15" customHeight="1" x14ac:dyDescent="0.2">
      <c r="A290" s="37">
        <v>283</v>
      </c>
      <c r="B290" s="72" t="s">
        <v>117</v>
      </c>
      <c r="C290" s="72" t="s">
        <v>140</v>
      </c>
      <c r="D290" s="72" t="s">
        <v>525</v>
      </c>
      <c r="E290" s="130" t="s">
        <v>164</v>
      </c>
      <c r="F290" s="131">
        <v>2903.09</v>
      </c>
      <c r="G290" s="132" t="s">
        <v>617</v>
      </c>
    </row>
    <row r="291" spans="1:7" s="1" customFormat="1" ht="15" customHeight="1" x14ac:dyDescent="0.2">
      <c r="A291" s="37">
        <v>284</v>
      </c>
      <c r="B291" s="72" t="s">
        <v>397</v>
      </c>
      <c r="C291" s="72" t="s">
        <v>289</v>
      </c>
      <c r="D291" s="72" t="s">
        <v>526</v>
      </c>
      <c r="E291" s="130" t="s">
        <v>165</v>
      </c>
      <c r="F291" s="131">
        <v>620.33000000000004</v>
      </c>
      <c r="G291" s="132" t="s">
        <v>619</v>
      </c>
    </row>
    <row r="292" spans="1:7" s="1" customFormat="1" ht="15" customHeight="1" x14ac:dyDescent="0.2">
      <c r="A292" s="37">
        <v>285</v>
      </c>
      <c r="B292" s="72" t="s">
        <v>400</v>
      </c>
      <c r="C292" s="72" t="s">
        <v>141</v>
      </c>
      <c r="D292" s="72" t="s">
        <v>527</v>
      </c>
      <c r="E292" s="130" t="s">
        <v>164</v>
      </c>
      <c r="F292" s="131">
        <v>2170.37</v>
      </c>
      <c r="G292" s="132" t="s">
        <v>658</v>
      </c>
    </row>
    <row r="293" spans="1:7" s="1" customFormat="1" ht="15" customHeight="1" x14ac:dyDescent="0.2">
      <c r="A293" s="37">
        <v>286</v>
      </c>
      <c r="B293" s="72" t="s">
        <v>396</v>
      </c>
      <c r="C293" s="72" t="s">
        <v>290</v>
      </c>
      <c r="D293" s="72" t="s">
        <v>425</v>
      </c>
      <c r="E293" s="130" t="s">
        <v>165</v>
      </c>
      <c r="F293" s="131">
        <v>3020.76</v>
      </c>
      <c r="G293" s="132" t="s">
        <v>658</v>
      </c>
    </row>
    <row r="294" spans="1:7" s="1" customFormat="1" ht="15" customHeight="1" x14ac:dyDescent="0.2">
      <c r="A294" s="37">
        <v>287</v>
      </c>
      <c r="B294" s="72" t="s">
        <v>117</v>
      </c>
      <c r="C294" s="72" t="s">
        <v>291</v>
      </c>
      <c r="D294" s="72" t="s">
        <v>528</v>
      </c>
      <c r="E294" s="130" t="s">
        <v>165</v>
      </c>
      <c r="F294" s="131">
        <v>38.76</v>
      </c>
      <c r="G294" s="132" t="s">
        <v>613</v>
      </c>
    </row>
    <row r="295" spans="1:7" s="1" customFormat="1" ht="15" customHeight="1" x14ac:dyDescent="0.2">
      <c r="A295" s="37">
        <v>288</v>
      </c>
      <c r="B295" s="72" t="s">
        <v>396</v>
      </c>
      <c r="C295" s="72" t="s">
        <v>292</v>
      </c>
      <c r="D295" s="72" t="s">
        <v>529</v>
      </c>
      <c r="E295" s="130" t="s">
        <v>165</v>
      </c>
      <c r="F295" s="131">
        <v>2184.5700000000002</v>
      </c>
      <c r="G295" s="132" t="s">
        <v>658</v>
      </c>
    </row>
    <row r="296" spans="1:7" s="1" customFormat="1" ht="15" customHeight="1" x14ac:dyDescent="0.2">
      <c r="A296" s="37">
        <v>289</v>
      </c>
      <c r="B296" s="72" t="s">
        <v>397</v>
      </c>
      <c r="C296" s="72" t="s">
        <v>862</v>
      </c>
      <c r="D296" s="72" t="s">
        <v>863</v>
      </c>
      <c r="E296" s="130" t="s">
        <v>165</v>
      </c>
      <c r="F296" s="131">
        <v>19.829999999999998</v>
      </c>
      <c r="G296" s="132" t="s">
        <v>608</v>
      </c>
    </row>
    <row r="297" spans="1:7" s="1" customFormat="1" ht="15" customHeight="1" x14ac:dyDescent="0.2">
      <c r="A297" s="37">
        <v>290</v>
      </c>
      <c r="B297" s="72" t="s">
        <v>394</v>
      </c>
      <c r="C297" s="72" t="s">
        <v>293</v>
      </c>
      <c r="D297" s="72" t="s">
        <v>530</v>
      </c>
      <c r="E297" s="130" t="s">
        <v>165</v>
      </c>
      <c r="F297" s="131">
        <v>1364.81</v>
      </c>
      <c r="G297" s="132" t="s">
        <v>654</v>
      </c>
    </row>
    <row r="298" spans="1:7" s="1" customFormat="1" ht="15" customHeight="1" x14ac:dyDescent="0.2">
      <c r="A298" s="37">
        <v>291</v>
      </c>
      <c r="B298" s="72" t="s">
        <v>398</v>
      </c>
      <c r="C298" s="72" t="s">
        <v>293</v>
      </c>
      <c r="D298" s="72" t="s">
        <v>864</v>
      </c>
      <c r="E298" s="130" t="s">
        <v>165</v>
      </c>
      <c r="F298" s="131">
        <v>247.73</v>
      </c>
      <c r="G298" s="132" t="s">
        <v>620</v>
      </c>
    </row>
    <row r="299" spans="1:7" s="1" customFormat="1" ht="15" customHeight="1" x14ac:dyDescent="0.2">
      <c r="A299" s="37">
        <v>292</v>
      </c>
      <c r="B299" s="72" t="s">
        <v>117</v>
      </c>
      <c r="C299" s="72" t="s">
        <v>293</v>
      </c>
      <c r="D299" s="72" t="s">
        <v>550</v>
      </c>
      <c r="E299" s="130" t="s">
        <v>165</v>
      </c>
      <c r="F299" s="131">
        <v>36.900000000000198</v>
      </c>
      <c r="G299" s="132" t="s">
        <v>608</v>
      </c>
    </row>
    <row r="300" spans="1:7" s="1" customFormat="1" ht="15" customHeight="1" x14ac:dyDescent="0.2">
      <c r="A300" s="37">
        <v>293</v>
      </c>
      <c r="B300" s="72" t="s">
        <v>402</v>
      </c>
      <c r="C300" s="72" t="s">
        <v>294</v>
      </c>
      <c r="D300" s="72" t="s">
        <v>424</v>
      </c>
      <c r="E300" s="130" t="s">
        <v>165</v>
      </c>
      <c r="F300" s="131">
        <v>1184.5899999999999</v>
      </c>
      <c r="G300" s="132" t="s">
        <v>714</v>
      </c>
    </row>
    <row r="301" spans="1:7" s="1" customFormat="1" ht="15" customHeight="1" x14ac:dyDescent="0.2">
      <c r="A301" s="37">
        <v>294</v>
      </c>
      <c r="B301" s="72" t="s">
        <v>394</v>
      </c>
      <c r="C301" s="72" t="s">
        <v>295</v>
      </c>
      <c r="D301" s="72" t="s">
        <v>531</v>
      </c>
      <c r="E301" s="130" t="s">
        <v>165</v>
      </c>
      <c r="F301" s="131">
        <v>214.53</v>
      </c>
      <c r="G301" s="132" t="s">
        <v>608</v>
      </c>
    </row>
    <row r="302" spans="1:7" s="1" customFormat="1" ht="15" customHeight="1" x14ac:dyDescent="0.2">
      <c r="A302" s="37">
        <v>295</v>
      </c>
      <c r="B302" s="72" t="s">
        <v>117</v>
      </c>
      <c r="C302" s="72" t="s">
        <v>296</v>
      </c>
      <c r="D302" s="72" t="s">
        <v>532</v>
      </c>
      <c r="E302" s="130" t="s">
        <v>165</v>
      </c>
      <c r="F302" s="131">
        <v>3614.01</v>
      </c>
      <c r="G302" s="132" t="s">
        <v>658</v>
      </c>
    </row>
    <row r="303" spans="1:7" s="1" customFormat="1" ht="15" customHeight="1" x14ac:dyDescent="0.2">
      <c r="A303" s="37">
        <v>296</v>
      </c>
      <c r="B303" s="72" t="s">
        <v>400</v>
      </c>
      <c r="C303" s="72" t="s">
        <v>297</v>
      </c>
      <c r="D303" s="72" t="s">
        <v>458</v>
      </c>
      <c r="E303" s="130" t="s">
        <v>165</v>
      </c>
      <c r="F303" s="131">
        <v>2126.0100000000002</v>
      </c>
      <c r="G303" s="132" t="s">
        <v>658</v>
      </c>
    </row>
    <row r="304" spans="1:7" s="1" customFormat="1" ht="15" customHeight="1" x14ac:dyDescent="0.2">
      <c r="A304" s="37">
        <v>297</v>
      </c>
      <c r="B304" s="72" t="s">
        <v>117</v>
      </c>
      <c r="C304" s="72" t="s">
        <v>298</v>
      </c>
      <c r="D304" s="72" t="s">
        <v>533</v>
      </c>
      <c r="E304" s="130" t="s">
        <v>165</v>
      </c>
      <c r="F304" s="131">
        <v>19737.18</v>
      </c>
      <c r="G304" s="132" t="s">
        <v>655</v>
      </c>
    </row>
    <row r="305" spans="1:7" s="1" customFormat="1" ht="15" customHeight="1" x14ac:dyDescent="0.2">
      <c r="A305" s="37">
        <v>298</v>
      </c>
      <c r="B305" s="72" t="s">
        <v>401</v>
      </c>
      <c r="C305" s="72" t="s">
        <v>865</v>
      </c>
      <c r="D305" s="72" t="s">
        <v>866</v>
      </c>
      <c r="E305" s="130" t="s">
        <v>165</v>
      </c>
      <c r="F305" s="131">
        <v>289.93</v>
      </c>
      <c r="G305" s="132" t="s">
        <v>612</v>
      </c>
    </row>
    <row r="306" spans="1:7" s="1" customFormat="1" ht="15" customHeight="1" x14ac:dyDescent="0.2">
      <c r="A306" s="37">
        <v>299</v>
      </c>
      <c r="B306" s="72" t="s">
        <v>394</v>
      </c>
      <c r="C306" s="72" t="s">
        <v>865</v>
      </c>
      <c r="D306" s="72" t="s">
        <v>866</v>
      </c>
      <c r="E306" s="130" t="s">
        <v>165</v>
      </c>
      <c r="F306" s="131">
        <v>585.86</v>
      </c>
      <c r="G306" s="132" t="s">
        <v>612</v>
      </c>
    </row>
    <row r="307" spans="1:7" s="1" customFormat="1" ht="15" customHeight="1" x14ac:dyDescent="0.2">
      <c r="A307" s="37">
        <v>300</v>
      </c>
      <c r="B307" s="72" t="s">
        <v>397</v>
      </c>
      <c r="C307" s="72" t="s">
        <v>865</v>
      </c>
      <c r="D307" s="72" t="s">
        <v>867</v>
      </c>
      <c r="E307" s="130" t="s">
        <v>165</v>
      </c>
      <c r="F307" s="131">
        <v>77.52</v>
      </c>
      <c r="G307" s="132" t="s">
        <v>843</v>
      </c>
    </row>
    <row r="308" spans="1:7" s="1" customFormat="1" ht="15" customHeight="1" x14ac:dyDescent="0.2">
      <c r="A308" s="37">
        <v>301</v>
      </c>
      <c r="B308" s="72" t="s">
        <v>400</v>
      </c>
      <c r="C308" s="72" t="s">
        <v>299</v>
      </c>
      <c r="D308" s="72" t="s">
        <v>504</v>
      </c>
      <c r="E308" s="130" t="s">
        <v>165</v>
      </c>
      <c r="F308" s="131">
        <v>499.84</v>
      </c>
      <c r="G308" s="132" t="s">
        <v>658</v>
      </c>
    </row>
    <row r="309" spans="1:7" s="1" customFormat="1" ht="15" customHeight="1" x14ac:dyDescent="0.2">
      <c r="A309" s="37">
        <v>302</v>
      </c>
      <c r="B309" s="72" t="s">
        <v>117</v>
      </c>
      <c r="C309" s="72" t="s">
        <v>446</v>
      </c>
      <c r="D309" s="72" t="s">
        <v>163</v>
      </c>
      <c r="E309" s="130" t="s">
        <v>165</v>
      </c>
      <c r="F309" s="131">
        <v>212.23</v>
      </c>
      <c r="G309" s="132" t="s">
        <v>723</v>
      </c>
    </row>
    <row r="310" spans="1:7" s="1" customFormat="1" ht="15" customHeight="1" x14ac:dyDescent="0.2">
      <c r="A310" s="37">
        <v>303</v>
      </c>
      <c r="B310" s="72" t="s">
        <v>401</v>
      </c>
      <c r="C310" s="72" t="s">
        <v>300</v>
      </c>
      <c r="D310" s="72" t="s">
        <v>234</v>
      </c>
      <c r="E310" s="130" t="s">
        <v>165</v>
      </c>
      <c r="F310" s="131">
        <v>635.41</v>
      </c>
      <c r="G310" s="132" t="s">
        <v>612</v>
      </c>
    </row>
    <row r="311" spans="1:7" s="1" customFormat="1" ht="15" customHeight="1" x14ac:dyDescent="0.2">
      <c r="A311" s="37">
        <v>304</v>
      </c>
      <c r="B311" s="72" t="s">
        <v>397</v>
      </c>
      <c r="C311" s="72" t="s">
        <v>300</v>
      </c>
      <c r="D311" s="72" t="s">
        <v>536</v>
      </c>
      <c r="E311" s="130" t="s">
        <v>164</v>
      </c>
      <c r="F311" s="131">
        <v>26.44</v>
      </c>
      <c r="G311" s="132" t="s">
        <v>608</v>
      </c>
    </row>
    <row r="312" spans="1:7" s="1" customFormat="1" ht="15" customHeight="1" x14ac:dyDescent="0.2">
      <c r="A312" s="37">
        <v>305</v>
      </c>
      <c r="B312" s="72" t="s">
        <v>396</v>
      </c>
      <c r="C312" s="72" t="s">
        <v>300</v>
      </c>
      <c r="D312" s="72" t="s">
        <v>535</v>
      </c>
      <c r="E312" s="130" t="s">
        <v>165</v>
      </c>
      <c r="F312" s="131">
        <v>675.34</v>
      </c>
      <c r="G312" s="132" t="s">
        <v>658</v>
      </c>
    </row>
    <row r="313" spans="1:7" s="1" customFormat="1" ht="15" customHeight="1" x14ac:dyDescent="0.2">
      <c r="A313" s="37">
        <v>306</v>
      </c>
      <c r="B313" s="72" t="s">
        <v>117</v>
      </c>
      <c r="C313" s="72" t="s">
        <v>301</v>
      </c>
      <c r="D313" s="72" t="s">
        <v>536</v>
      </c>
      <c r="E313" s="130" t="s">
        <v>165</v>
      </c>
      <c r="F313" s="131">
        <v>77624.92</v>
      </c>
      <c r="G313" s="132" t="s">
        <v>731</v>
      </c>
    </row>
    <row r="314" spans="1:7" s="1" customFormat="1" ht="15" customHeight="1" x14ac:dyDescent="0.2">
      <c r="A314" s="37">
        <v>307</v>
      </c>
      <c r="B314" s="72" t="s">
        <v>117</v>
      </c>
      <c r="C314" s="72" t="s">
        <v>302</v>
      </c>
      <c r="D314" s="72" t="s">
        <v>157</v>
      </c>
      <c r="E314" s="130" t="s">
        <v>165</v>
      </c>
      <c r="F314" s="131">
        <v>19601.099999999999</v>
      </c>
      <c r="G314" s="132" t="s">
        <v>655</v>
      </c>
    </row>
    <row r="315" spans="1:7" s="1" customFormat="1" ht="15" customHeight="1" x14ac:dyDescent="0.2">
      <c r="A315" s="37">
        <v>308</v>
      </c>
      <c r="B315" s="72" t="s">
        <v>398</v>
      </c>
      <c r="C315" s="72" t="s">
        <v>303</v>
      </c>
      <c r="D315" s="72" t="s">
        <v>160</v>
      </c>
      <c r="E315" s="130" t="s">
        <v>165</v>
      </c>
      <c r="F315" s="131">
        <v>7992.56</v>
      </c>
      <c r="G315" s="132" t="s">
        <v>654</v>
      </c>
    </row>
    <row r="316" spans="1:7" s="1" customFormat="1" ht="15" customHeight="1" x14ac:dyDescent="0.2">
      <c r="A316" s="37">
        <v>309</v>
      </c>
      <c r="B316" s="72" t="s">
        <v>117</v>
      </c>
      <c r="C316" s="72" t="s">
        <v>304</v>
      </c>
      <c r="D316" s="72" t="s">
        <v>511</v>
      </c>
      <c r="E316" s="130" t="s">
        <v>165</v>
      </c>
      <c r="F316" s="131">
        <v>296.8</v>
      </c>
      <c r="G316" s="132" t="s">
        <v>671</v>
      </c>
    </row>
    <row r="317" spans="1:7" s="1" customFormat="1" ht="15" customHeight="1" x14ac:dyDescent="0.2">
      <c r="A317" s="37">
        <v>310</v>
      </c>
      <c r="B317" s="72" t="s">
        <v>396</v>
      </c>
      <c r="C317" s="72" t="s">
        <v>304</v>
      </c>
      <c r="D317" s="72" t="s">
        <v>491</v>
      </c>
      <c r="E317" s="130" t="s">
        <v>165</v>
      </c>
      <c r="F317" s="131">
        <v>1235.6400000000001</v>
      </c>
      <c r="G317" s="132" t="s">
        <v>658</v>
      </c>
    </row>
    <row r="318" spans="1:7" s="1" customFormat="1" ht="15" customHeight="1" x14ac:dyDescent="0.2">
      <c r="A318" s="37">
        <v>311</v>
      </c>
      <c r="B318" s="72" t="s">
        <v>117</v>
      </c>
      <c r="C318" s="72" t="s">
        <v>868</v>
      </c>
      <c r="D318" s="72" t="s">
        <v>419</v>
      </c>
      <c r="E318" s="130" t="s">
        <v>165</v>
      </c>
      <c r="F318" s="131">
        <v>4483.74</v>
      </c>
      <c r="G318" s="132" t="s">
        <v>869</v>
      </c>
    </row>
    <row r="319" spans="1:7" s="1" customFormat="1" ht="15" customHeight="1" x14ac:dyDescent="0.2">
      <c r="A319" s="37">
        <v>312</v>
      </c>
      <c r="B319" s="72" t="s">
        <v>397</v>
      </c>
      <c r="C319" s="72" t="s">
        <v>870</v>
      </c>
      <c r="D319" s="72" t="s">
        <v>468</v>
      </c>
      <c r="E319" s="130" t="s">
        <v>165</v>
      </c>
      <c r="F319" s="131">
        <v>18.39</v>
      </c>
      <c r="G319" s="132" t="s">
        <v>608</v>
      </c>
    </row>
    <row r="320" spans="1:7" s="1" customFormat="1" ht="15" customHeight="1" x14ac:dyDescent="0.2">
      <c r="A320" s="37">
        <v>313</v>
      </c>
      <c r="B320" s="72" t="s">
        <v>398</v>
      </c>
      <c r="C320" s="72" t="s">
        <v>305</v>
      </c>
      <c r="D320" s="72" t="s">
        <v>439</v>
      </c>
      <c r="E320" s="130" t="s">
        <v>165</v>
      </c>
      <c r="F320" s="131">
        <v>198.83</v>
      </c>
      <c r="G320" s="132" t="s">
        <v>654</v>
      </c>
    </row>
    <row r="321" spans="1:7" s="1" customFormat="1" ht="15" customHeight="1" x14ac:dyDescent="0.2">
      <c r="A321" s="37">
        <v>314</v>
      </c>
      <c r="B321" s="72" t="s">
        <v>117</v>
      </c>
      <c r="C321" s="72" t="s">
        <v>306</v>
      </c>
      <c r="D321" s="72" t="s">
        <v>157</v>
      </c>
      <c r="E321" s="130" t="s">
        <v>165</v>
      </c>
      <c r="F321" s="131">
        <v>3007.12</v>
      </c>
      <c r="G321" s="132" t="s">
        <v>655</v>
      </c>
    </row>
    <row r="322" spans="1:7" s="1" customFormat="1" ht="15" customHeight="1" x14ac:dyDescent="0.2">
      <c r="A322" s="37">
        <v>315</v>
      </c>
      <c r="B322" s="72" t="s">
        <v>117</v>
      </c>
      <c r="C322" s="72" t="s">
        <v>871</v>
      </c>
      <c r="D322" s="72" t="s">
        <v>872</v>
      </c>
      <c r="E322" s="130" t="s">
        <v>165</v>
      </c>
      <c r="F322" s="131">
        <v>105.69</v>
      </c>
      <c r="G322" s="132" t="s">
        <v>608</v>
      </c>
    </row>
    <row r="323" spans="1:7" s="1" customFormat="1" ht="15" customHeight="1" x14ac:dyDescent="0.2">
      <c r="A323" s="37">
        <v>316</v>
      </c>
      <c r="B323" s="72" t="s">
        <v>401</v>
      </c>
      <c r="C323" s="72" t="s">
        <v>161</v>
      </c>
      <c r="D323" s="72" t="s">
        <v>446</v>
      </c>
      <c r="E323" s="130" t="s">
        <v>165</v>
      </c>
      <c r="F323" s="131">
        <v>602.55999999999995</v>
      </c>
      <c r="G323" s="132" t="s">
        <v>612</v>
      </c>
    </row>
    <row r="324" spans="1:7" s="1" customFormat="1" ht="15" customHeight="1" x14ac:dyDescent="0.2">
      <c r="A324" s="37">
        <v>317</v>
      </c>
      <c r="B324" s="72" t="s">
        <v>394</v>
      </c>
      <c r="C324" s="72" t="s">
        <v>873</v>
      </c>
      <c r="D324" s="72" t="s">
        <v>586</v>
      </c>
      <c r="E324" s="130" t="s">
        <v>164</v>
      </c>
      <c r="F324" s="131">
        <v>117.19</v>
      </c>
      <c r="G324" s="132" t="s">
        <v>743</v>
      </c>
    </row>
    <row r="325" spans="1:7" s="1" customFormat="1" ht="15" customHeight="1" x14ac:dyDescent="0.2">
      <c r="A325" s="37">
        <v>318</v>
      </c>
      <c r="B325" s="72" t="s">
        <v>117</v>
      </c>
      <c r="C325" s="72" t="s">
        <v>874</v>
      </c>
      <c r="D325" s="72" t="s">
        <v>875</v>
      </c>
      <c r="E325" s="130" t="s">
        <v>165</v>
      </c>
      <c r="F325" s="131">
        <v>44.43</v>
      </c>
      <c r="G325" s="132" t="s">
        <v>666</v>
      </c>
    </row>
    <row r="326" spans="1:7" s="1" customFormat="1" ht="15" customHeight="1" x14ac:dyDescent="0.2">
      <c r="A326" s="37">
        <v>319</v>
      </c>
      <c r="B326" s="72" t="s">
        <v>117</v>
      </c>
      <c r="C326" s="72" t="s">
        <v>876</v>
      </c>
      <c r="D326" s="72" t="s">
        <v>441</v>
      </c>
      <c r="E326" s="130" t="s">
        <v>165</v>
      </c>
      <c r="F326" s="131">
        <v>6006.3</v>
      </c>
      <c r="G326" s="132" t="s">
        <v>617</v>
      </c>
    </row>
    <row r="327" spans="1:7" s="1" customFormat="1" ht="15" customHeight="1" x14ac:dyDescent="0.2">
      <c r="A327" s="37">
        <v>320</v>
      </c>
      <c r="B327" s="72" t="s">
        <v>396</v>
      </c>
      <c r="C327" s="72" t="s">
        <v>307</v>
      </c>
      <c r="D327" s="72" t="s">
        <v>512</v>
      </c>
      <c r="E327" s="130" t="s">
        <v>165</v>
      </c>
      <c r="F327" s="131">
        <v>621.91999999999996</v>
      </c>
      <c r="G327" s="132" t="s">
        <v>658</v>
      </c>
    </row>
    <row r="328" spans="1:7" s="1" customFormat="1" ht="15" customHeight="1" x14ac:dyDescent="0.2">
      <c r="A328" s="37">
        <v>321</v>
      </c>
      <c r="B328" s="72" t="s">
        <v>397</v>
      </c>
      <c r="C328" s="72" t="s">
        <v>877</v>
      </c>
      <c r="D328" s="72" t="s">
        <v>878</v>
      </c>
      <c r="E328" s="130" t="s">
        <v>165</v>
      </c>
      <c r="F328" s="131">
        <v>319.24</v>
      </c>
      <c r="G328" s="132" t="s">
        <v>608</v>
      </c>
    </row>
    <row r="329" spans="1:7" s="1" customFormat="1" ht="15" customHeight="1" x14ac:dyDescent="0.2">
      <c r="A329" s="37">
        <v>322</v>
      </c>
      <c r="B329" s="72" t="s">
        <v>401</v>
      </c>
      <c r="C329" s="72" t="s">
        <v>879</v>
      </c>
      <c r="D329" s="72" t="s">
        <v>456</v>
      </c>
      <c r="E329" s="130" t="s">
        <v>164</v>
      </c>
      <c r="F329" s="131">
        <v>172.74</v>
      </c>
      <c r="G329" s="132" t="s">
        <v>620</v>
      </c>
    </row>
    <row r="330" spans="1:7" s="1" customFormat="1" ht="15" customHeight="1" x14ac:dyDescent="0.2">
      <c r="A330" s="37">
        <v>323</v>
      </c>
      <c r="B330" s="72" t="s">
        <v>117</v>
      </c>
      <c r="C330" s="72" t="s">
        <v>880</v>
      </c>
      <c r="D330" s="72" t="s">
        <v>319</v>
      </c>
      <c r="E330" s="130" t="s">
        <v>165</v>
      </c>
      <c r="F330" s="131">
        <v>179.53</v>
      </c>
      <c r="G330" s="132" t="s">
        <v>608</v>
      </c>
    </row>
    <row r="331" spans="1:7" s="1" customFormat="1" ht="15" customHeight="1" x14ac:dyDescent="0.2">
      <c r="A331" s="37">
        <v>324</v>
      </c>
      <c r="B331" s="72" t="s">
        <v>117</v>
      </c>
      <c r="C331" s="72" t="s">
        <v>881</v>
      </c>
      <c r="D331" s="72" t="s">
        <v>457</v>
      </c>
      <c r="E331" s="130" t="s">
        <v>165</v>
      </c>
      <c r="F331" s="131">
        <v>256.2</v>
      </c>
      <c r="G331" s="132" t="s">
        <v>739</v>
      </c>
    </row>
    <row r="332" spans="1:7" s="1" customFormat="1" ht="15" customHeight="1" x14ac:dyDescent="0.2">
      <c r="A332" s="37">
        <v>325</v>
      </c>
      <c r="B332" s="72" t="s">
        <v>397</v>
      </c>
      <c r="C332" s="72" t="s">
        <v>308</v>
      </c>
      <c r="D332" s="72" t="s">
        <v>425</v>
      </c>
      <c r="E332" s="130" t="s">
        <v>165</v>
      </c>
      <c r="F332" s="131">
        <v>3000.1</v>
      </c>
      <c r="G332" s="132" t="s">
        <v>655</v>
      </c>
    </row>
    <row r="333" spans="1:7" s="1" customFormat="1" ht="15" customHeight="1" x14ac:dyDescent="0.2">
      <c r="A333" s="37">
        <v>326</v>
      </c>
      <c r="B333" s="72" t="s">
        <v>117</v>
      </c>
      <c r="C333" s="72" t="s">
        <v>309</v>
      </c>
      <c r="D333" s="72" t="s">
        <v>537</v>
      </c>
      <c r="E333" s="130" t="s">
        <v>165</v>
      </c>
      <c r="F333" s="131">
        <v>161.63</v>
      </c>
      <c r="G333" s="132" t="s">
        <v>617</v>
      </c>
    </row>
    <row r="334" spans="1:7" s="1" customFormat="1" ht="15" customHeight="1" x14ac:dyDescent="0.2">
      <c r="A334" s="37">
        <v>327</v>
      </c>
      <c r="B334" s="72" t="s">
        <v>397</v>
      </c>
      <c r="C334" s="72" t="s">
        <v>882</v>
      </c>
      <c r="D334" s="72" t="s">
        <v>883</v>
      </c>
      <c r="E334" s="130" t="s">
        <v>165</v>
      </c>
      <c r="F334" s="131">
        <v>18.91</v>
      </c>
      <c r="G334" s="132" t="s">
        <v>608</v>
      </c>
    </row>
    <row r="335" spans="1:7" s="1" customFormat="1" ht="15" customHeight="1" x14ac:dyDescent="0.2">
      <c r="A335" s="37">
        <v>328</v>
      </c>
      <c r="B335" s="72" t="s">
        <v>117</v>
      </c>
      <c r="C335" s="72" t="s">
        <v>884</v>
      </c>
      <c r="D335" s="72" t="s">
        <v>506</v>
      </c>
      <c r="E335" s="130" t="s">
        <v>165</v>
      </c>
      <c r="F335" s="131">
        <v>117.19</v>
      </c>
      <c r="G335" s="132" t="s">
        <v>620</v>
      </c>
    </row>
    <row r="336" spans="1:7" s="1" customFormat="1" ht="15" customHeight="1" x14ac:dyDescent="0.2">
      <c r="A336" s="37">
        <v>329</v>
      </c>
      <c r="B336" s="72" t="s">
        <v>398</v>
      </c>
      <c r="C336" s="72" t="s">
        <v>885</v>
      </c>
      <c r="D336" s="72" t="s">
        <v>886</v>
      </c>
      <c r="E336" s="130" t="s">
        <v>165</v>
      </c>
      <c r="F336" s="131">
        <v>38.76</v>
      </c>
      <c r="G336" s="132" t="s">
        <v>887</v>
      </c>
    </row>
    <row r="337" spans="1:7" s="1" customFormat="1" ht="15" customHeight="1" x14ac:dyDescent="0.2">
      <c r="A337" s="37">
        <v>330</v>
      </c>
      <c r="B337" s="72" t="s">
        <v>117</v>
      </c>
      <c r="C337" s="72" t="s">
        <v>888</v>
      </c>
      <c r="D337" s="72" t="s">
        <v>454</v>
      </c>
      <c r="E337" s="130" t="s">
        <v>164</v>
      </c>
      <c r="F337" s="131">
        <v>987.45</v>
      </c>
      <c r="G337" s="132" t="s">
        <v>608</v>
      </c>
    </row>
    <row r="338" spans="1:7" s="1" customFormat="1" ht="15" customHeight="1" x14ac:dyDescent="0.2">
      <c r="A338" s="37">
        <v>331</v>
      </c>
      <c r="B338" s="72" t="s">
        <v>117</v>
      </c>
      <c r="C338" s="72" t="s">
        <v>889</v>
      </c>
      <c r="D338" s="72" t="s">
        <v>480</v>
      </c>
      <c r="E338" s="130" t="s">
        <v>165</v>
      </c>
      <c r="F338" s="131">
        <v>253.41</v>
      </c>
      <c r="G338" s="132" t="s">
        <v>674</v>
      </c>
    </row>
    <row r="339" spans="1:7" s="1" customFormat="1" ht="15" customHeight="1" x14ac:dyDescent="0.2">
      <c r="A339" s="37">
        <v>332</v>
      </c>
      <c r="B339" s="72" t="s">
        <v>117</v>
      </c>
      <c r="C339" s="72" t="s">
        <v>310</v>
      </c>
      <c r="D339" s="72" t="s">
        <v>540</v>
      </c>
      <c r="E339" s="130" t="s">
        <v>165</v>
      </c>
      <c r="F339" s="131">
        <v>1234.3599999999999</v>
      </c>
      <c r="G339" s="132" t="s">
        <v>890</v>
      </c>
    </row>
    <row r="340" spans="1:7" s="1" customFormat="1" ht="15" customHeight="1" x14ac:dyDescent="0.2">
      <c r="A340" s="37">
        <v>333</v>
      </c>
      <c r="B340" s="72" t="s">
        <v>117</v>
      </c>
      <c r="C340" s="72" t="s">
        <v>311</v>
      </c>
      <c r="D340" s="72" t="s">
        <v>541</v>
      </c>
      <c r="E340" s="130" t="s">
        <v>165</v>
      </c>
      <c r="F340" s="131">
        <v>9185.7900000000009</v>
      </c>
      <c r="G340" s="132" t="s">
        <v>714</v>
      </c>
    </row>
    <row r="341" spans="1:7" s="1" customFormat="1" ht="15" customHeight="1" x14ac:dyDescent="0.2">
      <c r="A341" s="37">
        <v>334</v>
      </c>
      <c r="B341" s="72" t="s">
        <v>675</v>
      </c>
      <c r="C341" s="72" t="s">
        <v>891</v>
      </c>
      <c r="D341" s="72" t="s">
        <v>892</v>
      </c>
      <c r="E341" s="130" t="s">
        <v>164</v>
      </c>
      <c r="F341" s="131">
        <v>967.74</v>
      </c>
      <c r="G341" s="132" t="s">
        <v>612</v>
      </c>
    </row>
    <row r="342" spans="1:7" s="1" customFormat="1" ht="15" customHeight="1" x14ac:dyDescent="0.2">
      <c r="A342" s="37">
        <v>335</v>
      </c>
      <c r="B342" s="72" t="s">
        <v>408</v>
      </c>
      <c r="C342" s="72" t="s">
        <v>142</v>
      </c>
      <c r="D342" s="72" t="s">
        <v>454</v>
      </c>
      <c r="E342" s="130" t="s">
        <v>164</v>
      </c>
      <c r="F342" s="131">
        <v>21591.67</v>
      </c>
      <c r="G342" s="132" t="s">
        <v>674</v>
      </c>
    </row>
    <row r="343" spans="1:7" s="1" customFormat="1" ht="15" customHeight="1" x14ac:dyDescent="0.2">
      <c r="A343" s="37">
        <v>336</v>
      </c>
      <c r="B343" s="72" t="s">
        <v>117</v>
      </c>
      <c r="C343" s="72" t="s">
        <v>893</v>
      </c>
      <c r="D343" s="72" t="s">
        <v>894</v>
      </c>
      <c r="E343" s="130" t="s">
        <v>165</v>
      </c>
      <c r="F343" s="131">
        <v>113.45</v>
      </c>
      <c r="G343" s="132" t="s">
        <v>895</v>
      </c>
    </row>
    <row r="344" spans="1:7" s="1" customFormat="1" ht="15" customHeight="1" x14ac:dyDescent="0.2">
      <c r="A344" s="37">
        <v>337</v>
      </c>
      <c r="B344" s="72" t="s">
        <v>117</v>
      </c>
      <c r="C344" s="72" t="s">
        <v>312</v>
      </c>
      <c r="D344" s="72" t="s">
        <v>457</v>
      </c>
      <c r="E344" s="130" t="s">
        <v>165</v>
      </c>
      <c r="F344" s="131">
        <v>16244.94</v>
      </c>
      <c r="G344" s="132" t="s">
        <v>674</v>
      </c>
    </row>
    <row r="345" spans="1:7" s="1" customFormat="1" ht="15" customHeight="1" x14ac:dyDescent="0.2">
      <c r="A345" s="37">
        <v>338</v>
      </c>
      <c r="B345" s="72" t="s">
        <v>401</v>
      </c>
      <c r="C345" s="72" t="s">
        <v>896</v>
      </c>
      <c r="D345" s="72" t="s">
        <v>897</v>
      </c>
      <c r="E345" s="130" t="s">
        <v>165</v>
      </c>
      <c r="F345" s="131">
        <v>904.34</v>
      </c>
      <c r="G345" s="132" t="s">
        <v>683</v>
      </c>
    </row>
    <row r="346" spans="1:7" s="1" customFormat="1" ht="15" customHeight="1" x14ac:dyDescent="0.2">
      <c r="A346" s="37">
        <v>339</v>
      </c>
      <c r="B346" s="72" t="s">
        <v>398</v>
      </c>
      <c r="C346" s="72" t="s">
        <v>313</v>
      </c>
      <c r="D346" s="72" t="s">
        <v>542</v>
      </c>
      <c r="E346" s="130" t="s">
        <v>165</v>
      </c>
      <c r="F346" s="131">
        <v>179.87</v>
      </c>
      <c r="G346" s="132" t="s">
        <v>610</v>
      </c>
    </row>
    <row r="347" spans="1:7" s="1" customFormat="1" ht="15" customHeight="1" x14ac:dyDescent="0.2">
      <c r="A347" s="37">
        <v>340</v>
      </c>
      <c r="B347" s="72" t="s">
        <v>117</v>
      </c>
      <c r="C347" s="72" t="s">
        <v>143</v>
      </c>
      <c r="D347" s="72" t="s">
        <v>543</v>
      </c>
      <c r="E347" s="130" t="s">
        <v>164</v>
      </c>
      <c r="F347" s="131">
        <v>9888.1099999999806</v>
      </c>
      <c r="G347" s="132" t="s">
        <v>611</v>
      </c>
    </row>
    <row r="348" spans="1:7" s="1" customFormat="1" ht="15" customHeight="1" x14ac:dyDescent="0.2">
      <c r="A348" s="37">
        <v>341</v>
      </c>
      <c r="B348" s="72" t="s">
        <v>117</v>
      </c>
      <c r="C348" s="72" t="s">
        <v>898</v>
      </c>
      <c r="D348" s="72" t="s">
        <v>899</v>
      </c>
      <c r="E348" s="130" t="s">
        <v>164</v>
      </c>
      <c r="F348" s="131">
        <v>317.77</v>
      </c>
      <c r="G348" s="132" t="s">
        <v>827</v>
      </c>
    </row>
    <row r="349" spans="1:7" s="1" customFormat="1" ht="15" customHeight="1" x14ac:dyDescent="0.2">
      <c r="A349" s="37">
        <v>342</v>
      </c>
      <c r="B349" s="72" t="s">
        <v>394</v>
      </c>
      <c r="C349" s="72" t="s">
        <v>900</v>
      </c>
      <c r="D349" s="72" t="s">
        <v>901</v>
      </c>
      <c r="E349" s="130" t="s">
        <v>164</v>
      </c>
      <c r="F349" s="131">
        <v>133.99</v>
      </c>
      <c r="G349" s="132" t="s">
        <v>612</v>
      </c>
    </row>
    <row r="350" spans="1:7" s="1" customFormat="1" ht="15" customHeight="1" x14ac:dyDescent="0.2">
      <c r="A350" s="37">
        <v>343</v>
      </c>
      <c r="B350" s="72" t="s">
        <v>117</v>
      </c>
      <c r="C350" s="72" t="s">
        <v>902</v>
      </c>
      <c r="D350" s="72" t="s">
        <v>421</v>
      </c>
      <c r="E350" s="130" t="s">
        <v>165</v>
      </c>
      <c r="F350" s="131">
        <v>427.72</v>
      </c>
      <c r="G350" s="132" t="s">
        <v>617</v>
      </c>
    </row>
    <row r="351" spans="1:7" s="1" customFormat="1" ht="15" customHeight="1" x14ac:dyDescent="0.2">
      <c r="A351" s="37">
        <v>344</v>
      </c>
      <c r="B351" s="72" t="s">
        <v>398</v>
      </c>
      <c r="C351" s="72" t="s">
        <v>144</v>
      </c>
      <c r="D351" s="72" t="s">
        <v>544</v>
      </c>
      <c r="E351" s="130" t="s">
        <v>164</v>
      </c>
      <c r="F351" s="131">
        <v>586.41</v>
      </c>
      <c r="G351" s="132" t="s">
        <v>612</v>
      </c>
    </row>
    <row r="352" spans="1:7" s="1" customFormat="1" ht="15" customHeight="1" x14ac:dyDescent="0.2">
      <c r="A352" s="37">
        <v>345</v>
      </c>
      <c r="B352" s="72" t="s">
        <v>401</v>
      </c>
      <c r="C352" s="72" t="s">
        <v>903</v>
      </c>
      <c r="D352" s="72" t="s">
        <v>904</v>
      </c>
      <c r="E352" s="130" t="s">
        <v>165</v>
      </c>
      <c r="F352" s="131">
        <v>220.45</v>
      </c>
      <c r="G352" s="132" t="s">
        <v>612</v>
      </c>
    </row>
    <row r="353" spans="1:7" s="1" customFormat="1" ht="15" customHeight="1" x14ac:dyDescent="0.2">
      <c r="A353" s="37">
        <v>346</v>
      </c>
      <c r="B353" s="72" t="s">
        <v>398</v>
      </c>
      <c r="C353" s="72" t="s">
        <v>314</v>
      </c>
      <c r="D353" s="72" t="s">
        <v>452</v>
      </c>
      <c r="E353" s="130" t="s">
        <v>165</v>
      </c>
      <c r="F353" s="131">
        <v>378.76</v>
      </c>
      <c r="G353" s="132" t="s">
        <v>612</v>
      </c>
    </row>
    <row r="354" spans="1:7" s="1" customFormat="1" ht="15" customHeight="1" x14ac:dyDescent="0.2">
      <c r="A354" s="37">
        <v>347</v>
      </c>
      <c r="B354" s="72" t="s">
        <v>394</v>
      </c>
      <c r="C354" s="72" t="s">
        <v>905</v>
      </c>
      <c r="D354" s="72" t="s">
        <v>906</v>
      </c>
      <c r="E354" s="130" t="s">
        <v>165</v>
      </c>
      <c r="F354" s="131">
        <v>8.4</v>
      </c>
      <c r="G354" s="132" t="s">
        <v>621</v>
      </c>
    </row>
    <row r="355" spans="1:7" s="1" customFormat="1" ht="15" customHeight="1" x14ac:dyDescent="0.2">
      <c r="A355" s="37">
        <v>348</v>
      </c>
      <c r="B355" s="72" t="s">
        <v>675</v>
      </c>
      <c r="C355" s="72" t="s">
        <v>907</v>
      </c>
      <c r="D355" s="72" t="s">
        <v>908</v>
      </c>
      <c r="E355" s="130" t="s">
        <v>165</v>
      </c>
      <c r="F355" s="131">
        <v>181.14</v>
      </c>
      <c r="G355" s="132" t="s">
        <v>612</v>
      </c>
    </row>
    <row r="356" spans="1:7" s="1" customFormat="1" ht="15" customHeight="1" x14ac:dyDescent="0.2">
      <c r="A356" s="37">
        <v>349</v>
      </c>
      <c r="B356" s="72" t="s">
        <v>397</v>
      </c>
      <c r="C356" s="72" t="s">
        <v>909</v>
      </c>
      <c r="D356" s="72" t="s">
        <v>591</v>
      </c>
      <c r="E356" s="130" t="s">
        <v>165</v>
      </c>
      <c r="F356" s="131">
        <v>1028.04</v>
      </c>
      <c r="G356" s="132" t="s">
        <v>843</v>
      </c>
    </row>
    <row r="357" spans="1:7" s="1" customFormat="1" ht="15" customHeight="1" x14ac:dyDescent="0.2">
      <c r="A357" s="37">
        <v>350</v>
      </c>
      <c r="B357" s="72" t="s">
        <v>117</v>
      </c>
      <c r="C357" s="72" t="s">
        <v>910</v>
      </c>
      <c r="D357" s="72" t="s">
        <v>581</v>
      </c>
      <c r="E357" s="130" t="s">
        <v>164</v>
      </c>
      <c r="F357" s="131">
        <v>652.94000000000005</v>
      </c>
      <c r="G357" s="132" t="s">
        <v>617</v>
      </c>
    </row>
    <row r="358" spans="1:7" s="1" customFormat="1" ht="15" customHeight="1" x14ac:dyDescent="0.2">
      <c r="A358" s="37">
        <v>351</v>
      </c>
      <c r="B358" s="72" t="s">
        <v>117</v>
      </c>
      <c r="C358" s="72" t="s">
        <v>315</v>
      </c>
      <c r="D358" s="72" t="s">
        <v>545</v>
      </c>
      <c r="E358" s="130" t="s">
        <v>165</v>
      </c>
      <c r="F358" s="131">
        <v>4190.3500000000004</v>
      </c>
      <c r="G358" s="132" t="s">
        <v>613</v>
      </c>
    </row>
    <row r="359" spans="1:7" s="1" customFormat="1" ht="15" customHeight="1" x14ac:dyDescent="0.2">
      <c r="A359" s="37">
        <v>352</v>
      </c>
      <c r="B359" s="72" t="s">
        <v>398</v>
      </c>
      <c r="C359" s="72" t="s">
        <v>911</v>
      </c>
      <c r="D359" s="72" t="s">
        <v>534</v>
      </c>
      <c r="E359" s="130" t="s">
        <v>165</v>
      </c>
      <c r="F359" s="131">
        <v>392.96</v>
      </c>
      <c r="G359" s="132" t="s">
        <v>612</v>
      </c>
    </row>
    <row r="360" spans="1:7" s="1" customFormat="1" ht="15" customHeight="1" x14ac:dyDescent="0.2">
      <c r="A360" s="37">
        <v>353</v>
      </c>
      <c r="B360" s="72" t="s">
        <v>397</v>
      </c>
      <c r="C360" s="72" t="s">
        <v>912</v>
      </c>
      <c r="D360" s="72" t="s">
        <v>913</v>
      </c>
      <c r="E360" s="130" t="s">
        <v>165</v>
      </c>
      <c r="F360" s="131">
        <v>841</v>
      </c>
      <c r="G360" s="132" t="s">
        <v>610</v>
      </c>
    </row>
    <row r="361" spans="1:7" s="1" customFormat="1" ht="15" customHeight="1" x14ac:dyDescent="0.2">
      <c r="A361" s="37">
        <v>354</v>
      </c>
      <c r="B361" s="72" t="s">
        <v>117</v>
      </c>
      <c r="C361" s="72" t="s">
        <v>914</v>
      </c>
      <c r="D361" s="72" t="s">
        <v>915</v>
      </c>
      <c r="E361" s="130" t="s">
        <v>165</v>
      </c>
      <c r="F361" s="131">
        <v>281.93</v>
      </c>
      <c r="G361" s="132" t="s">
        <v>916</v>
      </c>
    </row>
    <row r="362" spans="1:7" s="1" customFormat="1" ht="15" customHeight="1" x14ac:dyDescent="0.2">
      <c r="A362" s="37">
        <v>355</v>
      </c>
      <c r="B362" s="72" t="s">
        <v>117</v>
      </c>
      <c r="C362" s="72" t="s">
        <v>316</v>
      </c>
      <c r="D362" s="72" t="s">
        <v>546</v>
      </c>
      <c r="E362" s="130" t="s">
        <v>165</v>
      </c>
      <c r="F362" s="131">
        <v>8965.3500000000095</v>
      </c>
      <c r="G362" s="132" t="s">
        <v>658</v>
      </c>
    </row>
    <row r="363" spans="1:7" s="1" customFormat="1" ht="15" customHeight="1" x14ac:dyDescent="0.2">
      <c r="A363" s="37">
        <v>356</v>
      </c>
      <c r="B363" s="72" t="s">
        <v>662</v>
      </c>
      <c r="C363" s="72" t="s">
        <v>317</v>
      </c>
      <c r="D363" s="72" t="s">
        <v>282</v>
      </c>
      <c r="E363" s="130" t="s">
        <v>165</v>
      </c>
      <c r="F363" s="131">
        <v>235.29</v>
      </c>
      <c r="G363" s="132" t="s">
        <v>617</v>
      </c>
    </row>
    <row r="364" spans="1:7" s="1" customFormat="1" ht="15" customHeight="1" x14ac:dyDescent="0.2">
      <c r="A364" s="37">
        <v>357</v>
      </c>
      <c r="B364" s="72" t="s">
        <v>398</v>
      </c>
      <c r="C364" s="72" t="s">
        <v>317</v>
      </c>
      <c r="D364" s="72" t="s">
        <v>547</v>
      </c>
      <c r="E364" s="130" t="s">
        <v>165</v>
      </c>
      <c r="F364" s="131">
        <v>1196.5</v>
      </c>
      <c r="G364" s="132" t="s">
        <v>617</v>
      </c>
    </row>
    <row r="365" spans="1:7" s="1" customFormat="1" ht="15" customHeight="1" x14ac:dyDescent="0.2">
      <c r="A365" s="37">
        <v>358</v>
      </c>
      <c r="B365" s="72" t="s">
        <v>398</v>
      </c>
      <c r="C365" s="72" t="s">
        <v>917</v>
      </c>
      <c r="D365" s="72" t="s">
        <v>918</v>
      </c>
      <c r="E365" s="130" t="s">
        <v>165</v>
      </c>
      <c r="F365" s="131">
        <v>143.02000000000001</v>
      </c>
      <c r="G365" s="132" t="s">
        <v>608</v>
      </c>
    </row>
    <row r="366" spans="1:7" s="1" customFormat="1" ht="15" customHeight="1" x14ac:dyDescent="0.2">
      <c r="A366" s="37">
        <v>359</v>
      </c>
      <c r="B366" s="72" t="s">
        <v>397</v>
      </c>
      <c r="C366" s="72" t="s">
        <v>318</v>
      </c>
      <c r="D366" s="72" t="s">
        <v>548</v>
      </c>
      <c r="E366" s="130" t="s">
        <v>165</v>
      </c>
      <c r="F366" s="131">
        <v>80.510000000000005</v>
      </c>
      <c r="G366" s="132" t="s">
        <v>619</v>
      </c>
    </row>
    <row r="367" spans="1:7" s="1" customFormat="1" ht="15" customHeight="1" x14ac:dyDescent="0.2">
      <c r="A367" s="37">
        <v>360</v>
      </c>
      <c r="B367" s="72" t="s">
        <v>400</v>
      </c>
      <c r="C367" s="72" t="s">
        <v>919</v>
      </c>
      <c r="D367" s="72" t="s">
        <v>716</v>
      </c>
      <c r="E367" s="130" t="s">
        <v>165</v>
      </c>
      <c r="F367" s="131">
        <v>212.45</v>
      </c>
      <c r="G367" s="132" t="s">
        <v>658</v>
      </c>
    </row>
    <row r="368" spans="1:7" s="1" customFormat="1" ht="15" customHeight="1" x14ac:dyDescent="0.2">
      <c r="A368" s="37">
        <v>361</v>
      </c>
      <c r="B368" s="72" t="s">
        <v>398</v>
      </c>
      <c r="C368" s="72" t="s">
        <v>319</v>
      </c>
      <c r="D368" s="72" t="s">
        <v>549</v>
      </c>
      <c r="E368" s="130" t="s">
        <v>165</v>
      </c>
      <c r="F368" s="131">
        <v>531.05999999999995</v>
      </c>
      <c r="G368" s="132" t="s">
        <v>608</v>
      </c>
    </row>
    <row r="369" spans="1:7" s="1" customFormat="1" ht="15" customHeight="1" x14ac:dyDescent="0.2">
      <c r="A369" s="37">
        <v>362</v>
      </c>
      <c r="B369" s="72" t="s">
        <v>405</v>
      </c>
      <c r="C369" s="72" t="s">
        <v>320</v>
      </c>
      <c r="D369" s="72" t="s">
        <v>441</v>
      </c>
      <c r="E369" s="130" t="s">
        <v>165</v>
      </c>
      <c r="F369" s="131">
        <v>17641.580000000002</v>
      </c>
      <c r="G369" s="132" t="s">
        <v>920</v>
      </c>
    </row>
    <row r="370" spans="1:7" s="1" customFormat="1" ht="15" customHeight="1" x14ac:dyDescent="0.2">
      <c r="A370" s="37">
        <v>363</v>
      </c>
      <c r="B370" s="72" t="s">
        <v>400</v>
      </c>
      <c r="C370" s="72" t="s">
        <v>321</v>
      </c>
      <c r="D370" s="72" t="s">
        <v>454</v>
      </c>
      <c r="E370" s="130" t="s">
        <v>165</v>
      </c>
      <c r="F370" s="131">
        <v>3260.87</v>
      </c>
      <c r="G370" s="132" t="s">
        <v>658</v>
      </c>
    </row>
    <row r="371" spans="1:7" s="1" customFormat="1" ht="15" customHeight="1" x14ac:dyDescent="0.2">
      <c r="A371" s="37">
        <v>364</v>
      </c>
      <c r="B371" s="72" t="s">
        <v>398</v>
      </c>
      <c r="C371" s="72" t="s">
        <v>322</v>
      </c>
      <c r="D371" s="72" t="s">
        <v>379</v>
      </c>
      <c r="E371" s="130" t="s">
        <v>165</v>
      </c>
      <c r="F371" s="131">
        <v>637.08000000000004</v>
      </c>
      <c r="G371" s="132" t="s">
        <v>612</v>
      </c>
    </row>
    <row r="372" spans="1:7" s="1" customFormat="1" ht="15" customHeight="1" x14ac:dyDescent="0.2">
      <c r="A372" s="37">
        <v>365</v>
      </c>
      <c r="B372" s="72" t="s">
        <v>397</v>
      </c>
      <c r="C372" s="72" t="s">
        <v>921</v>
      </c>
      <c r="D372" s="72" t="s">
        <v>525</v>
      </c>
      <c r="E372" s="130" t="s">
        <v>165</v>
      </c>
      <c r="F372" s="131">
        <v>232.07</v>
      </c>
      <c r="G372" s="132" t="s">
        <v>666</v>
      </c>
    </row>
    <row r="373" spans="1:7" s="1" customFormat="1" ht="15" customHeight="1" x14ac:dyDescent="0.2">
      <c r="A373" s="37">
        <v>366</v>
      </c>
      <c r="B373" s="72" t="s">
        <v>397</v>
      </c>
      <c r="C373" s="72" t="s">
        <v>922</v>
      </c>
      <c r="D373" s="72" t="s">
        <v>923</v>
      </c>
      <c r="E373" s="130" t="s">
        <v>164</v>
      </c>
      <c r="F373" s="131">
        <v>59.65</v>
      </c>
      <c r="G373" s="132" t="s">
        <v>608</v>
      </c>
    </row>
    <row r="374" spans="1:7" s="1" customFormat="1" ht="15" customHeight="1" x14ac:dyDescent="0.2">
      <c r="A374" s="37">
        <v>367</v>
      </c>
      <c r="B374" s="72" t="s">
        <v>400</v>
      </c>
      <c r="C374" s="72" t="s">
        <v>145</v>
      </c>
      <c r="D374" s="72" t="s">
        <v>419</v>
      </c>
      <c r="E374" s="130" t="s">
        <v>164</v>
      </c>
      <c r="F374" s="131">
        <v>1677.69</v>
      </c>
      <c r="G374" s="132" t="s">
        <v>658</v>
      </c>
    </row>
    <row r="375" spans="1:7" s="1" customFormat="1" ht="15" customHeight="1" x14ac:dyDescent="0.2">
      <c r="A375" s="37">
        <v>368</v>
      </c>
      <c r="B375" s="72" t="s">
        <v>397</v>
      </c>
      <c r="C375" s="72" t="s">
        <v>323</v>
      </c>
      <c r="D375" s="72" t="s">
        <v>550</v>
      </c>
      <c r="E375" s="130" t="s">
        <v>165</v>
      </c>
      <c r="F375" s="131">
        <v>36.799999999999997</v>
      </c>
      <c r="G375" s="132" t="s">
        <v>619</v>
      </c>
    </row>
    <row r="376" spans="1:7" s="1" customFormat="1" ht="15" customHeight="1" x14ac:dyDescent="0.2">
      <c r="A376" s="37">
        <v>369</v>
      </c>
      <c r="B376" s="72" t="s">
        <v>117</v>
      </c>
      <c r="C376" s="72" t="s">
        <v>324</v>
      </c>
      <c r="D376" s="72" t="s">
        <v>527</v>
      </c>
      <c r="E376" s="130" t="s">
        <v>165</v>
      </c>
      <c r="F376" s="131">
        <v>2228.1999999999998</v>
      </c>
      <c r="G376" s="132" t="s">
        <v>608</v>
      </c>
    </row>
    <row r="377" spans="1:7" s="1" customFormat="1" ht="15" customHeight="1" x14ac:dyDescent="0.2">
      <c r="A377" s="37">
        <v>370</v>
      </c>
      <c r="B377" s="72" t="s">
        <v>117</v>
      </c>
      <c r="C377" s="72" t="s">
        <v>499</v>
      </c>
      <c r="D377" s="72" t="s">
        <v>924</v>
      </c>
      <c r="E377" s="130" t="s">
        <v>165</v>
      </c>
      <c r="F377" s="131">
        <v>1113.27</v>
      </c>
      <c r="G377" s="132" t="s">
        <v>608</v>
      </c>
    </row>
    <row r="378" spans="1:7" s="1" customFormat="1" ht="15" customHeight="1" x14ac:dyDescent="0.2">
      <c r="A378" s="37">
        <v>371</v>
      </c>
      <c r="B378" s="72" t="s">
        <v>398</v>
      </c>
      <c r="C378" s="72" t="s">
        <v>925</v>
      </c>
      <c r="D378" s="72" t="s">
        <v>504</v>
      </c>
      <c r="E378" s="130" t="s">
        <v>164</v>
      </c>
      <c r="F378" s="131">
        <v>345.48</v>
      </c>
      <c r="G378" s="132" t="s">
        <v>612</v>
      </c>
    </row>
    <row r="379" spans="1:7" s="1" customFormat="1" ht="15" customHeight="1" x14ac:dyDescent="0.2">
      <c r="A379" s="37">
        <v>372</v>
      </c>
      <c r="B379" s="72" t="s">
        <v>117</v>
      </c>
      <c r="C379" s="72" t="s">
        <v>926</v>
      </c>
      <c r="D379" s="72" t="s">
        <v>542</v>
      </c>
      <c r="E379" s="130" t="s">
        <v>165</v>
      </c>
      <c r="F379" s="131">
        <v>660.66</v>
      </c>
      <c r="G379" s="132" t="s">
        <v>927</v>
      </c>
    </row>
    <row r="380" spans="1:7" s="1" customFormat="1" ht="15" customHeight="1" x14ac:dyDescent="0.2">
      <c r="A380" s="37">
        <v>373</v>
      </c>
      <c r="B380" s="72" t="s">
        <v>398</v>
      </c>
      <c r="C380" s="72" t="s">
        <v>325</v>
      </c>
      <c r="D380" s="72" t="s">
        <v>552</v>
      </c>
      <c r="E380" s="130" t="s">
        <v>165</v>
      </c>
      <c r="F380" s="131">
        <v>390.75</v>
      </c>
      <c r="G380" s="132" t="s">
        <v>608</v>
      </c>
    </row>
    <row r="381" spans="1:7" s="1" customFormat="1" ht="15" customHeight="1" x14ac:dyDescent="0.2">
      <c r="A381" s="37">
        <v>374</v>
      </c>
      <c r="B381" s="72" t="s">
        <v>117</v>
      </c>
      <c r="C381" s="72" t="s">
        <v>928</v>
      </c>
      <c r="D381" s="72" t="s">
        <v>551</v>
      </c>
      <c r="E381" s="130" t="s">
        <v>165</v>
      </c>
      <c r="F381" s="131">
        <v>8425.3600000000097</v>
      </c>
      <c r="G381" s="132" t="s">
        <v>658</v>
      </c>
    </row>
    <row r="382" spans="1:7" s="1" customFormat="1" ht="15" customHeight="1" x14ac:dyDescent="0.2">
      <c r="A382" s="37">
        <v>375</v>
      </c>
      <c r="B382" s="72" t="s">
        <v>406</v>
      </c>
      <c r="C382" s="72" t="s">
        <v>326</v>
      </c>
      <c r="D382" s="72" t="s">
        <v>534</v>
      </c>
      <c r="E382" s="130" t="s">
        <v>165</v>
      </c>
      <c r="F382" s="131">
        <v>391.58</v>
      </c>
      <c r="G382" s="132" t="s">
        <v>683</v>
      </c>
    </row>
    <row r="383" spans="1:7" s="1" customFormat="1" ht="15" customHeight="1" x14ac:dyDescent="0.2">
      <c r="A383" s="37">
        <v>376</v>
      </c>
      <c r="B383" s="72" t="s">
        <v>117</v>
      </c>
      <c r="C383" s="72" t="s">
        <v>327</v>
      </c>
      <c r="D383" s="72" t="s">
        <v>553</v>
      </c>
      <c r="E383" s="130" t="s">
        <v>165</v>
      </c>
      <c r="F383" s="131">
        <v>2366.96</v>
      </c>
      <c r="G383" s="132" t="s">
        <v>658</v>
      </c>
    </row>
    <row r="384" spans="1:7" s="1" customFormat="1" ht="15" customHeight="1" x14ac:dyDescent="0.2">
      <c r="A384" s="37">
        <v>377</v>
      </c>
      <c r="B384" s="72" t="s">
        <v>404</v>
      </c>
      <c r="C384" s="72" t="s">
        <v>327</v>
      </c>
      <c r="D384" s="72" t="s">
        <v>420</v>
      </c>
      <c r="E384" s="130" t="s">
        <v>165</v>
      </c>
      <c r="F384" s="131">
        <v>1046.8399999999999</v>
      </c>
      <c r="G384" s="132" t="s">
        <v>611</v>
      </c>
    </row>
    <row r="385" spans="1:7" s="1" customFormat="1" ht="15" customHeight="1" x14ac:dyDescent="0.2">
      <c r="A385" s="37">
        <v>378</v>
      </c>
      <c r="B385" s="72" t="s">
        <v>398</v>
      </c>
      <c r="C385" s="72" t="s">
        <v>327</v>
      </c>
      <c r="D385" s="72" t="s">
        <v>554</v>
      </c>
      <c r="E385" s="130" t="s">
        <v>165</v>
      </c>
      <c r="F385" s="131">
        <v>345.48</v>
      </c>
      <c r="G385" s="132" t="s">
        <v>612</v>
      </c>
    </row>
    <row r="386" spans="1:7" s="1" customFormat="1" ht="15" customHeight="1" x14ac:dyDescent="0.2">
      <c r="A386" s="37">
        <v>379</v>
      </c>
      <c r="B386" s="72" t="s">
        <v>117</v>
      </c>
      <c r="C386" s="72" t="s">
        <v>328</v>
      </c>
      <c r="D386" s="72" t="s">
        <v>555</v>
      </c>
      <c r="E386" s="130" t="s">
        <v>165</v>
      </c>
      <c r="F386" s="131">
        <v>7854.65</v>
      </c>
      <c r="G386" s="132" t="s">
        <v>617</v>
      </c>
    </row>
    <row r="387" spans="1:7" s="1" customFormat="1" ht="15" customHeight="1" x14ac:dyDescent="0.2">
      <c r="A387" s="37">
        <v>380</v>
      </c>
      <c r="B387" s="72" t="s">
        <v>398</v>
      </c>
      <c r="C387" s="72" t="s">
        <v>146</v>
      </c>
      <c r="D387" s="72" t="s">
        <v>463</v>
      </c>
      <c r="E387" s="130" t="s">
        <v>164</v>
      </c>
      <c r="F387" s="131">
        <v>4412.9399999999996</v>
      </c>
      <c r="G387" s="132" t="s">
        <v>655</v>
      </c>
    </row>
    <row r="388" spans="1:7" s="1" customFormat="1" ht="15" customHeight="1" x14ac:dyDescent="0.2">
      <c r="A388" s="37">
        <v>381</v>
      </c>
      <c r="B388" s="72" t="s">
        <v>395</v>
      </c>
      <c r="C388" s="72" t="s">
        <v>329</v>
      </c>
      <c r="D388" s="72" t="s">
        <v>475</v>
      </c>
      <c r="E388" s="130" t="s">
        <v>165</v>
      </c>
      <c r="F388" s="131">
        <v>18631.29</v>
      </c>
      <c r="G388" s="132" t="s">
        <v>655</v>
      </c>
    </row>
    <row r="389" spans="1:7" s="1" customFormat="1" ht="15" customHeight="1" x14ac:dyDescent="0.2">
      <c r="A389" s="37">
        <v>382</v>
      </c>
      <c r="B389" s="72" t="s">
        <v>398</v>
      </c>
      <c r="C389" s="72" t="s">
        <v>329</v>
      </c>
      <c r="D389" s="72" t="s">
        <v>355</v>
      </c>
      <c r="E389" s="130" t="s">
        <v>164</v>
      </c>
      <c r="F389" s="131">
        <v>8.4</v>
      </c>
      <c r="G389" s="132" t="s">
        <v>929</v>
      </c>
    </row>
    <row r="390" spans="1:7" s="1" customFormat="1" ht="15" customHeight="1" x14ac:dyDescent="0.2">
      <c r="A390" s="37">
        <v>383</v>
      </c>
      <c r="B390" s="72" t="s">
        <v>117</v>
      </c>
      <c r="C390" s="72" t="s">
        <v>330</v>
      </c>
      <c r="D390" s="72" t="s">
        <v>423</v>
      </c>
      <c r="E390" s="130" t="s">
        <v>165</v>
      </c>
      <c r="F390" s="131">
        <v>10097.719999999999</v>
      </c>
      <c r="G390" s="132" t="s">
        <v>658</v>
      </c>
    </row>
    <row r="391" spans="1:7" s="1" customFormat="1" ht="15" customHeight="1" x14ac:dyDescent="0.2">
      <c r="A391" s="37">
        <v>384</v>
      </c>
      <c r="B391" s="72" t="s">
        <v>400</v>
      </c>
      <c r="C391" s="72" t="s">
        <v>331</v>
      </c>
      <c r="D391" s="72" t="s">
        <v>556</v>
      </c>
      <c r="E391" s="130" t="s">
        <v>165</v>
      </c>
      <c r="F391" s="131">
        <v>1550.28</v>
      </c>
      <c r="G391" s="132" t="s">
        <v>611</v>
      </c>
    </row>
    <row r="392" spans="1:7" s="1" customFormat="1" ht="15" customHeight="1" x14ac:dyDescent="0.2">
      <c r="A392" s="37">
        <v>385</v>
      </c>
      <c r="B392" s="72" t="s">
        <v>397</v>
      </c>
      <c r="C392" s="72" t="s">
        <v>332</v>
      </c>
      <c r="D392" s="72" t="s">
        <v>557</v>
      </c>
      <c r="E392" s="130" t="s">
        <v>165</v>
      </c>
      <c r="F392" s="131">
        <v>107.48</v>
      </c>
      <c r="G392" s="132" t="s">
        <v>608</v>
      </c>
    </row>
    <row r="393" spans="1:7" s="1" customFormat="1" ht="15" customHeight="1" x14ac:dyDescent="0.2">
      <c r="A393" s="37">
        <v>386</v>
      </c>
      <c r="B393" s="72" t="s">
        <v>394</v>
      </c>
      <c r="C393" s="72" t="s">
        <v>333</v>
      </c>
      <c r="D393" s="72" t="s">
        <v>441</v>
      </c>
      <c r="E393" s="130" t="s">
        <v>165</v>
      </c>
      <c r="F393" s="131">
        <v>220.22</v>
      </c>
      <c r="G393" s="132" t="s">
        <v>612</v>
      </c>
    </row>
    <row r="394" spans="1:7" s="1" customFormat="1" ht="15" customHeight="1" x14ac:dyDescent="0.2">
      <c r="A394" s="37">
        <v>387</v>
      </c>
      <c r="B394" s="72" t="s">
        <v>117</v>
      </c>
      <c r="C394" s="72" t="s">
        <v>334</v>
      </c>
      <c r="D394" s="72" t="s">
        <v>558</v>
      </c>
      <c r="E394" s="130" t="s">
        <v>165</v>
      </c>
      <c r="F394" s="131">
        <v>2788.3699999999899</v>
      </c>
      <c r="G394" s="132" t="s">
        <v>658</v>
      </c>
    </row>
    <row r="395" spans="1:7" s="1" customFormat="1" ht="15" customHeight="1" x14ac:dyDescent="0.2">
      <c r="A395" s="37">
        <v>388</v>
      </c>
      <c r="B395" s="72" t="s">
        <v>397</v>
      </c>
      <c r="C395" s="72" t="s">
        <v>930</v>
      </c>
      <c r="D395" s="72" t="s">
        <v>931</v>
      </c>
      <c r="E395" s="130" t="s">
        <v>164</v>
      </c>
      <c r="F395" s="131">
        <v>187.56</v>
      </c>
      <c r="G395" s="132" t="s">
        <v>608</v>
      </c>
    </row>
    <row r="396" spans="1:7" s="1" customFormat="1" ht="15" customHeight="1" x14ac:dyDescent="0.2">
      <c r="A396" s="37">
        <v>389</v>
      </c>
      <c r="B396" s="72" t="s">
        <v>117</v>
      </c>
      <c r="C396" s="72" t="s">
        <v>335</v>
      </c>
      <c r="D396" s="72" t="s">
        <v>932</v>
      </c>
      <c r="E396" s="130" t="s">
        <v>165</v>
      </c>
      <c r="F396" s="131">
        <v>1630.11</v>
      </c>
      <c r="G396" s="132" t="s">
        <v>617</v>
      </c>
    </row>
    <row r="397" spans="1:7" s="1" customFormat="1" ht="15" customHeight="1" x14ac:dyDescent="0.2">
      <c r="A397" s="37">
        <v>390</v>
      </c>
      <c r="B397" s="72" t="s">
        <v>117</v>
      </c>
      <c r="C397" s="72" t="s">
        <v>335</v>
      </c>
      <c r="D397" s="72" t="s">
        <v>559</v>
      </c>
      <c r="E397" s="130" t="s">
        <v>165</v>
      </c>
      <c r="F397" s="131">
        <v>6506.61</v>
      </c>
      <c r="G397" s="132" t="s">
        <v>617</v>
      </c>
    </row>
    <row r="398" spans="1:7" s="1" customFormat="1" ht="15" customHeight="1" x14ac:dyDescent="0.2">
      <c r="A398" s="37">
        <v>391</v>
      </c>
      <c r="B398" s="72" t="s">
        <v>117</v>
      </c>
      <c r="C398" s="72" t="s">
        <v>933</v>
      </c>
      <c r="D398" s="72" t="s">
        <v>934</v>
      </c>
      <c r="E398" s="130" t="s">
        <v>165</v>
      </c>
      <c r="F398" s="131">
        <v>16.12</v>
      </c>
      <c r="G398" s="132" t="s">
        <v>608</v>
      </c>
    </row>
    <row r="399" spans="1:7" s="1" customFormat="1" ht="15" customHeight="1" x14ac:dyDescent="0.2">
      <c r="A399" s="37">
        <v>392</v>
      </c>
      <c r="B399" s="72" t="s">
        <v>401</v>
      </c>
      <c r="C399" s="72" t="s">
        <v>583</v>
      </c>
      <c r="D399" s="72" t="s">
        <v>361</v>
      </c>
      <c r="E399" s="130" t="s">
        <v>164</v>
      </c>
      <c r="F399" s="131">
        <v>785.92</v>
      </c>
      <c r="G399" s="132" t="s">
        <v>612</v>
      </c>
    </row>
    <row r="400" spans="1:7" s="1" customFormat="1" ht="15" customHeight="1" x14ac:dyDescent="0.2">
      <c r="A400" s="37">
        <v>393</v>
      </c>
      <c r="B400" s="72" t="s">
        <v>117</v>
      </c>
      <c r="C400" s="72" t="s">
        <v>336</v>
      </c>
      <c r="D400" s="72" t="s">
        <v>163</v>
      </c>
      <c r="E400" s="130" t="s">
        <v>165</v>
      </c>
      <c r="F400" s="131">
        <v>4711.75</v>
      </c>
      <c r="G400" s="132" t="s">
        <v>655</v>
      </c>
    </row>
    <row r="401" spans="1:7" s="1" customFormat="1" ht="15" customHeight="1" x14ac:dyDescent="0.2">
      <c r="A401" s="37">
        <v>394</v>
      </c>
      <c r="B401" s="72" t="s">
        <v>397</v>
      </c>
      <c r="C401" s="72" t="s">
        <v>337</v>
      </c>
      <c r="D401" s="72" t="s">
        <v>935</v>
      </c>
      <c r="E401" s="130" t="s">
        <v>165</v>
      </c>
      <c r="F401" s="131">
        <v>104.38</v>
      </c>
      <c r="G401" s="132" t="s">
        <v>936</v>
      </c>
    </row>
    <row r="402" spans="1:7" s="1" customFormat="1" ht="15" customHeight="1" x14ac:dyDescent="0.2">
      <c r="A402" s="37">
        <v>395</v>
      </c>
      <c r="B402" s="72" t="s">
        <v>396</v>
      </c>
      <c r="C402" s="72" t="s">
        <v>337</v>
      </c>
      <c r="D402" s="72" t="s">
        <v>560</v>
      </c>
      <c r="E402" s="130" t="s">
        <v>165</v>
      </c>
      <c r="F402" s="131">
        <v>593.67999999999995</v>
      </c>
      <c r="G402" s="132" t="s">
        <v>611</v>
      </c>
    </row>
    <row r="403" spans="1:7" s="1" customFormat="1" ht="15" customHeight="1" x14ac:dyDescent="0.2">
      <c r="A403" s="37">
        <v>396</v>
      </c>
      <c r="B403" s="72" t="s">
        <v>397</v>
      </c>
      <c r="C403" s="72" t="s">
        <v>337</v>
      </c>
      <c r="D403" s="72" t="s">
        <v>561</v>
      </c>
      <c r="E403" s="130" t="s">
        <v>165</v>
      </c>
      <c r="F403" s="131">
        <v>79.540000000000006</v>
      </c>
      <c r="G403" s="132" t="s">
        <v>615</v>
      </c>
    </row>
    <row r="404" spans="1:7" s="1" customFormat="1" ht="15" customHeight="1" x14ac:dyDescent="0.2">
      <c r="A404" s="37">
        <v>397</v>
      </c>
      <c r="B404" s="72" t="s">
        <v>117</v>
      </c>
      <c r="C404" s="72" t="s">
        <v>337</v>
      </c>
      <c r="D404" s="72" t="s">
        <v>562</v>
      </c>
      <c r="E404" s="130" t="s">
        <v>165</v>
      </c>
      <c r="F404" s="131">
        <v>8360.4999999999909</v>
      </c>
      <c r="G404" s="132" t="s">
        <v>658</v>
      </c>
    </row>
    <row r="405" spans="1:7" s="1" customFormat="1" ht="15" customHeight="1" x14ac:dyDescent="0.2">
      <c r="A405" s="37">
        <v>398</v>
      </c>
      <c r="B405" s="72" t="s">
        <v>397</v>
      </c>
      <c r="C405" s="72" t="s">
        <v>337</v>
      </c>
      <c r="D405" s="72" t="s">
        <v>563</v>
      </c>
      <c r="E405" s="130" t="s">
        <v>165</v>
      </c>
      <c r="F405" s="131">
        <v>51.27</v>
      </c>
      <c r="G405" s="132" t="s">
        <v>608</v>
      </c>
    </row>
    <row r="406" spans="1:7" s="1" customFormat="1" ht="15" customHeight="1" x14ac:dyDescent="0.2">
      <c r="A406" s="37">
        <v>399</v>
      </c>
      <c r="B406" s="72" t="s">
        <v>401</v>
      </c>
      <c r="C406" s="72" t="s">
        <v>937</v>
      </c>
      <c r="D406" s="72" t="s">
        <v>454</v>
      </c>
      <c r="E406" s="130" t="s">
        <v>165</v>
      </c>
      <c r="F406" s="131">
        <v>241.5</v>
      </c>
      <c r="G406" s="132" t="s">
        <v>612</v>
      </c>
    </row>
    <row r="407" spans="1:7" s="1" customFormat="1" ht="15" customHeight="1" x14ac:dyDescent="0.2">
      <c r="A407" s="37">
        <v>400</v>
      </c>
      <c r="B407" s="72" t="s">
        <v>675</v>
      </c>
      <c r="C407" s="72" t="s">
        <v>938</v>
      </c>
      <c r="D407" s="72" t="s">
        <v>419</v>
      </c>
      <c r="E407" s="130" t="s">
        <v>165</v>
      </c>
      <c r="F407" s="131">
        <v>172.74</v>
      </c>
      <c r="G407" s="132" t="s">
        <v>621</v>
      </c>
    </row>
    <row r="408" spans="1:7" s="1" customFormat="1" ht="15" customHeight="1" x14ac:dyDescent="0.2">
      <c r="A408" s="37">
        <v>401</v>
      </c>
      <c r="B408" s="72" t="s">
        <v>117</v>
      </c>
      <c r="C408" s="72" t="s">
        <v>147</v>
      </c>
      <c r="D408" s="72" t="s">
        <v>564</v>
      </c>
      <c r="E408" s="130" t="s">
        <v>165</v>
      </c>
      <c r="F408" s="131">
        <v>123.38</v>
      </c>
      <c r="G408" s="132" t="s">
        <v>939</v>
      </c>
    </row>
    <row r="409" spans="1:7" s="1" customFormat="1" ht="15" customHeight="1" x14ac:dyDescent="0.2">
      <c r="A409" s="37">
        <v>402</v>
      </c>
      <c r="B409" s="72" t="s">
        <v>117</v>
      </c>
      <c r="C409" s="72" t="s">
        <v>338</v>
      </c>
      <c r="D409" s="72" t="s">
        <v>565</v>
      </c>
      <c r="E409" s="130" t="s">
        <v>165</v>
      </c>
      <c r="F409" s="131">
        <v>1101.08</v>
      </c>
      <c r="G409" s="132" t="s">
        <v>611</v>
      </c>
    </row>
    <row r="410" spans="1:7" s="1" customFormat="1" ht="15" customHeight="1" x14ac:dyDescent="0.2">
      <c r="A410" s="37">
        <v>403</v>
      </c>
      <c r="B410" s="72" t="s">
        <v>398</v>
      </c>
      <c r="C410" s="72" t="s">
        <v>339</v>
      </c>
      <c r="D410" s="72" t="s">
        <v>566</v>
      </c>
      <c r="E410" s="130" t="s">
        <v>165</v>
      </c>
      <c r="F410" s="131">
        <v>15317.35</v>
      </c>
      <c r="G410" s="132" t="s">
        <v>674</v>
      </c>
    </row>
    <row r="411" spans="1:7" s="1" customFormat="1" ht="15" customHeight="1" x14ac:dyDescent="0.2">
      <c r="A411" s="37">
        <v>404</v>
      </c>
      <c r="B411" s="72" t="s">
        <v>394</v>
      </c>
      <c r="C411" s="72" t="s">
        <v>340</v>
      </c>
      <c r="D411" s="72" t="s">
        <v>493</v>
      </c>
      <c r="E411" s="130" t="s">
        <v>165</v>
      </c>
      <c r="F411" s="131">
        <v>1050.21</v>
      </c>
      <c r="G411" s="132" t="s">
        <v>612</v>
      </c>
    </row>
    <row r="412" spans="1:7" s="1" customFormat="1" ht="15" customHeight="1" x14ac:dyDescent="0.2">
      <c r="A412" s="37">
        <v>405</v>
      </c>
      <c r="B412" s="72" t="s">
        <v>397</v>
      </c>
      <c r="C412" s="72" t="s">
        <v>340</v>
      </c>
      <c r="D412" s="72" t="s">
        <v>567</v>
      </c>
      <c r="E412" s="130" t="s">
        <v>165</v>
      </c>
      <c r="F412" s="131">
        <v>4564.0200000000004</v>
      </c>
      <c r="G412" s="132" t="s">
        <v>655</v>
      </c>
    </row>
    <row r="413" spans="1:7" s="1" customFormat="1" ht="15" customHeight="1" x14ac:dyDescent="0.2">
      <c r="A413" s="37">
        <v>406</v>
      </c>
      <c r="B413" s="72" t="s">
        <v>397</v>
      </c>
      <c r="C413" s="72" t="s">
        <v>341</v>
      </c>
      <c r="D413" s="72" t="s">
        <v>568</v>
      </c>
      <c r="E413" s="130" t="s">
        <v>165</v>
      </c>
      <c r="F413" s="131">
        <v>5991.06</v>
      </c>
      <c r="G413" s="132" t="s">
        <v>690</v>
      </c>
    </row>
    <row r="414" spans="1:7" s="1" customFormat="1" ht="15" customHeight="1" x14ac:dyDescent="0.2">
      <c r="A414" s="37">
        <v>407</v>
      </c>
      <c r="B414" s="72" t="s">
        <v>397</v>
      </c>
      <c r="C414" s="72" t="s">
        <v>148</v>
      </c>
      <c r="D414" s="72" t="s">
        <v>160</v>
      </c>
      <c r="E414" s="130" t="s">
        <v>164</v>
      </c>
      <c r="F414" s="131">
        <v>34.96</v>
      </c>
      <c r="G414" s="132" t="s">
        <v>608</v>
      </c>
    </row>
    <row r="415" spans="1:7" s="1" customFormat="1" ht="15" customHeight="1" x14ac:dyDescent="0.2">
      <c r="A415" s="37">
        <v>408</v>
      </c>
      <c r="B415" s="72" t="s">
        <v>401</v>
      </c>
      <c r="C415" s="72" t="s">
        <v>940</v>
      </c>
      <c r="D415" s="72" t="s">
        <v>160</v>
      </c>
      <c r="E415" s="130" t="s">
        <v>165</v>
      </c>
      <c r="F415" s="131">
        <v>583.73</v>
      </c>
      <c r="G415" s="132" t="s">
        <v>612</v>
      </c>
    </row>
    <row r="416" spans="1:7" s="1" customFormat="1" ht="15" customHeight="1" x14ac:dyDescent="0.2">
      <c r="A416" s="37">
        <v>409</v>
      </c>
      <c r="B416" s="72" t="s">
        <v>402</v>
      </c>
      <c r="C416" s="72" t="s">
        <v>149</v>
      </c>
      <c r="D416" s="72" t="s">
        <v>569</v>
      </c>
      <c r="E416" s="130" t="s">
        <v>164</v>
      </c>
      <c r="F416" s="131">
        <v>19269.525600000001</v>
      </c>
      <c r="G416" s="132" t="s">
        <v>700</v>
      </c>
    </row>
    <row r="417" spans="1:7" s="1" customFormat="1" ht="15" customHeight="1" x14ac:dyDescent="0.2">
      <c r="A417" s="37">
        <v>410</v>
      </c>
      <c r="B417" s="72" t="s">
        <v>117</v>
      </c>
      <c r="C417" s="72" t="s">
        <v>149</v>
      </c>
      <c r="D417" s="72" t="s">
        <v>529</v>
      </c>
      <c r="E417" s="130" t="s">
        <v>165</v>
      </c>
      <c r="F417" s="131">
        <v>6438.02</v>
      </c>
      <c r="G417" s="132" t="s">
        <v>617</v>
      </c>
    </row>
    <row r="418" spans="1:7" s="1" customFormat="1" ht="15" customHeight="1" x14ac:dyDescent="0.2">
      <c r="A418" s="37">
        <v>411</v>
      </c>
      <c r="B418" s="72" t="s">
        <v>117</v>
      </c>
      <c r="C418" s="72" t="s">
        <v>342</v>
      </c>
      <c r="D418" s="72" t="s">
        <v>570</v>
      </c>
      <c r="E418" s="130" t="s">
        <v>165</v>
      </c>
      <c r="F418" s="131">
        <v>205.92</v>
      </c>
      <c r="G418" s="132" t="s">
        <v>611</v>
      </c>
    </row>
    <row r="419" spans="1:7" s="1" customFormat="1" ht="15" customHeight="1" x14ac:dyDescent="0.2">
      <c r="A419" s="37">
        <v>412</v>
      </c>
      <c r="B419" s="72" t="s">
        <v>117</v>
      </c>
      <c r="C419" s="72" t="s">
        <v>343</v>
      </c>
      <c r="D419" s="72" t="s">
        <v>480</v>
      </c>
      <c r="E419" s="130" t="s">
        <v>165</v>
      </c>
      <c r="F419" s="131">
        <v>24166.03</v>
      </c>
      <c r="G419" s="132" t="s">
        <v>655</v>
      </c>
    </row>
    <row r="420" spans="1:7" s="1" customFormat="1" ht="15" customHeight="1" x14ac:dyDescent="0.2">
      <c r="A420" s="37">
        <v>413</v>
      </c>
      <c r="B420" s="72" t="s">
        <v>117</v>
      </c>
      <c r="C420" s="72" t="s">
        <v>344</v>
      </c>
      <c r="D420" s="72" t="s">
        <v>941</v>
      </c>
      <c r="E420" s="130" t="s">
        <v>165</v>
      </c>
      <c r="F420" s="131">
        <v>1350.12</v>
      </c>
      <c r="G420" s="132" t="s">
        <v>869</v>
      </c>
    </row>
    <row r="421" spans="1:7" s="1" customFormat="1" ht="15" customHeight="1" x14ac:dyDescent="0.2">
      <c r="A421" s="37">
        <v>414</v>
      </c>
      <c r="B421" s="72" t="s">
        <v>117</v>
      </c>
      <c r="C421" s="72" t="s">
        <v>344</v>
      </c>
      <c r="D421" s="72" t="s">
        <v>445</v>
      </c>
      <c r="E421" s="130" t="s">
        <v>165</v>
      </c>
      <c r="F421" s="131">
        <v>1862.16</v>
      </c>
      <c r="G421" s="132" t="s">
        <v>942</v>
      </c>
    </row>
    <row r="422" spans="1:7" s="1" customFormat="1" ht="15" customHeight="1" x14ac:dyDescent="0.2">
      <c r="A422" s="37">
        <v>415</v>
      </c>
      <c r="B422" s="72" t="s">
        <v>398</v>
      </c>
      <c r="C422" s="72" t="s">
        <v>943</v>
      </c>
      <c r="D422" s="72" t="s">
        <v>792</v>
      </c>
      <c r="E422" s="130" t="s">
        <v>165</v>
      </c>
      <c r="F422" s="131">
        <v>8.4</v>
      </c>
      <c r="G422" s="132" t="s">
        <v>643</v>
      </c>
    </row>
    <row r="423" spans="1:7" s="1" customFormat="1" ht="15" customHeight="1" x14ac:dyDescent="0.2">
      <c r="A423" s="37">
        <v>416</v>
      </c>
      <c r="B423" s="72" t="s">
        <v>395</v>
      </c>
      <c r="C423" s="72" t="s">
        <v>150</v>
      </c>
      <c r="D423" s="72" t="s">
        <v>571</v>
      </c>
      <c r="E423" s="130" t="s">
        <v>164</v>
      </c>
      <c r="F423" s="131">
        <v>15947.78</v>
      </c>
      <c r="G423" s="132" t="s">
        <v>609</v>
      </c>
    </row>
    <row r="424" spans="1:7" s="1" customFormat="1" ht="15" customHeight="1" x14ac:dyDescent="0.2">
      <c r="A424" s="37">
        <v>417</v>
      </c>
      <c r="B424" s="72" t="s">
        <v>403</v>
      </c>
      <c r="C424" s="72" t="s">
        <v>345</v>
      </c>
      <c r="D424" s="72" t="s">
        <v>355</v>
      </c>
      <c r="E424" s="130" t="s">
        <v>165</v>
      </c>
      <c r="F424" s="131">
        <v>19107.59</v>
      </c>
      <c r="G424" s="132" t="s">
        <v>674</v>
      </c>
    </row>
    <row r="425" spans="1:7" s="1" customFormat="1" ht="15" customHeight="1" x14ac:dyDescent="0.2">
      <c r="A425" s="37">
        <v>418</v>
      </c>
      <c r="B425" s="72" t="s">
        <v>117</v>
      </c>
      <c r="C425" s="72" t="s">
        <v>944</v>
      </c>
      <c r="D425" s="72" t="s">
        <v>945</v>
      </c>
      <c r="E425" s="130" t="s">
        <v>165</v>
      </c>
      <c r="F425" s="131">
        <v>168</v>
      </c>
      <c r="G425" s="132" t="s">
        <v>617</v>
      </c>
    </row>
    <row r="426" spans="1:7" s="1" customFormat="1" ht="15" customHeight="1" x14ac:dyDescent="0.2">
      <c r="A426" s="37">
        <v>419</v>
      </c>
      <c r="B426" s="72" t="s">
        <v>117</v>
      </c>
      <c r="C426" s="72" t="s">
        <v>946</v>
      </c>
      <c r="D426" s="72" t="s">
        <v>947</v>
      </c>
      <c r="E426" s="130" t="s">
        <v>165</v>
      </c>
      <c r="F426" s="131">
        <v>880.88</v>
      </c>
      <c r="G426" s="132" t="s">
        <v>620</v>
      </c>
    </row>
    <row r="427" spans="1:7" s="1" customFormat="1" ht="15" customHeight="1" x14ac:dyDescent="0.2">
      <c r="A427" s="37">
        <v>420</v>
      </c>
      <c r="B427" s="72" t="s">
        <v>398</v>
      </c>
      <c r="C427" s="72" t="s">
        <v>948</v>
      </c>
      <c r="D427" s="72" t="s">
        <v>949</v>
      </c>
      <c r="E427" s="130" t="s">
        <v>165</v>
      </c>
      <c r="F427" s="131">
        <v>866.83</v>
      </c>
      <c r="G427" s="132" t="s">
        <v>674</v>
      </c>
    </row>
    <row r="428" spans="1:7" s="1" customFormat="1" ht="15" customHeight="1" x14ac:dyDescent="0.2">
      <c r="A428" s="37">
        <v>421</v>
      </c>
      <c r="B428" s="72" t="s">
        <v>398</v>
      </c>
      <c r="C428" s="72" t="s">
        <v>950</v>
      </c>
      <c r="D428" s="72" t="s">
        <v>951</v>
      </c>
      <c r="E428" s="130" t="s">
        <v>165</v>
      </c>
      <c r="F428" s="131">
        <v>29.52</v>
      </c>
      <c r="G428" s="132" t="s">
        <v>608</v>
      </c>
    </row>
    <row r="429" spans="1:7" s="1" customFormat="1" ht="15" customHeight="1" x14ac:dyDescent="0.2">
      <c r="A429" s="37">
        <v>422</v>
      </c>
      <c r="B429" s="72" t="s">
        <v>394</v>
      </c>
      <c r="C429" s="72" t="s">
        <v>346</v>
      </c>
      <c r="D429" s="72" t="s">
        <v>157</v>
      </c>
      <c r="E429" s="130" t="s">
        <v>165</v>
      </c>
      <c r="F429" s="131">
        <v>16608.73</v>
      </c>
      <c r="G429" s="132" t="s">
        <v>674</v>
      </c>
    </row>
    <row r="430" spans="1:7" s="1" customFormat="1" ht="15" customHeight="1" x14ac:dyDescent="0.2">
      <c r="A430" s="37">
        <v>423</v>
      </c>
      <c r="B430" s="72" t="s">
        <v>117</v>
      </c>
      <c r="C430" s="72" t="s">
        <v>952</v>
      </c>
      <c r="D430" s="72" t="s">
        <v>953</v>
      </c>
      <c r="E430" s="130" t="s">
        <v>165</v>
      </c>
      <c r="F430" s="131">
        <v>2972.56</v>
      </c>
      <c r="G430" s="132" t="s">
        <v>608</v>
      </c>
    </row>
    <row r="431" spans="1:7" s="1" customFormat="1" ht="15" customHeight="1" x14ac:dyDescent="0.2">
      <c r="A431" s="37">
        <v>424</v>
      </c>
      <c r="B431" s="72" t="s">
        <v>117</v>
      </c>
      <c r="C431" s="72" t="s">
        <v>151</v>
      </c>
      <c r="D431" s="72" t="s">
        <v>572</v>
      </c>
      <c r="E431" s="130" t="s">
        <v>164</v>
      </c>
      <c r="F431" s="131">
        <v>10249.26</v>
      </c>
      <c r="G431" s="132" t="s">
        <v>611</v>
      </c>
    </row>
    <row r="432" spans="1:7" s="1" customFormat="1" ht="15" customHeight="1" x14ac:dyDescent="0.2">
      <c r="A432" s="37">
        <v>425</v>
      </c>
      <c r="B432" s="72" t="s">
        <v>397</v>
      </c>
      <c r="C432" s="72" t="s">
        <v>954</v>
      </c>
      <c r="D432" s="72" t="s">
        <v>955</v>
      </c>
      <c r="E432" s="130" t="s">
        <v>165</v>
      </c>
      <c r="F432" s="131">
        <v>775.6</v>
      </c>
      <c r="G432" s="132" t="s">
        <v>619</v>
      </c>
    </row>
    <row r="433" spans="1:7" s="1" customFormat="1" ht="15" customHeight="1" x14ac:dyDescent="0.2">
      <c r="A433" s="37">
        <v>426</v>
      </c>
      <c r="B433" s="72" t="s">
        <v>117</v>
      </c>
      <c r="C433" s="72" t="s">
        <v>347</v>
      </c>
      <c r="D433" s="72" t="s">
        <v>432</v>
      </c>
      <c r="E433" s="130" t="s">
        <v>165</v>
      </c>
      <c r="F433" s="131">
        <v>1723.62</v>
      </c>
      <c r="G433" s="132" t="s">
        <v>956</v>
      </c>
    </row>
    <row r="434" spans="1:7" s="1" customFormat="1" ht="15" customHeight="1" x14ac:dyDescent="0.2">
      <c r="A434" s="37">
        <v>427</v>
      </c>
      <c r="B434" s="72" t="s">
        <v>401</v>
      </c>
      <c r="C434" s="72" t="s">
        <v>152</v>
      </c>
      <c r="D434" s="72" t="s">
        <v>569</v>
      </c>
      <c r="E434" s="130" t="s">
        <v>164</v>
      </c>
      <c r="F434" s="131">
        <v>220.22</v>
      </c>
      <c r="G434" s="132" t="s">
        <v>612</v>
      </c>
    </row>
    <row r="435" spans="1:7" s="1" customFormat="1" ht="15" customHeight="1" x14ac:dyDescent="0.2">
      <c r="A435" s="37">
        <v>428</v>
      </c>
      <c r="B435" s="72" t="s">
        <v>117</v>
      </c>
      <c r="C435" s="72" t="s">
        <v>957</v>
      </c>
      <c r="D435" s="72" t="s">
        <v>958</v>
      </c>
      <c r="E435" s="130" t="s">
        <v>165</v>
      </c>
      <c r="F435" s="131">
        <v>76.12</v>
      </c>
      <c r="G435" s="132" t="s">
        <v>666</v>
      </c>
    </row>
    <row r="436" spans="1:7" s="1" customFormat="1" ht="15" customHeight="1" x14ac:dyDescent="0.2">
      <c r="A436" s="37">
        <v>429</v>
      </c>
      <c r="B436" s="72" t="s">
        <v>117</v>
      </c>
      <c r="C436" s="72" t="s">
        <v>348</v>
      </c>
      <c r="D436" s="72" t="s">
        <v>448</v>
      </c>
      <c r="E436" s="130" t="s">
        <v>165</v>
      </c>
      <c r="F436" s="131">
        <v>16401.48</v>
      </c>
      <c r="G436" s="132" t="s">
        <v>617</v>
      </c>
    </row>
    <row r="437" spans="1:7" s="1" customFormat="1" ht="15" customHeight="1" x14ac:dyDescent="0.2">
      <c r="A437" s="37">
        <v>430</v>
      </c>
      <c r="B437" s="72" t="s">
        <v>400</v>
      </c>
      <c r="C437" s="72" t="s">
        <v>349</v>
      </c>
      <c r="D437" s="72" t="s">
        <v>432</v>
      </c>
      <c r="E437" s="130" t="s">
        <v>165</v>
      </c>
      <c r="F437" s="131">
        <v>136.84</v>
      </c>
      <c r="G437" s="132" t="s">
        <v>611</v>
      </c>
    </row>
    <row r="438" spans="1:7" s="1" customFormat="1" ht="15" customHeight="1" x14ac:dyDescent="0.2">
      <c r="A438" s="37">
        <v>431</v>
      </c>
      <c r="B438" s="72" t="s">
        <v>398</v>
      </c>
      <c r="C438" s="72" t="s">
        <v>350</v>
      </c>
      <c r="D438" s="72" t="s">
        <v>573</v>
      </c>
      <c r="E438" s="130" t="s">
        <v>165</v>
      </c>
      <c r="F438" s="131">
        <v>399.56</v>
      </c>
      <c r="G438" s="132" t="s">
        <v>612</v>
      </c>
    </row>
    <row r="439" spans="1:7" s="1" customFormat="1" ht="15" customHeight="1" x14ac:dyDescent="0.2">
      <c r="A439" s="37">
        <v>432</v>
      </c>
      <c r="B439" s="72" t="s">
        <v>397</v>
      </c>
      <c r="C439" s="72" t="s">
        <v>351</v>
      </c>
      <c r="D439" s="72" t="s">
        <v>234</v>
      </c>
      <c r="E439" s="130" t="s">
        <v>165</v>
      </c>
      <c r="F439" s="131">
        <v>198.83</v>
      </c>
      <c r="G439" s="132" t="s">
        <v>959</v>
      </c>
    </row>
    <row r="440" spans="1:7" s="1" customFormat="1" ht="15" customHeight="1" x14ac:dyDescent="0.2">
      <c r="A440" s="37">
        <v>433</v>
      </c>
      <c r="B440" s="72" t="s">
        <v>117</v>
      </c>
      <c r="C440" s="72" t="s">
        <v>351</v>
      </c>
      <c r="D440" s="72" t="s">
        <v>574</v>
      </c>
      <c r="E440" s="130" t="s">
        <v>165</v>
      </c>
      <c r="F440" s="131">
        <v>1426.45</v>
      </c>
      <c r="G440" s="132" t="s">
        <v>608</v>
      </c>
    </row>
    <row r="441" spans="1:7" s="1" customFormat="1" ht="15" customHeight="1" x14ac:dyDescent="0.2">
      <c r="A441" s="37">
        <v>434</v>
      </c>
      <c r="B441" s="72" t="s">
        <v>401</v>
      </c>
      <c r="C441" s="72" t="s">
        <v>960</v>
      </c>
      <c r="D441" s="72" t="s">
        <v>163</v>
      </c>
      <c r="E441" s="130" t="s">
        <v>164</v>
      </c>
      <c r="F441" s="131">
        <v>462.67</v>
      </c>
      <c r="G441" s="132" t="s">
        <v>612</v>
      </c>
    </row>
    <row r="442" spans="1:7" s="1" customFormat="1" ht="15" customHeight="1" x14ac:dyDescent="0.2">
      <c r="A442" s="37">
        <v>435</v>
      </c>
      <c r="B442" s="72" t="s">
        <v>398</v>
      </c>
      <c r="C442" s="72" t="s">
        <v>352</v>
      </c>
      <c r="D442" s="72" t="s">
        <v>421</v>
      </c>
      <c r="E442" s="130" t="s">
        <v>165</v>
      </c>
      <c r="F442" s="131">
        <v>372.99</v>
      </c>
      <c r="G442" s="132" t="s">
        <v>612</v>
      </c>
    </row>
    <row r="443" spans="1:7" s="1" customFormat="1" ht="15" customHeight="1" x14ac:dyDescent="0.2">
      <c r="A443" s="37">
        <v>436</v>
      </c>
      <c r="B443" s="72" t="s">
        <v>394</v>
      </c>
      <c r="C443" s="72" t="s">
        <v>353</v>
      </c>
      <c r="D443" s="72" t="s">
        <v>575</v>
      </c>
      <c r="E443" s="130" t="s">
        <v>165</v>
      </c>
      <c r="F443" s="131">
        <v>1666.14</v>
      </c>
      <c r="G443" s="132" t="s">
        <v>674</v>
      </c>
    </row>
    <row r="444" spans="1:7" s="1" customFormat="1" ht="15" customHeight="1" x14ac:dyDescent="0.2">
      <c r="A444" s="37">
        <v>437</v>
      </c>
      <c r="B444" s="72" t="s">
        <v>399</v>
      </c>
      <c r="C444" s="72" t="s">
        <v>354</v>
      </c>
      <c r="D444" s="72" t="s">
        <v>500</v>
      </c>
      <c r="E444" s="130" t="s">
        <v>165</v>
      </c>
      <c r="F444" s="131">
        <v>621.21</v>
      </c>
      <c r="G444" s="132" t="s">
        <v>654</v>
      </c>
    </row>
    <row r="445" spans="1:7" s="1" customFormat="1" ht="15" customHeight="1" x14ac:dyDescent="0.2">
      <c r="A445" s="37">
        <v>438</v>
      </c>
      <c r="B445" s="72" t="s">
        <v>662</v>
      </c>
      <c r="C445" s="72" t="s">
        <v>961</v>
      </c>
      <c r="D445" s="72" t="s">
        <v>457</v>
      </c>
      <c r="E445" s="130" t="s">
        <v>165</v>
      </c>
      <c r="F445" s="131">
        <v>267.37</v>
      </c>
      <c r="G445" s="132" t="s">
        <v>617</v>
      </c>
    </row>
    <row r="446" spans="1:7" s="1" customFormat="1" ht="15" customHeight="1" x14ac:dyDescent="0.2">
      <c r="A446" s="37">
        <v>439</v>
      </c>
      <c r="B446" s="72" t="s">
        <v>117</v>
      </c>
      <c r="C446" s="72" t="s">
        <v>962</v>
      </c>
      <c r="D446" s="72" t="s">
        <v>963</v>
      </c>
      <c r="E446" s="130" t="s">
        <v>165</v>
      </c>
      <c r="F446" s="131">
        <v>99.81</v>
      </c>
      <c r="G446" s="132" t="s">
        <v>654</v>
      </c>
    </row>
    <row r="447" spans="1:7" s="1" customFormat="1" ht="15" customHeight="1" x14ac:dyDescent="0.2">
      <c r="A447" s="37">
        <v>440</v>
      </c>
      <c r="B447" s="72" t="s">
        <v>401</v>
      </c>
      <c r="C447" s="72" t="s">
        <v>355</v>
      </c>
      <c r="D447" s="72" t="s">
        <v>577</v>
      </c>
      <c r="E447" s="130" t="s">
        <v>165</v>
      </c>
      <c r="F447" s="131">
        <v>635.41</v>
      </c>
      <c r="G447" s="132" t="s">
        <v>612</v>
      </c>
    </row>
    <row r="448" spans="1:7" s="1" customFormat="1" ht="15" customHeight="1" x14ac:dyDescent="0.2">
      <c r="A448" s="37">
        <v>441</v>
      </c>
      <c r="B448" s="72" t="s">
        <v>117</v>
      </c>
      <c r="C448" s="72" t="s">
        <v>356</v>
      </c>
      <c r="D448" s="72" t="s">
        <v>578</v>
      </c>
      <c r="E448" s="130" t="s">
        <v>165</v>
      </c>
      <c r="F448" s="131">
        <v>1100.3699999999999</v>
      </c>
      <c r="G448" s="132" t="s">
        <v>617</v>
      </c>
    </row>
    <row r="449" spans="1:7" s="1" customFormat="1" ht="15" customHeight="1" x14ac:dyDescent="0.2">
      <c r="A449" s="37">
        <v>442</v>
      </c>
      <c r="B449" s="72" t="s">
        <v>394</v>
      </c>
      <c r="C449" s="72" t="s">
        <v>964</v>
      </c>
      <c r="D449" s="72" t="s">
        <v>965</v>
      </c>
      <c r="E449" s="130" t="s">
        <v>164</v>
      </c>
      <c r="F449" s="131">
        <v>220.22</v>
      </c>
      <c r="G449" s="132" t="s">
        <v>608</v>
      </c>
    </row>
    <row r="450" spans="1:7" s="1" customFormat="1" ht="15" customHeight="1" x14ac:dyDescent="0.2">
      <c r="A450" s="37">
        <v>443</v>
      </c>
      <c r="B450" s="72" t="s">
        <v>117</v>
      </c>
      <c r="C450" s="72" t="s">
        <v>357</v>
      </c>
      <c r="D450" s="72" t="s">
        <v>579</v>
      </c>
      <c r="E450" s="130" t="s">
        <v>165</v>
      </c>
      <c r="F450" s="131">
        <v>2775.81</v>
      </c>
      <c r="G450" s="132" t="s">
        <v>723</v>
      </c>
    </row>
    <row r="451" spans="1:7" s="1" customFormat="1" ht="15" customHeight="1" x14ac:dyDescent="0.2">
      <c r="A451" s="37">
        <v>444</v>
      </c>
      <c r="B451" s="72" t="s">
        <v>117</v>
      </c>
      <c r="C451" s="72" t="s">
        <v>966</v>
      </c>
      <c r="D451" s="72" t="s">
        <v>967</v>
      </c>
      <c r="E451" s="130" t="s">
        <v>165</v>
      </c>
      <c r="F451" s="131">
        <v>3.98000000000002</v>
      </c>
      <c r="G451" s="132" t="s">
        <v>608</v>
      </c>
    </row>
    <row r="452" spans="1:7" s="1" customFormat="1" ht="15" customHeight="1" x14ac:dyDescent="0.2">
      <c r="A452" s="37">
        <v>445</v>
      </c>
      <c r="B452" s="72" t="s">
        <v>117</v>
      </c>
      <c r="C452" s="72" t="s">
        <v>358</v>
      </c>
      <c r="D452" s="72" t="s">
        <v>580</v>
      </c>
      <c r="E452" s="130" t="s">
        <v>165</v>
      </c>
      <c r="F452" s="131">
        <v>10833.03</v>
      </c>
      <c r="G452" s="132" t="s">
        <v>613</v>
      </c>
    </row>
    <row r="453" spans="1:7" s="1" customFormat="1" ht="15" customHeight="1" x14ac:dyDescent="0.2">
      <c r="A453" s="37">
        <v>446</v>
      </c>
      <c r="B453" s="72" t="s">
        <v>398</v>
      </c>
      <c r="C453" s="72" t="s">
        <v>153</v>
      </c>
      <c r="D453" s="72" t="s">
        <v>491</v>
      </c>
      <c r="E453" s="130" t="s">
        <v>164</v>
      </c>
      <c r="F453" s="131">
        <v>10684.14</v>
      </c>
      <c r="G453" s="132" t="s">
        <v>752</v>
      </c>
    </row>
    <row r="454" spans="1:7" s="1" customFormat="1" ht="15" customHeight="1" x14ac:dyDescent="0.2">
      <c r="A454" s="37">
        <v>447</v>
      </c>
      <c r="B454" s="72" t="s">
        <v>675</v>
      </c>
      <c r="C454" s="72" t="s">
        <v>968</v>
      </c>
      <c r="D454" s="72" t="s">
        <v>456</v>
      </c>
      <c r="E454" s="130" t="s">
        <v>165</v>
      </c>
      <c r="F454" s="131">
        <v>386.83</v>
      </c>
      <c r="G454" s="132" t="s">
        <v>612</v>
      </c>
    </row>
    <row r="455" spans="1:7" s="1" customFormat="1" ht="15" customHeight="1" x14ac:dyDescent="0.2">
      <c r="A455" s="37">
        <v>448</v>
      </c>
      <c r="B455" s="72" t="s">
        <v>398</v>
      </c>
      <c r="C455" s="72" t="s">
        <v>969</v>
      </c>
      <c r="D455" s="72" t="s">
        <v>970</v>
      </c>
      <c r="E455" s="130" t="s">
        <v>165</v>
      </c>
      <c r="F455" s="131">
        <v>68.23</v>
      </c>
      <c r="G455" s="132" t="s">
        <v>608</v>
      </c>
    </row>
    <row r="456" spans="1:7" s="1" customFormat="1" ht="15" customHeight="1" x14ac:dyDescent="0.2">
      <c r="A456" s="37">
        <v>449</v>
      </c>
      <c r="B456" s="72" t="s">
        <v>675</v>
      </c>
      <c r="C456" s="72" t="s">
        <v>971</v>
      </c>
      <c r="D456" s="72" t="s">
        <v>972</v>
      </c>
      <c r="E456" s="130" t="s">
        <v>165</v>
      </c>
      <c r="F456" s="131">
        <v>1214.3800000000001</v>
      </c>
      <c r="G456" s="132" t="s">
        <v>608</v>
      </c>
    </row>
    <row r="457" spans="1:7" s="1" customFormat="1" ht="15" customHeight="1" x14ac:dyDescent="0.2">
      <c r="A457" s="37">
        <v>450</v>
      </c>
      <c r="B457" s="72" t="s">
        <v>398</v>
      </c>
      <c r="C457" s="72" t="s">
        <v>973</v>
      </c>
      <c r="D457" s="72" t="s">
        <v>974</v>
      </c>
      <c r="E457" s="130" t="s">
        <v>165</v>
      </c>
      <c r="F457" s="131">
        <v>206.19</v>
      </c>
      <c r="G457" s="132" t="s">
        <v>854</v>
      </c>
    </row>
    <row r="458" spans="1:7" s="1" customFormat="1" ht="15" customHeight="1" x14ac:dyDescent="0.2">
      <c r="A458" s="37">
        <v>451</v>
      </c>
      <c r="B458" s="72" t="s">
        <v>400</v>
      </c>
      <c r="C458" s="72" t="s">
        <v>359</v>
      </c>
      <c r="D458" s="72" t="s">
        <v>468</v>
      </c>
      <c r="E458" s="130" t="s">
        <v>165</v>
      </c>
      <c r="F458" s="131">
        <v>2962.8</v>
      </c>
      <c r="G458" s="132" t="s">
        <v>658</v>
      </c>
    </row>
    <row r="459" spans="1:7" s="1" customFormat="1" ht="15" customHeight="1" x14ac:dyDescent="0.2">
      <c r="A459" s="37">
        <v>452</v>
      </c>
      <c r="B459" s="72" t="s">
        <v>397</v>
      </c>
      <c r="C459" s="72" t="s">
        <v>975</v>
      </c>
      <c r="D459" s="72" t="s">
        <v>425</v>
      </c>
      <c r="E459" s="130" t="s">
        <v>164</v>
      </c>
      <c r="F459" s="131">
        <v>1219.8900000000001</v>
      </c>
      <c r="G459" s="132" t="s">
        <v>655</v>
      </c>
    </row>
    <row r="460" spans="1:7" s="1" customFormat="1" ht="15" customHeight="1" x14ac:dyDescent="0.2">
      <c r="A460" s="37">
        <v>453</v>
      </c>
      <c r="B460" s="72" t="s">
        <v>662</v>
      </c>
      <c r="C460" s="72" t="s">
        <v>421</v>
      </c>
      <c r="D460" s="72" t="s">
        <v>976</v>
      </c>
      <c r="E460" s="130" t="s">
        <v>165</v>
      </c>
      <c r="F460" s="131">
        <v>1005.33</v>
      </c>
      <c r="G460" s="132" t="s">
        <v>617</v>
      </c>
    </row>
    <row r="461" spans="1:7" s="1" customFormat="1" ht="15" customHeight="1" x14ac:dyDescent="0.2">
      <c r="A461" s="37">
        <v>454</v>
      </c>
      <c r="B461" s="72" t="s">
        <v>398</v>
      </c>
      <c r="C461" s="72" t="s">
        <v>977</v>
      </c>
      <c r="D461" s="72" t="s">
        <v>806</v>
      </c>
      <c r="E461" s="130" t="s">
        <v>165</v>
      </c>
      <c r="F461" s="131">
        <v>488.87</v>
      </c>
      <c r="G461" s="132" t="s">
        <v>608</v>
      </c>
    </row>
    <row r="462" spans="1:7" s="1" customFormat="1" ht="15" customHeight="1" x14ac:dyDescent="0.2">
      <c r="A462" s="37">
        <v>455</v>
      </c>
      <c r="B462" s="72" t="s">
        <v>398</v>
      </c>
      <c r="C462" s="72" t="s">
        <v>977</v>
      </c>
      <c r="D462" s="72" t="s">
        <v>557</v>
      </c>
      <c r="E462" s="130" t="s">
        <v>165</v>
      </c>
      <c r="F462" s="131">
        <v>143.02000000000001</v>
      </c>
      <c r="G462" s="132" t="s">
        <v>621</v>
      </c>
    </row>
    <row r="463" spans="1:7" s="1" customFormat="1" ht="15" customHeight="1" x14ac:dyDescent="0.2">
      <c r="A463" s="37">
        <v>456</v>
      </c>
      <c r="B463" s="72" t="s">
        <v>400</v>
      </c>
      <c r="C463" s="72" t="s">
        <v>360</v>
      </c>
      <c r="D463" s="72" t="s">
        <v>582</v>
      </c>
      <c r="E463" s="130" t="s">
        <v>165</v>
      </c>
      <c r="F463" s="131">
        <v>2683.09</v>
      </c>
      <c r="G463" s="132" t="s">
        <v>711</v>
      </c>
    </row>
    <row r="464" spans="1:7" s="1" customFormat="1" ht="15" customHeight="1" x14ac:dyDescent="0.2">
      <c r="A464" s="37">
        <v>457</v>
      </c>
      <c r="B464" s="72" t="s">
        <v>397</v>
      </c>
      <c r="C464" s="72" t="s">
        <v>154</v>
      </c>
      <c r="D464" s="72" t="s">
        <v>547</v>
      </c>
      <c r="E464" s="130" t="s">
        <v>164</v>
      </c>
      <c r="F464" s="131">
        <v>95.21</v>
      </c>
      <c r="G464" s="132" t="s">
        <v>615</v>
      </c>
    </row>
    <row r="465" spans="1:7" s="1" customFormat="1" ht="15" customHeight="1" x14ac:dyDescent="0.2">
      <c r="A465" s="37">
        <v>458</v>
      </c>
      <c r="B465" s="72" t="s">
        <v>396</v>
      </c>
      <c r="C465" s="72" t="s">
        <v>362</v>
      </c>
      <c r="D465" s="72" t="s">
        <v>491</v>
      </c>
      <c r="E465" s="130" t="s">
        <v>165</v>
      </c>
      <c r="F465" s="131">
        <v>510.51</v>
      </c>
      <c r="G465" s="132" t="s">
        <v>890</v>
      </c>
    </row>
    <row r="466" spans="1:7" s="1" customFormat="1" ht="15" customHeight="1" x14ac:dyDescent="0.2">
      <c r="A466" s="37">
        <v>459</v>
      </c>
      <c r="B466" s="72" t="s">
        <v>117</v>
      </c>
      <c r="C466" s="72" t="s">
        <v>978</v>
      </c>
      <c r="D466" s="72" t="s">
        <v>547</v>
      </c>
      <c r="E466" s="130" t="s">
        <v>165</v>
      </c>
      <c r="F466" s="131">
        <v>61.73</v>
      </c>
      <c r="G466" s="132" t="s">
        <v>620</v>
      </c>
    </row>
    <row r="467" spans="1:7" s="1" customFormat="1" ht="15" customHeight="1" x14ac:dyDescent="0.2">
      <c r="A467" s="37">
        <v>460</v>
      </c>
      <c r="B467" s="72" t="s">
        <v>397</v>
      </c>
      <c r="C467" s="72" t="s">
        <v>155</v>
      </c>
      <c r="D467" s="72" t="s">
        <v>979</v>
      </c>
      <c r="E467" s="130" t="s">
        <v>164</v>
      </c>
      <c r="F467" s="131">
        <v>115.08</v>
      </c>
      <c r="G467" s="132" t="s">
        <v>608</v>
      </c>
    </row>
    <row r="468" spans="1:7" s="1" customFormat="1" ht="15" customHeight="1" x14ac:dyDescent="0.2">
      <c r="A468" s="37">
        <v>461</v>
      </c>
      <c r="B468" s="72" t="s">
        <v>394</v>
      </c>
      <c r="C468" s="72" t="s">
        <v>155</v>
      </c>
      <c r="D468" s="72" t="s">
        <v>421</v>
      </c>
      <c r="E468" s="130" t="s">
        <v>164</v>
      </c>
      <c r="F468" s="131">
        <v>176.22</v>
      </c>
      <c r="G468" s="132" t="s">
        <v>841</v>
      </c>
    </row>
    <row r="469" spans="1:7" s="1" customFormat="1" ht="15" customHeight="1" x14ac:dyDescent="0.2">
      <c r="A469" s="37">
        <v>462</v>
      </c>
      <c r="B469" s="72" t="s">
        <v>117</v>
      </c>
      <c r="C469" s="72" t="s">
        <v>363</v>
      </c>
      <c r="D469" s="72" t="s">
        <v>584</v>
      </c>
      <c r="E469" s="130" t="s">
        <v>165</v>
      </c>
      <c r="F469" s="131">
        <v>8233.48</v>
      </c>
      <c r="G469" s="132" t="s">
        <v>617</v>
      </c>
    </row>
    <row r="470" spans="1:7" s="1" customFormat="1" ht="15" customHeight="1" x14ac:dyDescent="0.2">
      <c r="A470" s="37">
        <v>463</v>
      </c>
      <c r="B470" s="72" t="s">
        <v>117</v>
      </c>
      <c r="C470" s="72" t="s">
        <v>980</v>
      </c>
      <c r="D470" s="72" t="s">
        <v>981</v>
      </c>
      <c r="E470" s="130" t="s">
        <v>165</v>
      </c>
      <c r="F470" s="131">
        <v>220.84</v>
      </c>
      <c r="G470" s="132" t="s">
        <v>617</v>
      </c>
    </row>
    <row r="471" spans="1:7" s="1" customFormat="1" ht="15" customHeight="1" x14ac:dyDescent="0.2">
      <c r="A471" s="37">
        <v>464</v>
      </c>
      <c r="B471" s="72" t="s">
        <v>117</v>
      </c>
      <c r="C471" s="72" t="s">
        <v>982</v>
      </c>
      <c r="D471" s="72" t="s">
        <v>983</v>
      </c>
      <c r="E471" s="130" t="s">
        <v>165</v>
      </c>
      <c r="F471" s="131">
        <v>3103.31</v>
      </c>
      <c r="G471" s="132" t="s">
        <v>608</v>
      </c>
    </row>
    <row r="472" spans="1:7" s="1" customFormat="1" ht="15" customHeight="1" x14ac:dyDescent="0.2">
      <c r="A472" s="37">
        <v>465</v>
      </c>
      <c r="B472" s="72" t="s">
        <v>117</v>
      </c>
      <c r="C472" s="72" t="s">
        <v>984</v>
      </c>
      <c r="D472" s="72" t="s">
        <v>985</v>
      </c>
      <c r="E472" s="130" t="s">
        <v>165</v>
      </c>
      <c r="F472" s="131">
        <v>769.65</v>
      </c>
      <c r="G472" s="132" t="s">
        <v>617</v>
      </c>
    </row>
    <row r="473" spans="1:7" s="1" customFormat="1" ht="15" customHeight="1" x14ac:dyDescent="0.2">
      <c r="A473" s="37">
        <v>466</v>
      </c>
      <c r="B473" s="72" t="s">
        <v>117</v>
      </c>
      <c r="C473" s="72" t="s">
        <v>986</v>
      </c>
      <c r="D473" s="72" t="s">
        <v>987</v>
      </c>
      <c r="E473" s="130" t="s">
        <v>165</v>
      </c>
      <c r="F473" s="131">
        <v>675.02</v>
      </c>
      <c r="G473" s="132" t="s">
        <v>608</v>
      </c>
    </row>
    <row r="474" spans="1:7" s="1" customFormat="1" ht="15" customHeight="1" x14ac:dyDescent="0.2">
      <c r="A474" s="37">
        <v>467</v>
      </c>
      <c r="B474" s="72" t="s">
        <v>400</v>
      </c>
      <c r="C474" s="72" t="s">
        <v>364</v>
      </c>
      <c r="D474" s="72" t="s">
        <v>124</v>
      </c>
      <c r="E474" s="130" t="s">
        <v>165</v>
      </c>
      <c r="F474" s="131">
        <v>6757.1199999999899</v>
      </c>
      <c r="G474" s="132" t="s">
        <v>658</v>
      </c>
    </row>
    <row r="475" spans="1:7" s="1" customFormat="1" ht="15" customHeight="1" x14ac:dyDescent="0.2">
      <c r="A475" s="37">
        <v>468</v>
      </c>
      <c r="B475" s="72" t="s">
        <v>397</v>
      </c>
      <c r="C475" s="72" t="s">
        <v>364</v>
      </c>
      <c r="D475" s="72" t="s">
        <v>585</v>
      </c>
      <c r="E475" s="130" t="s">
        <v>165</v>
      </c>
      <c r="F475" s="131">
        <v>5840.79</v>
      </c>
      <c r="G475" s="132" t="s">
        <v>655</v>
      </c>
    </row>
    <row r="476" spans="1:7" s="1" customFormat="1" ht="15" customHeight="1" x14ac:dyDescent="0.2">
      <c r="A476" s="37">
        <v>469</v>
      </c>
      <c r="B476" s="72" t="s">
        <v>398</v>
      </c>
      <c r="C476" s="72" t="s">
        <v>364</v>
      </c>
      <c r="D476" s="72" t="s">
        <v>441</v>
      </c>
      <c r="E476" s="130" t="s">
        <v>165</v>
      </c>
      <c r="F476" s="131">
        <v>289.93</v>
      </c>
      <c r="G476" s="132" t="s">
        <v>612</v>
      </c>
    </row>
    <row r="477" spans="1:7" s="1" customFormat="1" ht="15" customHeight="1" x14ac:dyDescent="0.2">
      <c r="A477" s="37">
        <v>470</v>
      </c>
      <c r="B477" s="72" t="s">
        <v>117</v>
      </c>
      <c r="C477" s="72" t="s">
        <v>364</v>
      </c>
      <c r="D477" s="72" t="s">
        <v>988</v>
      </c>
      <c r="E477" s="130" t="s">
        <v>165</v>
      </c>
      <c r="F477" s="131">
        <v>5662.39</v>
      </c>
      <c r="G477" s="132" t="s">
        <v>617</v>
      </c>
    </row>
    <row r="478" spans="1:7" s="1" customFormat="1" ht="15" customHeight="1" x14ac:dyDescent="0.2">
      <c r="A478" s="37">
        <v>471</v>
      </c>
      <c r="B478" s="72" t="s">
        <v>394</v>
      </c>
      <c r="C478" s="72" t="s">
        <v>364</v>
      </c>
      <c r="D478" s="72" t="s">
        <v>457</v>
      </c>
      <c r="E478" s="130" t="s">
        <v>165</v>
      </c>
      <c r="F478" s="131">
        <v>1792.24</v>
      </c>
      <c r="G478" s="132" t="s">
        <v>612</v>
      </c>
    </row>
    <row r="479" spans="1:7" s="1" customFormat="1" ht="15" customHeight="1" x14ac:dyDescent="0.2">
      <c r="A479" s="37">
        <v>472</v>
      </c>
      <c r="B479" s="72" t="s">
        <v>117</v>
      </c>
      <c r="C479" s="72" t="s">
        <v>364</v>
      </c>
      <c r="D479" s="72" t="s">
        <v>569</v>
      </c>
      <c r="E479" s="130" t="s">
        <v>165</v>
      </c>
      <c r="F479" s="131">
        <v>439.33</v>
      </c>
      <c r="G479" s="132" t="s">
        <v>617</v>
      </c>
    </row>
    <row r="480" spans="1:7" s="1" customFormat="1" ht="15" customHeight="1" x14ac:dyDescent="0.2">
      <c r="A480" s="37">
        <v>473</v>
      </c>
      <c r="B480" s="72" t="s">
        <v>404</v>
      </c>
      <c r="C480" s="72" t="s">
        <v>365</v>
      </c>
      <c r="D480" s="72" t="s">
        <v>587</v>
      </c>
      <c r="E480" s="130" t="s">
        <v>165</v>
      </c>
      <c r="F480" s="131">
        <v>109.03</v>
      </c>
      <c r="G480" s="132" t="s">
        <v>611</v>
      </c>
    </row>
    <row r="481" spans="1:7" s="1" customFormat="1" ht="15" customHeight="1" x14ac:dyDescent="0.2">
      <c r="A481" s="37">
        <v>474</v>
      </c>
      <c r="B481" s="72" t="s">
        <v>675</v>
      </c>
      <c r="C481" s="72" t="s">
        <v>989</v>
      </c>
      <c r="D481" s="72" t="s">
        <v>990</v>
      </c>
      <c r="E481" s="130" t="s">
        <v>165</v>
      </c>
      <c r="F481" s="131">
        <v>172.74</v>
      </c>
      <c r="G481" s="132" t="s">
        <v>612</v>
      </c>
    </row>
    <row r="482" spans="1:7" s="1" customFormat="1" ht="15" customHeight="1" x14ac:dyDescent="0.2">
      <c r="A482" s="37">
        <v>475</v>
      </c>
      <c r="B482" s="72" t="s">
        <v>397</v>
      </c>
      <c r="C482" s="72" t="s">
        <v>991</v>
      </c>
      <c r="D482" s="72" t="s">
        <v>457</v>
      </c>
      <c r="E482" s="130" t="s">
        <v>165</v>
      </c>
      <c r="F482" s="131">
        <v>34.35</v>
      </c>
      <c r="G482" s="132" t="s">
        <v>666</v>
      </c>
    </row>
    <row r="483" spans="1:7" s="1" customFormat="1" ht="15" customHeight="1" x14ac:dyDescent="0.2">
      <c r="A483" s="37">
        <v>476</v>
      </c>
      <c r="B483" s="72" t="s">
        <v>398</v>
      </c>
      <c r="C483" s="72" t="s">
        <v>366</v>
      </c>
      <c r="D483" s="72" t="s">
        <v>422</v>
      </c>
      <c r="E483" s="130" t="s">
        <v>165</v>
      </c>
      <c r="F483" s="131">
        <v>133.63</v>
      </c>
      <c r="G483" s="132" t="s">
        <v>612</v>
      </c>
    </row>
    <row r="484" spans="1:7" s="1" customFormat="1" ht="15" customHeight="1" x14ac:dyDescent="0.2">
      <c r="A484" s="37">
        <v>477</v>
      </c>
      <c r="B484" s="72" t="s">
        <v>395</v>
      </c>
      <c r="C484" s="72" t="s">
        <v>367</v>
      </c>
      <c r="D484" s="72" t="s">
        <v>437</v>
      </c>
      <c r="E484" s="130" t="s">
        <v>165</v>
      </c>
      <c r="F484" s="131">
        <v>15591.52</v>
      </c>
      <c r="G484" s="132" t="s">
        <v>655</v>
      </c>
    </row>
    <row r="485" spans="1:7" s="1" customFormat="1" ht="15" customHeight="1" x14ac:dyDescent="0.2">
      <c r="A485" s="37">
        <v>478</v>
      </c>
      <c r="B485" s="72" t="s">
        <v>396</v>
      </c>
      <c r="C485" s="72" t="s">
        <v>368</v>
      </c>
      <c r="D485" s="72" t="s">
        <v>422</v>
      </c>
      <c r="E485" s="130" t="s">
        <v>165</v>
      </c>
      <c r="F485" s="131">
        <v>1702.08</v>
      </c>
      <c r="G485" s="132" t="s">
        <v>611</v>
      </c>
    </row>
    <row r="486" spans="1:7" s="1" customFormat="1" ht="15" customHeight="1" x14ac:dyDescent="0.2">
      <c r="A486" s="37">
        <v>479</v>
      </c>
      <c r="B486" s="72" t="s">
        <v>398</v>
      </c>
      <c r="C486" s="72" t="s">
        <v>369</v>
      </c>
      <c r="D486" s="72" t="s">
        <v>588</v>
      </c>
      <c r="E486" s="130" t="s">
        <v>164</v>
      </c>
      <c r="F486" s="131">
        <v>7223.14</v>
      </c>
      <c r="G486" s="132" t="s">
        <v>674</v>
      </c>
    </row>
    <row r="487" spans="1:7" s="1" customFormat="1" ht="15" customHeight="1" x14ac:dyDescent="0.2">
      <c r="A487" s="37">
        <v>480</v>
      </c>
      <c r="B487" s="72" t="s">
        <v>398</v>
      </c>
      <c r="C487" s="72" t="s">
        <v>156</v>
      </c>
      <c r="D487" s="72" t="s">
        <v>589</v>
      </c>
      <c r="E487" s="130" t="s">
        <v>164</v>
      </c>
      <c r="F487" s="131">
        <v>420.72</v>
      </c>
      <c r="G487" s="132" t="s">
        <v>654</v>
      </c>
    </row>
    <row r="488" spans="1:7" s="1" customFormat="1" ht="15" customHeight="1" x14ac:dyDescent="0.2">
      <c r="A488" s="37">
        <v>481</v>
      </c>
      <c r="B488" s="72" t="s">
        <v>401</v>
      </c>
      <c r="C488" s="72" t="s">
        <v>370</v>
      </c>
      <c r="D488" s="72" t="s">
        <v>160</v>
      </c>
      <c r="E488" s="130" t="s">
        <v>165</v>
      </c>
      <c r="F488" s="131">
        <v>227.25</v>
      </c>
      <c r="G488" s="132" t="s">
        <v>612</v>
      </c>
    </row>
    <row r="489" spans="1:7" s="1" customFormat="1" ht="15" customHeight="1" x14ac:dyDescent="0.2">
      <c r="A489" s="37">
        <v>482</v>
      </c>
      <c r="B489" s="72" t="s">
        <v>394</v>
      </c>
      <c r="C489" s="72" t="s">
        <v>992</v>
      </c>
      <c r="D489" s="72" t="s">
        <v>421</v>
      </c>
      <c r="E489" s="130" t="s">
        <v>164</v>
      </c>
      <c r="F489" s="131">
        <v>607.87</v>
      </c>
      <c r="G489" s="132" t="s">
        <v>743</v>
      </c>
    </row>
    <row r="490" spans="1:7" s="1" customFormat="1" ht="15" customHeight="1" x14ac:dyDescent="0.2">
      <c r="A490" s="37">
        <v>483</v>
      </c>
      <c r="B490" s="72" t="s">
        <v>675</v>
      </c>
      <c r="C490" s="72" t="s">
        <v>371</v>
      </c>
      <c r="D490" s="72" t="s">
        <v>245</v>
      </c>
      <c r="E490" s="130" t="s">
        <v>165</v>
      </c>
      <c r="F490" s="131">
        <v>408.54</v>
      </c>
      <c r="G490" s="132" t="s">
        <v>612</v>
      </c>
    </row>
    <row r="491" spans="1:7" s="1" customFormat="1" ht="15" customHeight="1" x14ac:dyDescent="0.2">
      <c r="A491" s="37">
        <v>484</v>
      </c>
      <c r="B491" s="72" t="s">
        <v>396</v>
      </c>
      <c r="C491" s="72" t="s">
        <v>371</v>
      </c>
      <c r="D491" s="72" t="s">
        <v>590</v>
      </c>
      <c r="E491" s="130" t="s">
        <v>165</v>
      </c>
      <c r="F491" s="131">
        <v>1148.58</v>
      </c>
      <c r="G491" s="132" t="s">
        <v>658</v>
      </c>
    </row>
    <row r="492" spans="1:7" s="1" customFormat="1" ht="15" customHeight="1" x14ac:dyDescent="0.2">
      <c r="A492" s="37">
        <v>485</v>
      </c>
      <c r="B492" s="72" t="s">
        <v>117</v>
      </c>
      <c r="C492" s="72" t="s">
        <v>372</v>
      </c>
      <c r="D492" s="72" t="s">
        <v>441</v>
      </c>
      <c r="E492" s="130" t="s">
        <v>165</v>
      </c>
      <c r="F492" s="131">
        <v>31027.87</v>
      </c>
      <c r="G492" s="132" t="s">
        <v>655</v>
      </c>
    </row>
    <row r="493" spans="1:7" s="1" customFormat="1" ht="15" customHeight="1" x14ac:dyDescent="0.2">
      <c r="A493" s="37">
        <v>486</v>
      </c>
      <c r="B493" s="72" t="s">
        <v>117</v>
      </c>
      <c r="C493" s="72" t="s">
        <v>373</v>
      </c>
      <c r="D493" s="72" t="s">
        <v>591</v>
      </c>
      <c r="E493" s="130" t="s">
        <v>165</v>
      </c>
      <c r="F493" s="131">
        <v>6221.9399999999896</v>
      </c>
      <c r="G493" s="132" t="s">
        <v>611</v>
      </c>
    </row>
    <row r="494" spans="1:7" s="1" customFormat="1" ht="15" customHeight="1" x14ac:dyDescent="0.2">
      <c r="A494" s="37">
        <v>487</v>
      </c>
      <c r="B494" s="72" t="s">
        <v>117</v>
      </c>
      <c r="C494" s="72" t="s">
        <v>374</v>
      </c>
      <c r="D494" s="72" t="s">
        <v>592</v>
      </c>
      <c r="E494" s="130" t="s">
        <v>165</v>
      </c>
      <c r="F494" s="131">
        <v>6739.43</v>
      </c>
      <c r="G494" s="132" t="s">
        <v>655</v>
      </c>
    </row>
    <row r="495" spans="1:7" s="1" customFormat="1" ht="15" customHeight="1" x14ac:dyDescent="0.2">
      <c r="A495" s="37">
        <v>488</v>
      </c>
      <c r="B495" s="72" t="s">
        <v>117</v>
      </c>
      <c r="C495" s="72" t="s">
        <v>157</v>
      </c>
      <c r="D495" s="72" t="s">
        <v>993</v>
      </c>
      <c r="E495" s="130" t="s">
        <v>165</v>
      </c>
      <c r="F495" s="131">
        <v>296.43</v>
      </c>
      <c r="G495" s="132" t="s">
        <v>739</v>
      </c>
    </row>
    <row r="496" spans="1:7" s="1" customFormat="1" ht="15" customHeight="1" x14ac:dyDescent="0.2">
      <c r="A496" s="37">
        <v>489</v>
      </c>
      <c r="B496" s="72" t="s">
        <v>397</v>
      </c>
      <c r="C496" s="72" t="s">
        <v>157</v>
      </c>
      <c r="D496" s="72" t="s">
        <v>994</v>
      </c>
      <c r="E496" s="130" t="s">
        <v>165</v>
      </c>
      <c r="F496" s="131">
        <v>137.21</v>
      </c>
      <c r="G496" s="132" t="s">
        <v>619</v>
      </c>
    </row>
    <row r="497" spans="1:7" s="1" customFormat="1" ht="15" customHeight="1" x14ac:dyDescent="0.2">
      <c r="A497" s="37">
        <v>490</v>
      </c>
      <c r="B497" s="72" t="s">
        <v>404</v>
      </c>
      <c r="C497" s="72" t="s">
        <v>157</v>
      </c>
      <c r="D497" s="72" t="s">
        <v>593</v>
      </c>
      <c r="E497" s="130" t="s">
        <v>165</v>
      </c>
      <c r="F497" s="131">
        <v>128.26</v>
      </c>
      <c r="G497" s="132" t="s">
        <v>612</v>
      </c>
    </row>
    <row r="498" spans="1:7" s="1" customFormat="1" ht="15" customHeight="1" x14ac:dyDescent="0.2">
      <c r="A498" s="37">
        <v>491</v>
      </c>
      <c r="B498" s="72" t="s">
        <v>117</v>
      </c>
      <c r="C498" s="72" t="s">
        <v>157</v>
      </c>
      <c r="D498" s="72" t="s">
        <v>469</v>
      </c>
      <c r="E498" s="130" t="s">
        <v>164</v>
      </c>
      <c r="F498" s="131">
        <v>7637.53</v>
      </c>
      <c r="G498" s="132" t="s">
        <v>617</v>
      </c>
    </row>
    <row r="499" spans="1:7" s="1" customFormat="1" ht="15" customHeight="1" x14ac:dyDescent="0.2">
      <c r="A499" s="37">
        <v>492</v>
      </c>
      <c r="B499" s="72" t="s">
        <v>675</v>
      </c>
      <c r="C499" s="72" t="s">
        <v>157</v>
      </c>
      <c r="D499" s="72" t="s">
        <v>455</v>
      </c>
      <c r="E499" s="130" t="s">
        <v>165</v>
      </c>
      <c r="F499" s="131">
        <v>172.74</v>
      </c>
      <c r="G499" s="132" t="s">
        <v>612</v>
      </c>
    </row>
    <row r="500" spans="1:7" s="1" customFormat="1" ht="15" customHeight="1" x14ac:dyDescent="0.2">
      <c r="A500" s="37">
        <v>493</v>
      </c>
      <c r="B500" s="72" t="s">
        <v>117</v>
      </c>
      <c r="C500" s="72" t="s">
        <v>995</v>
      </c>
      <c r="D500" s="72" t="s">
        <v>445</v>
      </c>
      <c r="E500" s="130" t="s">
        <v>165</v>
      </c>
      <c r="F500" s="131">
        <v>134.68</v>
      </c>
      <c r="G500" s="132" t="s">
        <v>608</v>
      </c>
    </row>
    <row r="501" spans="1:7" s="1" customFormat="1" ht="15" customHeight="1" x14ac:dyDescent="0.2">
      <c r="A501" s="37">
        <v>494</v>
      </c>
      <c r="B501" s="72" t="s">
        <v>117</v>
      </c>
      <c r="C501" s="72" t="s">
        <v>996</v>
      </c>
      <c r="D501" s="72" t="s">
        <v>157</v>
      </c>
      <c r="E501" s="130" t="s">
        <v>165</v>
      </c>
      <c r="F501" s="131">
        <v>94.69</v>
      </c>
      <c r="G501" s="132" t="s">
        <v>617</v>
      </c>
    </row>
    <row r="502" spans="1:7" s="1" customFormat="1" ht="15" customHeight="1" x14ac:dyDescent="0.2">
      <c r="A502" s="37">
        <v>495</v>
      </c>
      <c r="B502" s="72" t="s">
        <v>398</v>
      </c>
      <c r="C502" s="72" t="s">
        <v>375</v>
      </c>
      <c r="D502" s="72" t="s">
        <v>549</v>
      </c>
      <c r="E502" s="130" t="s">
        <v>165</v>
      </c>
      <c r="F502" s="131">
        <v>102.26</v>
      </c>
      <c r="G502" s="132" t="s">
        <v>608</v>
      </c>
    </row>
    <row r="503" spans="1:7" s="1" customFormat="1" ht="15" customHeight="1" x14ac:dyDescent="0.2">
      <c r="A503" s="37">
        <v>496</v>
      </c>
      <c r="B503" s="72" t="s">
        <v>404</v>
      </c>
      <c r="C503" s="72" t="s">
        <v>376</v>
      </c>
      <c r="D503" s="72" t="s">
        <v>594</v>
      </c>
      <c r="E503" s="130" t="s">
        <v>165</v>
      </c>
      <c r="F503" s="131">
        <v>529.53</v>
      </c>
      <c r="G503" s="132" t="s">
        <v>611</v>
      </c>
    </row>
    <row r="504" spans="1:7" s="1" customFormat="1" ht="15" customHeight="1" x14ac:dyDescent="0.2">
      <c r="A504" s="37">
        <v>497</v>
      </c>
      <c r="B504" s="72" t="s">
        <v>401</v>
      </c>
      <c r="C504" s="72" t="s">
        <v>377</v>
      </c>
      <c r="D504" s="72" t="s">
        <v>480</v>
      </c>
      <c r="E504" s="130" t="s">
        <v>165</v>
      </c>
      <c r="F504" s="131">
        <v>172.74</v>
      </c>
      <c r="G504" s="132" t="s">
        <v>612</v>
      </c>
    </row>
    <row r="505" spans="1:7" s="1" customFormat="1" ht="15" customHeight="1" x14ac:dyDescent="0.2">
      <c r="A505" s="37">
        <v>498</v>
      </c>
      <c r="B505" s="72" t="s">
        <v>396</v>
      </c>
      <c r="C505" s="72" t="s">
        <v>997</v>
      </c>
      <c r="D505" s="72" t="s">
        <v>539</v>
      </c>
      <c r="E505" s="130" t="s">
        <v>164</v>
      </c>
      <c r="F505" s="131">
        <v>1780.59</v>
      </c>
      <c r="G505" s="132" t="s">
        <v>658</v>
      </c>
    </row>
    <row r="506" spans="1:7" s="1" customFormat="1" ht="15" customHeight="1" x14ac:dyDescent="0.2">
      <c r="A506" s="37">
        <v>499</v>
      </c>
      <c r="B506" s="72" t="s">
        <v>117</v>
      </c>
      <c r="C506" s="72" t="s">
        <v>998</v>
      </c>
      <c r="D506" s="72" t="s">
        <v>999</v>
      </c>
      <c r="E506" s="130" t="s">
        <v>165</v>
      </c>
      <c r="F506" s="131">
        <v>18.72</v>
      </c>
      <c r="G506" s="132" t="s">
        <v>739</v>
      </c>
    </row>
    <row r="507" spans="1:7" s="1" customFormat="1" ht="15" customHeight="1" x14ac:dyDescent="0.2">
      <c r="A507" s="37">
        <v>500</v>
      </c>
      <c r="B507" s="72" t="s">
        <v>397</v>
      </c>
      <c r="C507" s="72" t="s">
        <v>1000</v>
      </c>
      <c r="D507" s="72" t="s">
        <v>1001</v>
      </c>
      <c r="E507" s="130" t="s">
        <v>165</v>
      </c>
      <c r="F507" s="131">
        <v>532.54999999999995</v>
      </c>
      <c r="G507" s="132" t="s">
        <v>666</v>
      </c>
    </row>
    <row r="508" spans="1:7" s="1" customFormat="1" ht="15" customHeight="1" x14ac:dyDescent="0.2">
      <c r="A508" s="37">
        <v>501</v>
      </c>
      <c r="B508" s="72" t="s">
        <v>396</v>
      </c>
      <c r="C508" s="72" t="s">
        <v>378</v>
      </c>
      <c r="D508" s="72" t="s">
        <v>595</v>
      </c>
      <c r="E508" s="130" t="s">
        <v>165</v>
      </c>
      <c r="F508" s="131">
        <v>1834.4</v>
      </c>
      <c r="G508" s="132" t="s">
        <v>658</v>
      </c>
    </row>
    <row r="509" spans="1:7" s="1" customFormat="1" ht="15" customHeight="1" x14ac:dyDescent="0.2">
      <c r="A509" s="37">
        <v>502</v>
      </c>
      <c r="B509" s="72" t="s">
        <v>117</v>
      </c>
      <c r="C509" s="72" t="s">
        <v>1002</v>
      </c>
      <c r="D509" s="72" t="s">
        <v>414</v>
      </c>
      <c r="E509" s="130" t="s">
        <v>165</v>
      </c>
      <c r="F509" s="131">
        <v>12551.14</v>
      </c>
      <c r="G509" s="132" t="s">
        <v>1003</v>
      </c>
    </row>
    <row r="510" spans="1:7" s="1" customFormat="1" ht="15" customHeight="1" x14ac:dyDescent="0.2">
      <c r="A510" s="37">
        <v>503</v>
      </c>
      <c r="B510" s="72" t="s">
        <v>394</v>
      </c>
      <c r="C510" s="72" t="s">
        <v>379</v>
      </c>
      <c r="D510" s="72" t="s">
        <v>464</v>
      </c>
      <c r="E510" s="130" t="s">
        <v>165</v>
      </c>
      <c r="F510" s="131">
        <v>1986.19</v>
      </c>
      <c r="G510" s="132" t="s">
        <v>700</v>
      </c>
    </row>
    <row r="511" spans="1:7" s="1" customFormat="1" ht="15" customHeight="1" x14ac:dyDescent="0.2">
      <c r="A511" s="37">
        <v>504</v>
      </c>
      <c r="B511" s="72" t="s">
        <v>397</v>
      </c>
      <c r="C511" s="72" t="s">
        <v>1004</v>
      </c>
      <c r="D511" s="72" t="s">
        <v>1005</v>
      </c>
      <c r="E511" s="130" t="s">
        <v>165</v>
      </c>
      <c r="F511" s="131">
        <v>155.83000000000001</v>
      </c>
      <c r="G511" s="132" t="s">
        <v>608</v>
      </c>
    </row>
    <row r="512" spans="1:7" s="1" customFormat="1" ht="15" customHeight="1" x14ac:dyDescent="0.2">
      <c r="A512" s="37">
        <v>505</v>
      </c>
      <c r="B512" s="72" t="s">
        <v>117</v>
      </c>
      <c r="C512" s="72" t="s">
        <v>1006</v>
      </c>
      <c r="D512" s="72" t="s">
        <v>1007</v>
      </c>
      <c r="E512" s="130" t="s">
        <v>165</v>
      </c>
      <c r="F512" s="131">
        <v>321.44</v>
      </c>
      <c r="G512" s="132" t="s">
        <v>617</v>
      </c>
    </row>
    <row r="513" spans="1:7" s="1" customFormat="1" ht="15" customHeight="1" x14ac:dyDescent="0.2">
      <c r="A513" s="37">
        <v>506</v>
      </c>
      <c r="B513" s="72" t="s">
        <v>117</v>
      </c>
      <c r="C513" s="72" t="s">
        <v>380</v>
      </c>
      <c r="D513" s="72" t="s">
        <v>597</v>
      </c>
      <c r="E513" s="130" t="s">
        <v>165</v>
      </c>
      <c r="F513" s="131">
        <v>6022.43</v>
      </c>
      <c r="G513" s="132" t="s">
        <v>655</v>
      </c>
    </row>
    <row r="514" spans="1:7" s="1" customFormat="1" ht="15" customHeight="1" x14ac:dyDescent="0.2">
      <c r="A514" s="37">
        <v>507</v>
      </c>
      <c r="B514" s="72" t="s">
        <v>402</v>
      </c>
      <c r="C514" s="72" t="s">
        <v>158</v>
      </c>
      <c r="D514" s="72" t="s">
        <v>598</v>
      </c>
      <c r="E514" s="130" t="s">
        <v>165</v>
      </c>
      <c r="F514" s="131">
        <v>37175.874400000102</v>
      </c>
      <c r="G514" s="132" t="s">
        <v>654</v>
      </c>
    </row>
    <row r="515" spans="1:7" s="1" customFormat="1" ht="15" customHeight="1" x14ac:dyDescent="0.2">
      <c r="A515" s="37">
        <v>508</v>
      </c>
      <c r="B515" s="72" t="s">
        <v>117</v>
      </c>
      <c r="C515" s="72" t="s">
        <v>381</v>
      </c>
      <c r="D515" s="72" t="s">
        <v>599</v>
      </c>
      <c r="E515" s="130" t="s">
        <v>165</v>
      </c>
      <c r="F515" s="131">
        <v>4408.05</v>
      </c>
      <c r="G515" s="132" t="s">
        <v>617</v>
      </c>
    </row>
    <row r="516" spans="1:7" s="1" customFormat="1" ht="15" customHeight="1" x14ac:dyDescent="0.2">
      <c r="A516" s="37">
        <v>509</v>
      </c>
      <c r="B516" s="72" t="s">
        <v>398</v>
      </c>
      <c r="C516" s="72" t="s">
        <v>1008</v>
      </c>
      <c r="D516" s="72" t="s">
        <v>441</v>
      </c>
      <c r="E516" s="130" t="s">
        <v>165</v>
      </c>
      <c r="F516" s="131">
        <v>419.24</v>
      </c>
      <c r="G516" s="132" t="s">
        <v>793</v>
      </c>
    </row>
    <row r="517" spans="1:7" s="1" customFormat="1" ht="15" customHeight="1" x14ac:dyDescent="0.2">
      <c r="A517" s="37">
        <v>510</v>
      </c>
      <c r="B517" s="72" t="s">
        <v>117</v>
      </c>
      <c r="C517" s="72" t="s">
        <v>1008</v>
      </c>
      <c r="D517" s="72" t="s">
        <v>468</v>
      </c>
      <c r="E517" s="130" t="s">
        <v>165</v>
      </c>
      <c r="F517" s="131">
        <v>17.760000000000002</v>
      </c>
      <c r="G517" s="132" t="s">
        <v>658</v>
      </c>
    </row>
    <row r="518" spans="1:7" s="1" customFormat="1" ht="15" customHeight="1" x14ac:dyDescent="0.2">
      <c r="A518" s="37">
        <v>511</v>
      </c>
      <c r="B518" s="72" t="s">
        <v>117</v>
      </c>
      <c r="C518" s="72" t="s">
        <v>382</v>
      </c>
      <c r="D518" s="72" t="s">
        <v>445</v>
      </c>
      <c r="E518" s="130" t="s">
        <v>165</v>
      </c>
      <c r="F518" s="131">
        <v>5262.38</v>
      </c>
      <c r="G518" s="132" t="s">
        <v>658</v>
      </c>
    </row>
    <row r="519" spans="1:7" s="1" customFormat="1" ht="15" customHeight="1" x14ac:dyDescent="0.2">
      <c r="A519" s="37">
        <v>512</v>
      </c>
      <c r="B519" s="72" t="s">
        <v>117</v>
      </c>
      <c r="C519" s="72" t="s">
        <v>383</v>
      </c>
      <c r="D519" s="72" t="s">
        <v>600</v>
      </c>
      <c r="E519" s="130" t="s">
        <v>165</v>
      </c>
      <c r="F519" s="131">
        <v>440.68</v>
      </c>
      <c r="G519" s="132" t="s">
        <v>613</v>
      </c>
    </row>
    <row r="520" spans="1:7" s="1" customFormat="1" ht="15" customHeight="1" x14ac:dyDescent="0.2">
      <c r="A520" s="37">
        <v>513</v>
      </c>
      <c r="B520" s="72" t="s">
        <v>397</v>
      </c>
      <c r="C520" s="72" t="s">
        <v>1009</v>
      </c>
      <c r="D520" s="72" t="s">
        <v>1010</v>
      </c>
      <c r="E520" s="130" t="s">
        <v>165</v>
      </c>
      <c r="F520" s="131">
        <v>278.33999999999997</v>
      </c>
      <c r="G520" s="132" t="s">
        <v>608</v>
      </c>
    </row>
    <row r="521" spans="1:7" s="1" customFormat="1" ht="15" customHeight="1" x14ac:dyDescent="0.2">
      <c r="A521" s="37">
        <v>514</v>
      </c>
      <c r="B521" s="72" t="s">
        <v>407</v>
      </c>
      <c r="C521" s="72" t="s">
        <v>384</v>
      </c>
      <c r="D521" s="72" t="s">
        <v>480</v>
      </c>
      <c r="E521" s="130" t="s">
        <v>165</v>
      </c>
      <c r="F521" s="131">
        <v>277.7</v>
      </c>
      <c r="G521" s="132" t="s">
        <v>654</v>
      </c>
    </row>
    <row r="522" spans="1:7" s="1" customFormat="1" ht="15" customHeight="1" x14ac:dyDescent="0.2">
      <c r="A522" s="37">
        <v>515</v>
      </c>
      <c r="B522" s="72" t="s">
        <v>117</v>
      </c>
      <c r="C522" s="72" t="s">
        <v>1011</v>
      </c>
      <c r="D522" s="72" t="s">
        <v>1012</v>
      </c>
      <c r="E522" s="130" t="s">
        <v>165</v>
      </c>
      <c r="F522" s="131">
        <v>289.93</v>
      </c>
      <c r="G522" s="132" t="s">
        <v>620</v>
      </c>
    </row>
    <row r="523" spans="1:7" s="1" customFormat="1" ht="15" customHeight="1" x14ac:dyDescent="0.2">
      <c r="A523" s="37">
        <v>516</v>
      </c>
      <c r="B523" s="72" t="s">
        <v>404</v>
      </c>
      <c r="C523" s="72" t="s">
        <v>385</v>
      </c>
      <c r="D523" s="72" t="s">
        <v>601</v>
      </c>
      <c r="E523" s="130" t="s">
        <v>165</v>
      </c>
      <c r="F523" s="131">
        <v>517.48</v>
      </c>
      <c r="G523" s="132" t="s">
        <v>658</v>
      </c>
    </row>
    <row r="524" spans="1:7" s="1" customFormat="1" ht="15" customHeight="1" x14ac:dyDescent="0.2">
      <c r="A524" s="37">
        <v>517</v>
      </c>
      <c r="B524" s="72" t="s">
        <v>117</v>
      </c>
      <c r="C524" s="72" t="s">
        <v>1013</v>
      </c>
      <c r="D524" s="72" t="s">
        <v>899</v>
      </c>
      <c r="E524" s="130" t="s">
        <v>165</v>
      </c>
      <c r="F524" s="131">
        <v>2637.74</v>
      </c>
      <c r="G524" s="132" t="s">
        <v>617</v>
      </c>
    </row>
    <row r="525" spans="1:7" s="1" customFormat="1" ht="15" customHeight="1" x14ac:dyDescent="0.2">
      <c r="A525" s="37">
        <v>518</v>
      </c>
      <c r="B525" s="72" t="s">
        <v>397</v>
      </c>
      <c r="C525" s="72" t="s">
        <v>1014</v>
      </c>
      <c r="D525" s="72" t="s">
        <v>457</v>
      </c>
      <c r="E525" s="130" t="s">
        <v>165</v>
      </c>
      <c r="F525" s="131">
        <v>51.5</v>
      </c>
      <c r="G525" s="132" t="s">
        <v>608</v>
      </c>
    </row>
    <row r="526" spans="1:7" s="1" customFormat="1" ht="15" customHeight="1" x14ac:dyDescent="0.2">
      <c r="A526" s="37">
        <v>519</v>
      </c>
      <c r="B526" s="72" t="s">
        <v>117</v>
      </c>
      <c r="C526" s="72" t="s">
        <v>386</v>
      </c>
      <c r="D526" s="72" t="s">
        <v>536</v>
      </c>
      <c r="E526" s="130" t="s">
        <v>165</v>
      </c>
      <c r="F526" s="131">
        <v>7152.5699999999897</v>
      </c>
      <c r="G526" s="132" t="s">
        <v>658</v>
      </c>
    </row>
    <row r="527" spans="1:7" s="1" customFormat="1" ht="15" customHeight="1" x14ac:dyDescent="0.2">
      <c r="A527" s="37">
        <v>520</v>
      </c>
      <c r="B527" s="72" t="s">
        <v>117</v>
      </c>
      <c r="C527" s="72" t="s">
        <v>1015</v>
      </c>
      <c r="D527" s="72" t="s">
        <v>1016</v>
      </c>
      <c r="E527" s="130" t="s">
        <v>165</v>
      </c>
      <c r="F527" s="131">
        <v>72.8</v>
      </c>
      <c r="G527" s="132" t="s">
        <v>1017</v>
      </c>
    </row>
    <row r="528" spans="1:7" s="1" customFormat="1" ht="15" customHeight="1" x14ac:dyDescent="0.2">
      <c r="A528" s="37">
        <v>521</v>
      </c>
      <c r="B528" s="72" t="s">
        <v>400</v>
      </c>
      <c r="C528" s="72" t="s">
        <v>1018</v>
      </c>
      <c r="D528" s="72" t="s">
        <v>461</v>
      </c>
      <c r="E528" s="130" t="s">
        <v>164</v>
      </c>
      <c r="F528" s="131">
        <v>3886.54</v>
      </c>
      <c r="G528" s="132" t="s">
        <v>658</v>
      </c>
    </row>
    <row r="529" spans="1:7" s="1" customFormat="1" ht="15" customHeight="1" x14ac:dyDescent="0.2">
      <c r="A529" s="37">
        <v>522</v>
      </c>
      <c r="B529" s="72" t="s">
        <v>394</v>
      </c>
      <c r="C529" s="72" t="s">
        <v>159</v>
      </c>
      <c r="D529" s="72" t="s">
        <v>602</v>
      </c>
      <c r="E529" s="130" t="s">
        <v>164</v>
      </c>
      <c r="F529" s="131">
        <v>204.52</v>
      </c>
      <c r="G529" s="132" t="s">
        <v>608</v>
      </c>
    </row>
    <row r="530" spans="1:7" s="1" customFormat="1" ht="15" customHeight="1" x14ac:dyDescent="0.2">
      <c r="A530" s="37">
        <v>523</v>
      </c>
      <c r="B530" s="72" t="s">
        <v>117</v>
      </c>
      <c r="C530" s="72" t="s">
        <v>387</v>
      </c>
      <c r="D530" s="72" t="s">
        <v>160</v>
      </c>
      <c r="E530" s="130" t="s">
        <v>165</v>
      </c>
      <c r="F530" s="131">
        <v>7138.84</v>
      </c>
      <c r="G530" s="132" t="s">
        <v>655</v>
      </c>
    </row>
    <row r="531" spans="1:7" s="1" customFormat="1" ht="15" customHeight="1" x14ac:dyDescent="0.2">
      <c r="A531" s="37">
        <v>524</v>
      </c>
      <c r="B531" s="72" t="s">
        <v>117</v>
      </c>
      <c r="C531" s="72" t="s">
        <v>387</v>
      </c>
      <c r="D531" s="72" t="s">
        <v>566</v>
      </c>
      <c r="E531" s="130" t="s">
        <v>165</v>
      </c>
      <c r="F531" s="131">
        <v>5102.03</v>
      </c>
      <c r="G531" s="132" t="s">
        <v>655</v>
      </c>
    </row>
    <row r="532" spans="1:7" s="1" customFormat="1" ht="15" customHeight="1" x14ac:dyDescent="0.2">
      <c r="A532" s="37">
        <v>525</v>
      </c>
      <c r="B532" s="72" t="s">
        <v>401</v>
      </c>
      <c r="C532" s="72" t="s">
        <v>388</v>
      </c>
      <c r="D532" s="72" t="s">
        <v>603</v>
      </c>
      <c r="E532" s="130" t="s">
        <v>165</v>
      </c>
      <c r="F532" s="131">
        <v>682.89</v>
      </c>
      <c r="G532" s="132" t="s">
        <v>612</v>
      </c>
    </row>
    <row r="533" spans="1:7" s="1" customFormat="1" ht="15" customHeight="1" x14ac:dyDescent="0.2">
      <c r="A533" s="37">
        <v>526</v>
      </c>
      <c r="B533" s="72" t="s">
        <v>398</v>
      </c>
      <c r="C533" s="72" t="s">
        <v>1019</v>
      </c>
      <c r="D533" s="72" t="s">
        <v>355</v>
      </c>
      <c r="E533" s="130" t="s">
        <v>165</v>
      </c>
      <c r="F533" s="131">
        <v>1016.26</v>
      </c>
      <c r="G533" s="132" t="s">
        <v>654</v>
      </c>
    </row>
    <row r="534" spans="1:7" s="1" customFormat="1" ht="15" customHeight="1" x14ac:dyDescent="0.2">
      <c r="A534" s="37">
        <v>527</v>
      </c>
      <c r="B534" s="72" t="s">
        <v>401</v>
      </c>
      <c r="C534" s="72" t="s">
        <v>1020</v>
      </c>
      <c r="D534" s="72" t="s">
        <v>441</v>
      </c>
      <c r="E534" s="130" t="s">
        <v>165</v>
      </c>
      <c r="F534" s="131">
        <v>220.22</v>
      </c>
      <c r="G534" s="132" t="s">
        <v>612</v>
      </c>
    </row>
    <row r="535" spans="1:7" s="1" customFormat="1" ht="15" customHeight="1" x14ac:dyDescent="0.2">
      <c r="A535" s="37">
        <v>528</v>
      </c>
      <c r="B535" s="72" t="s">
        <v>396</v>
      </c>
      <c r="C535" s="72" t="s">
        <v>1021</v>
      </c>
      <c r="D535" s="72" t="s">
        <v>157</v>
      </c>
      <c r="E535" s="130" t="s">
        <v>165</v>
      </c>
      <c r="F535" s="131">
        <v>1855.47</v>
      </c>
      <c r="G535" s="132" t="s">
        <v>890</v>
      </c>
    </row>
    <row r="536" spans="1:7" s="1" customFormat="1" ht="15" customHeight="1" x14ac:dyDescent="0.2">
      <c r="A536" s="37">
        <v>529</v>
      </c>
      <c r="B536" s="72" t="s">
        <v>675</v>
      </c>
      <c r="C536" s="72" t="s">
        <v>389</v>
      </c>
      <c r="D536" s="72" t="s">
        <v>485</v>
      </c>
      <c r="E536" s="130" t="s">
        <v>165</v>
      </c>
      <c r="F536" s="131">
        <v>401.36</v>
      </c>
      <c r="G536" s="132" t="s">
        <v>612</v>
      </c>
    </row>
    <row r="537" spans="1:7" s="1" customFormat="1" ht="15" customHeight="1" x14ac:dyDescent="0.2">
      <c r="A537" s="37">
        <v>530</v>
      </c>
      <c r="B537" s="72" t="s">
        <v>397</v>
      </c>
      <c r="C537" s="72" t="s">
        <v>389</v>
      </c>
      <c r="D537" s="72" t="s">
        <v>447</v>
      </c>
      <c r="E537" s="130" t="s">
        <v>165</v>
      </c>
      <c r="F537" s="131">
        <v>336.79</v>
      </c>
      <c r="G537" s="132" t="s">
        <v>620</v>
      </c>
    </row>
    <row r="538" spans="1:7" s="1" customFormat="1" ht="15" customHeight="1" x14ac:dyDescent="0.2">
      <c r="A538" s="37">
        <v>531</v>
      </c>
      <c r="B538" s="72" t="s">
        <v>404</v>
      </c>
      <c r="C538" s="72" t="s">
        <v>390</v>
      </c>
      <c r="D538" s="72" t="s">
        <v>604</v>
      </c>
      <c r="E538" s="130" t="s">
        <v>165</v>
      </c>
      <c r="F538" s="131">
        <v>904.37</v>
      </c>
      <c r="G538" s="132" t="s">
        <v>611</v>
      </c>
    </row>
    <row r="539" spans="1:7" s="1" customFormat="1" ht="15" customHeight="1" x14ac:dyDescent="0.2">
      <c r="A539" s="37">
        <v>532</v>
      </c>
      <c r="B539" s="72" t="s">
        <v>404</v>
      </c>
      <c r="C539" s="72" t="s">
        <v>390</v>
      </c>
      <c r="D539" s="72" t="s">
        <v>496</v>
      </c>
      <c r="E539" s="130" t="s">
        <v>165</v>
      </c>
      <c r="F539" s="131">
        <v>27.24</v>
      </c>
      <c r="G539" s="132" t="s">
        <v>611</v>
      </c>
    </row>
    <row r="540" spans="1:7" s="1" customFormat="1" ht="15" customHeight="1" x14ac:dyDescent="0.2">
      <c r="A540" s="37">
        <v>533</v>
      </c>
      <c r="B540" s="72" t="s">
        <v>394</v>
      </c>
      <c r="C540" s="72" t="s">
        <v>1022</v>
      </c>
      <c r="D540" s="72" t="s">
        <v>1023</v>
      </c>
      <c r="E540" s="130" t="s">
        <v>165</v>
      </c>
      <c r="F540" s="131">
        <v>71.38</v>
      </c>
      <c r="G540" s="132" t="s">
        <v>621</v>
      </c>
    </row>
    <row r="541" spans="1:7" s="1" customFormat="1" ht="15" customHeight="1" x14ac:dyDescent="0.2">
      <c r="A541" s="37">
        <v>534</v>
      </c>
      <c r="B541" s="72" t="s">
        <v>394</v>
      </c>
      <c r="C541" s="72" t="s">
        <v>391</v>
      </c>
      <c r="D541" s="72" t="s">
        <v>605</v>
      </c>
      <c r="E541" s="130" t="s">
        <v>165</v>
      </c>
      <c r="F541" s="131">
        <v>172.74</v>
      </c>
      <c r="G541" s="132" t="s">
        <v>612</v>
      </c>
    </row>
    <row r="542" spans="1:7" s="1" customFormat="1" ht="15" customHeight="1" x14ac:dyDescent="0.2">
      <c r="A542" s="37">
        <v>535</v>
      </c>
      <c r="B542" s="72" t="s">
        <v>117</v>
      </c>
      <c r="C542" s="72" t="s">
        <v>392</v>
      </c>
      <c r="D542" s="72" t="s">
        <v>585</v>
      </c>
      <c r="E542" s="130" t="s">
        <v>165</v>
      </c>
      <c r="F542" s="131">
        <v>4152.88</v>
      </c>
      <c r="G542" s="132" t="s">
        <v>621</v>
      </c>
    </row>
    <row r="543" spans="1:7" s="1" customFormat="1" ht="15" customHeight="1" x14ac:dyDescent="0.2">
      <c r="A543" s="37">
        <v>536</v>
      </c>
      <c r="B543" s="72" t="s">
        <v>397</v>
      </c>
      <c r="C543" s="72" t="s">
        <v>1024</v>
      </c>
      <c r="D543" s="72" t="s">
        <v>527</v>
      </c>
      <c r="E543" s="130" t="s">
        <v>164</v>
      </c>
      <c r="F543" s="131">
        <v>25.51</v>
      </c>
      <c r="G543" s="132" t="s">
        <v>608</v>
      </c>
    </row>
    <row r="544" spans="1:7" s="1" customFormat="1" ht="15" customHeight="1" x14ac:dyDescent="0.2">
      <c r="A544" s="37">
        <v>537</v>
      </c>
      <c r="B544" s="72" t="s">
        <v>397</v>
      </c>
      <c r="C544" s="72" t="s">
        <v>1025</v>
      </c>
      <c r="D544" s="72" t="s">
        <v>1026</v>
      </c>
      <c r="E544" s="130" t="s">
        <v>164</v>
      </c>
      <c r="F544" s="131">
        <v>151.21</v>
      </c>
      <c r="G544" s="132" t="s">
        <v>608</v>
      </c>
    </row>
    <row r="545" spans="1:7" s="1" customFormat="1" ht="15" customHeight="1" x14ac:dyDescent="0.2">
      <c r="A545" s="37">
        <v>538</v>
      </c>
      <c r="B545" s="72" t="s">
        <v>117</v>
      </c>
      <c r="C545" s="72" t="s">
        <v>1025</v>
      </c>
      <c r="D545" s="72" t="s">
        <v>1027</v>
      </c>
      <c r="E545" s="130" t="s">
        <v>165</v>
      </c>
      <c r="F545" s="131">
        <v>2522.04</v>
      </c>
      <c r="G545" s="132" t="s">
        <v>759</v>
      </c>
    </row>
    <row r="546" spans="1:7" s="1" customFormat="1" ht="15" customHeight="1" x14ac:dyDescent="0.2">
      <c r="A546" s="37">
        <v>539</v>
      </c>
      <c r="B546" s="72" t="s">
        <v>400</v>
      </c>
      <c r="C546" s="72" t="s">
        <v>1028</v>
      </c>
      <c r="D546" s="72" t="s">
        <v>454</v>
      </c>
      <c r="E546" s="130" t="s">
        <v>165</v>
      </c>
      <c r="F546" s="131">
        <v>259.06</v>
      </c>
      <c r="G546" s="132" t="s">
        <v>658</v>
      </c>
    </row>
    <row r="547" spans="1:7" s="1" customFormat="1" ht="15" customHeight="1" x14ac:dyDescent="0.2">
      <c r="A547" s="37">
        <v>540</v>
      </c>
      <c r="B547" s="72" t="s">
        <v>117</v>
      </c>
      <c r="C547" s="72" t="s">
        <v>1029</v>
      </c>
      <c r="D547" s="72" t="s">
        <v>1030</v>
      </c>
      <c r="E547" s="130" t="s">
        <v>165</v>
      </c>
      <c r="F547" s="131">
        <v>322.48</v>
      </c>
      <c r="G547" s="132" t="s">
        <v>608</v>
      </c>
    </row>
    <row r="548" spans="1:7" s="1" customFormat="1" ht="15" customHeight="1" x14ac:dyDescent="0.2">
      <c r="A548" s="37">
        <v>541</v>
      </c>
      <c r="B548" s="72" t="s">
        <v>403</v>
      </c>
      <c r="C548" s="72" t="s">
        <v>393</v>
      </c>
      <c r="D548" s="72" t="s">
        <v>606</v>
      </c>
      <c r="E548" s="130" t="s">
        <v>165</v>
      </c>
      <c r="F548" s="131">
        <v>4849.83</v>
      </c>
      <c r="G548" s="132" t="s">
        <v>1031</v>
      </c>
    </row>
    <row r="549" spans="1:7" s="1" customFormat="1" ht="15" customHeight="1" x14ac:dyDescent="0.2">
      <c r="A549" s="233" t="s">
        <v>25</v>
      </c>
      <c r="B549" s="233"/>
      <c r="C549" s="233"/>
      <c r="D549" s="233"/>
      <c r="E549" s="233"/>
      <c r="F549" s="73">
        <f>SUM(F8:F548)</f>
        <v>2005422.206400001</v>
      </c>
      <c r="G549" s="71"/>
    </row>
    <row r="550" spans="1:7" s="1" customFormat="1" ht="15" customHeight="1" x14ac:dyDescent="0.2">
      <c r="A550" s="22"/>
      <c r="B550" s="61"/>
      <c r="C550" s="61"/>
      <c r="D550" s="61"/>
      <c r="E550" s="62"/>
      <c r="F550" s="63"/>
      <c r="G550" s="61"/>
    </row>
    <row r="551" spans="1:7" x14ac:dyDescent="0.25">
      <c r="A551" s="66"/>
      <c r="B551" s="64"/>
      <c r="C551" s="25"/>
      <c r="D551" s="25"/>
      <c r="E551" s="23"/>
      <c r="F551" s="65"/>
      <c r="G551" s="25"/>
    </row>
    <row r="552" spans="1:7" x14ac:dyDescent="0.25">
      <c r="A552" s="66"/>
      <c r="B552" s="64"/>
      <c r="C552" s="25"/>
      <c r="D552" s="25"/>
      <c r="E552" s="23"/>
      <c r="F552" s="65"/>
      <c r="G552" s="25"/>
    </row>
  </sheetData>
  <sheetProtection selectLockedCells="1" sort="0" selectUnlockedCells="1"/>
  <sortState xmlns:xlrd2="http://schemas.microsoft.com/office/spreadsheetml/2017/richdata2" ref="B8:G438">
    <sortCondition ref="C8:C438"/>
    <sortCondition ref="D8:D438"/>
  </sortState>
  <mergeCells count="12">
    <mergeCell ref="A5:G5"/>
    <mergeCell ref="A549:E549"/>
    <mergeCell ref="A1:G1"/>
    <mergeCell ref="A2:G2"/>
    <mergeCell ref="A3:G3"/>
    <mergeCell ref="A4:G4"/>
    <mergeCell ref="A6:A7"/>
    <mergeCell ref="B6:B7"/>
    <mergeCell ref="F6:F7"/>
    <mergeCell ref="G6:G7"/>
    <mergeCell ref="C6:D6"/>
    <mergeCell ref="E6:E7"/>
  </mergeCells>
  <printOptions horizontalCentered="1"/>
  <pageMargins left="0" right="0" top="0.5" bottom="0.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5D2240-48E0-4059-85FE-7BEB47BD7A70}"/>
</file>

<file path=customXml/itemProps2.xml><?xml version="1.0" encoding="utf-8"?>
<ds:datastoreItem xmlns:ds="http://schemas.openxmlformats.org/officeDocument/2006/customXml" ds:itemID="{CDA8FE7A-E1AC-478B-A55A-E950BE6B2326}"/>
</file>

<file path=customXml/itemProps3.xml><?xml version="1.0" encoding="utf-8"?>
<ds:datastoreItem xmlns:ds="http://schemas.openxmlformats.org/officeDocument/2006/customXml" ds:itemID="{BF04C36B-8603-4A76-8B7E-AD59D0D724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Top10</vt:lpstr>
      <vt:lpstr>EMS-Cumulative</vt:lpstr>
      <vt:lpstr>HOSP-Cumulative</vt:lpstr>
      <vt:lpstr>PHYS-Alpha</vt:lpstr>
      <vt:lpstr>'EMS-Cumulative'!Print_Area</vt:lpstr>
      <vt:lpstr>'HOSP-Cumulative'!Print_Area</vt:lpstr>
      <vt:lpstr>'PHYS-Alpha'!Print_Area</vt:lpstr>
      <vt:lpstr>'Top10'!Print_Area</vt:lpstr>
      <vt:lpstr>'EMS-Cumulative'!Print_Titles</vt:lpstr>
      <vt:lpstr>'HOSP-Cumulative'!Print_Titles</vt:lpstr>
      <vt:lpstr>'PHYS-Alpha'!Print_Titles</vt:lpstr>
      <vt:lpstr>'Top10'!Print_Titles</vt:lpstr>
    </vt:vector>
  </TitlesOfParts>
  <Company>OSDH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OMES</cp:lastModifiedBy>
  <cp:lastPrinted>2021-01-21T22:27:53Z</cp:lastPrinted>
  <dcterms:created xsi:type="dcterms:W3CDTF">2012-11-06T16:36:15Z</dcterms:created>
  <dcterms:modified xsi:type="dcterms:W3CDTF">2022-03-23T21:57:42Z</dcterms:modified>
</cp:coreProperties>
</file>